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zakov.inc/Учеба/8 семестр/ДИПЛОМ/Даты/"/>
    </mc:Choice>
  </mc:AlternateContent>
  <xr:revisionPtr revIDLastSave="0" documentId="13_ncr:1_{79DC67A3-9AC6-D24A-97E3-DC566DDDE214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Sheet1" sheetId="1" r:id="rId1"/>
  </sheets>
  <definedNames>
    <definedName name="_xlnm._FilterDatabase" localSheetId="0" hidden="1">Sheet1!$A$1:$BO$842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666" i="1" l="1"/>
  <c r="BG665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8" i="1"/>
  <c r="BS219" i="1"/>
  <c r="BS220" i="1"/>
  <c r="BS221" i="1"/>
  <c r="BS222" i="1"/>
  <c r="BS223" i="1"/>
  <c r="BS224" i="1"/>
  <c r="BS225" i="1"/>
  <c r="BS226" i="1"/>
  <c r="BS227" i="1"/>
  <c r="BS228" i="1"/>
  <c r="BS229" i="1"/>
  <c r="BS230" i="1"/>
  <c r="BS231" i="1"/>
  <c r="BS232" i="1"/>
  <c r="BS233" i="1"/>
  <c r="BS234" i="1"/>
  <c r="BS235" i="1"/>
  <c r="BS236" i="1"/>
  <c r="BS237" i="1"/>
  <c r="BS238" i="1"/>
  <c r="BS239" i="1"/>
  <c r="BS240" i="1"/>
  <c r="BS242" i="1"/>
  <c r="BS243" i="1"/>
  <c r="BS244" i="1"/>
  <c r="BS245" i="1"/>
  <c r="BS246" i="1"/>
  <c r="BS248" i="1"/>
  <c r="BS249" i="1"/>
  <c r="BS250" i="1"/>
  <c r="BS251" i="1"/>
  <c r="BS252" i="1"/>
  <c r="BS253" i="1"/>
  <c r="BS254" i="1"/>
  <c r="BS255" i="1"/>
  <c r="BS256" i="1"/>
  <c r="BS257" i="1"/>
  <c r="BS258" i="1"/>
  <c r="BS259" i="1"/>
  <c r="BS260" i="1"/>
  <c r="BS261" i="1"/>
  <c r="BS262" i="1"/>
  <c r="BS263" i="1"/>
  <c r="BS264" i="1"/>
  <c r="BS265" i="1"/>
  <c r="BS266" i="1"/>
  <c r="BS268" i="1"/>
  <c r="BS269" i="1"/>
  <c r="BS270" i="1"/>
  <c r="BS271" i="1"/>
  <c r="BS272" i="1"/>
  <c r="BS273" i="1"/>
  <c r="BS274" i="1"/>
  <c r="BS275" i="1"/>
  <c r="BS276" i="1"/>
  <c r="BS277" i="1"/>
  <c r="BS278" i="1"/>
  <c r="BS279" i="1"/>
  <c r="BS280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S344" i="1"/>
  <c r="BS345" i="1"/>
  <c r="BS346" i="1"/>
  <c r="BS347" i="1"/>
  <c r="BS348" i="1"/>
  <c r="BS349" i="1"/>
  <c r="BS350" i="1"/>
  <c r="BS351" i="1"/>
  <c r="BS353" i="1"/>
  <c r="BS354" i="1"/>
  <c r="BS355" i="1"/>
  <c r="BS356" i="1"/>
  <c r="BS357" i="1"/>
  <c r="BS358" i="1"/>
  <c r="BS359" i="1"/>
  <c r="BS360" i="1"/>
  <c r="BS361" i="1"/>
  <c r="BS362" i="1"/>
  <c r="BS363" i="1"/>
  <c r="BS364" i="1"/>
  <c r="BS365" i="1"/>
  <c r="BS366" i="1"/>
  <c r="BS367" i="1"/>
  <c r="BS368" i="1"/>
  <c r="BS369" i="1"/>
  <c r="BS370" i="1"/>
  <c r="BS371" i="1"/>
  <c r="BS372" i="1"/>
  <c r="BS373" i="1"/>
  <c r="BS374" i="1"/>
  <c r="BS375" i="1"/>
  <c r="BS377" i="1"/>
  <c r="BS378" i="1"/>
  <c r="BS379" i="1"/>
  <c r="BS380" i="1"/>
  <c r="BS381" i="1"/>
  <c r="BS382" i="1"/>
  <c r="BS383" i="1"/>
  <c r="BS384" i="1"/>
  <c r="BS385" i="1"/>
  <c r="BS386" i="1"/>
  <c r="BS387" i="1"/>
  <c r="BS388" i="1"/>
  <c r="BS389" i="1"/>
  <c r="BS390" i="1"/>
  <c r="BS391" i="1"/>
  <c r="BS392" i="1"/>
  <c r="BS393" i="1"/>
  <c r="BS394" i="1"/>
  <c r="BS396" i="1"/>
  <c r="BS397" i="1"/>
  <c r="BS398" i="1"/>
  <c r="BS399" i="1"/>
  <c r="BS400" i="1"/>
  <c r="BS401" i="1"/>
  <c r="BS402" i="1"/>
  <c r="BS403" i="1"/>
  <c r="BS404" i="1"/>
  <c r="BS405" i="1"/>
  <c r="BS406" i="1"/>
  <c r="BS407" i="1"/>
  <c r="BS408" i="1"/>
  <c r="BS409" i="1"/>
  <c r="BS410" i="1"/>
  <c r="BS411" i="1"/>
  <c r="BS412" i="1"/>
  <c r="BS413" i="1"/>
  <c r="BS414" i="1"/>
  <c r="BS415" i="1"/>
  <c r="BS416" i="1"/>
  <c r="BS417" i="1"/>
  <c r="BS418" i="1"/>
  <c r="BS420" i="1"/>
  <c r="BS421" i="1"/>
  <c r="BS422" i="1"/>
  <c r="BS423" i="1"/>
  <c r="BS424" i="1"/>
  <c r="BS425" i="1"/>
  <c r="BS426" i="1"/>
  <c r="BS427" i="1"/>
  <c r="BS428" i="1"/>
  <c r="BS429" i="1"/>
  <c r="BS430" i="1"/>
  <c r="BS431" i="1"/>
  <c r="BS432" i="1"/>
  <c r="BS433" i="1"/>
  <c r="BS434" i="1"/>
  <c r="BS435" i="1"/>
  <c r="BS436" i="1"/>
  <c r="BS437" i="1"/>
  <c r="BS438" i="1"/>
  <c r="BS439" i="1"/>
  <c r="BS440" i="1"/>
  <c r="BS441" i="1"/>
  <c r="BS442" i="1"/>
  <c r="BS444" i="1"/>
  <c r="BS445" i="1"/>
  <c r="BS446" i="1"/>
  <c r="BS447" i="1"/>
  <c r="BS448" i="1"/>
  <c r="BS449" i="1"/>
  <c r="BS450" i="1"/>
  <c r="BS451" i="1"/>
  <c r="BS452" i="1"/>
  <c r="BS453" i="1"/>
  <c r="BS454" i="1"/>
  <c r="BS455" i="1"/>
  <c r="BS456" i="1"/>
  <c r="BS457" i="1"/>
  <c r="BS458" i="1"/>
  <c r="BS459" i="1"/>
  <c r="BS460" i="1"/>
  <c r="BS461" i="1"/>
  <c r="BS462" i="1"/>
  <c r="BS463" i="1"/>
  <c r="BS464" i="1"/>
  <c r="BS465" i="1"/>
  <c r="BS466" i="1"/>
  <c r="BS468" i="1"/>
  <c r="BS469" i="1"/>
  <c r="BS471" i="1"/>
  <c r="BS472" i="1"/>
  <c r="BS473" i="1"/>
  <c r="BS474" i="1"/>
  <c r="BS475" i="1"/>
  <c r="BS476" i="1"/>
  <c r="BS477" i="1"/>
  <c r="BS478" i="1"/>
  <c r="BS479" i="1"/>
  <c r="BS480" i="1"/>
  <c r="BS481" i="1"/>
  <c r="BS482" i="1"/>
  <c r="BS483" i="1"/>
  <c r="BS484" i="1"/>
  <c r="BS485" i="1"/>
  <c r="BS486" i="1"/>
  <c r="BS487" i="1"/>
  <c r="BS488" i="1"/>
  <c r="BS489" i="1"/>
  <c r="BS491" i="1"/>
  <c r="BS492" i="1"/>
  <c r="BS493" i="1"/>
  <c r="BS494" i="1"/>
  <c r="BS495" i="1"/>
  <c r="BS496" i="1"/>
  <c r="BS497" i="1"/>
  <c r="BS498" i="1"/>
  <c r="BS499" i="1"/>
  <c r="BS500" i="1"/>
  <c r="BS501" i="1"/>
  <c r="BS502" i="1"/>
  <c r="BS503" i="1"/>
  <c r="BS504" i="1"/>
  <c r="BS505" i="1"/>
  <c r="BS506" i="1"/>
  <c r="BS507" i="1"/>
  <c r="BS508" i="1"/>
  <c r="BS509" i="1"/>
  <c r="BS510" i="1"/>
  <c r="BS511" i="1"/>
  <c r="BS512" i="1"/>
  <c r="BS513" i="1"/>
  <c r="BS515" i="1"/>
  <c r="BS516" i="1"/>
  <c r="BS517" i="1"/>
  <c r="BS518" i="1"/>
  <c r="BS519" i="1"/>
  <c r="BS520" i="1"/>
  <c r="BS521" i="1"/>
  <c r="BS522" i="1"/>
  <c r="BS523" i="1"/>
  <c r="BS524" i="1"/>
  <c r="BS526" i="1"/>
  <c r="BS527" i="1"/>
  <c r="BS528" i="1"/>
  <c r="BS529" i="1"/>
  <c r="BS530" i="1"/>
  <c r="BS531" i="1"/>
  <c r="BS532" i="1"/>
  <c r="BS533" i="1"/>
  <c r="BS534" i="1"/>
  <c r="BS535" i="1"/>
  <c r="BS536" i="1"/>
  <c r="BS537" i="1"/>
  <c r="BS538" i="1"/>
  <c r="BS539" i="1"/>
  <c r="BS540" i="1"/>
  <c r="BS541" i="1"/>
  <c r="BS542" i="1"/>
  <c r="BS543" i="1"/>
  <c r="BS544" i="1"/>
  <c r="BS545" i="1"/>
  <c r="BS546" i="1"/>
  <c r="BS548" i="1"/>
  <c r="BS549" i="1"/>
  <c r="BS550" i="1"/>
  <c r="BS551" i="1"/>
  <c r="BS552" i="1"/>
  <c r="BS553" i="1"/>
  <c r="BS554" i="1"/>
  <c r="BS555" i="1"/>
  <c r="BS556" i="1"/>
  <c r="BS557" i="1"/>
  <c r="BS558" i="1"/>
  <c r="BS559" i="1"/>
  <c r="BS560" i="1"/>
  <c r="BS561" i="1"/>
  <c r="BS562" i="1"/>
  <c r="BS563" i="1"/>
  <c r="BS564" i="1"/>
  <c r="BS565" i="1"/>
  <c r="BS566" i="1"/>
  <c r="BS567" i="1"/>
  <c r="BS568" i="1"/>
  <c r="BS569" i="1"/>
  <c r="BS570" i="1"/>
  <c r="BS572" i="1"/>
  <c r="BS573" i="1"/>
  <c r="BS574" i="1"/>
  <c r="BS575" i="1"/>
  <c r="BS576" i="1"/>
  <c r="BS577" i="1"/>
  <c r="BS578" i="1"/>
  <c r="BS579" i="1"/>
  <c r="BS580" i="1"/>
  <c r="BS581" i="1"/>
  <c r="BS582" i="1"/>
  <c r="BS583" i="1"/>
  <c r="BS584" i="1"/>
  <c r="BS585" i="1"/>
  <c r="BS586" i="1"/>
  <c r="BS587" i="1"/>
  <c r="BS588" i="1"/>
  <c r="BS589" i="1"/>
  <c r="BS590" i="1"/>
  <c r="BS591" i="1"/>
  <c r="BS592" i="1"/>
  <c r="BS594" i="1"/>
  <c r="BS595" i="1"/>
  <c r="BS596" i="1"/>
  <c r="BS597" i="1"/>
  <c r="BS598" i="1"/>
  <c r="BS599" i="1"/>
  <c r="BS600" i="1"/>
  <c r="BS601" i="1"/>
  <c r="BS602" i="1"/>
  <c r="BS603" i="1"/>
  <c r="BS604" i="1"/>
  <c r="BS605" i="1"/>
  <c r="BS606" i="1"/>
  <c r="BS607" i="1"/>
  <c r="BS608" i="1"/>
  <c r="BS609" i="1"/>
  <c r="BS610" i="1"/>
  <c r="BS611" i="1"/>
  <c r="BS612" i="1"/>
  <c r="BS613" i="1"/>
  <c r="BS614" i="1"/>
  <c r="BS615" i="1"/>
  <c r="BS616" i="1"/>
  <c r="BS618" i="1"/>
  <c r="BS619" i="1"/>
  <c r="BS620" i="1"/>
  <c r="BS621" i="1"/>
  <c r="BS622" i="1"/>
  <c r="BS623" i="1"/>
  <c r="BS624" i="1"/>
  <c r="BS625" i="1"/>
  <c r="BS626" i="1"/>
  <c r="BS627" i="1"/>
  <c r="BS628" i="1"/>
  <c r="BS629" i="1"/>
  <c r="BS630" i="1"/>
  <c r="BS631" i="1"/>
  <c r="BS632" i="1"/>
  <c r="BS633" i="1"/>
  <c r="BS634" i="1"/>
  <c r="BS635" i="1"/>
  <c r="BS636" i="1"/>
  <c r="BS637" i="1"/>
  <c r="BS638" i="1"/>
  <c r="BS639" i="1"/>
  <c r="BS640" i="1"/>
  <c r="BS642" i="1"/>
  <c r="BS643" i="1"/>
  <c r="BS644" i="1"/>
  <c r="BS645" i="1"/>
  <c r="BS646" i="1"/>
  <c r="BS647" i="1"/>
  <c r="BS648" i="1"/>
  <c r="BS649" i="1"/>
  <c r="BS650" i="1"/>
  <c r="BS651" i="1"/>
  <c r="BS652" i="1"/>
  <c r="BS653" i="1"/>
  <c r="BS654" i="1"/>
  <c r="BS655" i="1"/>
  <c r="BS656" i="1"/>
  <c r="BS657" i="1"/>
  <c r="BS658" i="1"/>
  <c r="BS659" i="1"/>
  <c r="BS660" i="1"/>
  <c r="BS661" i="1"/>
  <c r="BS662" i="1"/>
  <c r="BS663" i="1"/>
  <c r="BS664" i="1"/>
  <c r="BS666" i="1"/>
  <c r="BS667" i="1"/>
  <c r="BS668" i="1"/>
  <c r="BS669" i="1"/>
  <c r="BS670" i="1"/>
  <c r="BS671" i="1"/>
  <c r="BS672" i="1"/>
  <c r="BS673" i="1"/>
  <c r="BS674" i="1"/>
  <c r="BS675" i="1"/>
  <c r="BS676" i="1"/>
  <c r="BS677" i="1"/>
  <c r="BS678" i="1"/>
  <c r="BS679" i="1"/>
  <c r="BS680" i="1"/>
  <c r="BS681" i="1"/>
  <c r="BS700" i="1"/>
  <c r="BS701" i="1"/>
  <c r="BS702" i="1"/>
  <c r="BS703" i="1"/>
  <c r="BS704" i="1"/>
  <c r="BS705" i="1"/>
  <c r="BS706" i="1"/>
  <c r="BS707" i="1"/>
  <c r="BS708" i="1"/>
  <c r="BS709" i="1"/>
  <c r="BS710" i="1"/>
  <c r="BS711" i="1"/>
  <c r="BS712" i="1"/>
  <c r="BS713" i="1"/>
  <c r="BS714" i="1"/>
  <c r="BS715" i="1"/>
  <c r="BS716" i="1"/>
  <c r="BS717" i="1"/>
  <c r="BS718" i="1"/>
  <c r="BS719" i="1"/>
  <c r="BS720" i="1"/>
  <c r="BS721" i="1"/>
  <c r="BS722" i="1"/>
  <c r="BS724" i="1"/>
  <c r="BS725" i="1"/>
  <c r="BS726" i="1"/>
  <c r="BS727" i="1"/>
  <c r="BS728" i="1"/>
  <c r="BS729" i="1"/>
  <c r="BS730" i="1"/>
  <c r="BS731" i="1"/>
  <c r="BS732" i="1"/>
  <c r="BS733" i="1"/>
  <c r="BS734" i="1"/>
  <c r="BS735" i="1"/>
  <c r="BS736" i="1"/>
  <c r="BS737" i="1"/>
  <c r="BS738" i="1"/>
  <c r="BS739" i="1"/>
  <c r="BS740" i="1"/>
  <c r="BS741" i="1"/>
  <c r="BS742" i="1"/>
  <c r="BS743" i="1"/>
  <c r="BS744" i="1"/>
  <c r="BS745" i="1"/>
  <c r="BS746" i="1"/>
  <c r="BS748" i="1"/>
  <c r="BS753" i="1"/>
  <c r="BS754" i="1"/>
  <c r="BS755" i="1"/>
  <c r="BS756" i="1"/>
  <c r="BS757" i="1"/>
  <c r="BS758" i="1"/>
  <c r="BS759" i="1"/>
  <c r="BS760" i="1"/>
  <c r="BS761" i="1"/>
  <c r="BS762" i="1"/>
  <c r="BS787" i="1"/>
  <c r="BS788" i="1"/>
  <c r="BS789" i="1"/>
  <c r="BS790" i="1"/>
  <c r="BS791" i="1"/>
  <c r="BS792" i="1"/>
  <c r="BS793" i="1"/>
  <c r="BS794" i="1"/>
  <c r="BS795" i="1"/>
  <c r="BS797" i="1"/>
  <c r="BS798" i="1"/>
  <c r="BS799" i="1"/>
  <c r="BS800" i="1"/>
  <c r="BS801" i="1"/>
  <c r="BS802" i="1"/>
  <c r="BS803" i="1"/>
  <c r="BS804" i="1"/>
  <c r="BS805" i="1"/>
  <c r="BS806" i="1"/>
  <c r="BS807" i="1"/>
  <c r="BS808" i="1"/>
  <c r="BS809" i="1"/>
  <c r="BS810" i="1"/>
  <c r="BS811" i="1"/>
  <c r="BS812" i="1"/>
  <c r="BS813" i="1"/>
  <c r="BS814" i="1"/>
  <c r="BS815" i="1"/>
  <c r="BS816" i="1"/>
  <c r="BS817" i="1"/>
  <c r="BS818" i="1"/>
  <c r="BS819" i="1"/>
  <c r="BS821" i="1"/>
  <c r="BS822" i="1"/>
  <c r="BS823" i="1"/>
  <c r="BS824" i="1"/>
  <c r="BS825" i="1"/>
  <c r="BS826" i="1"/>
  <c r="BS827" i="1"/>
  <c r="BS828" i="1"/>
  <c r="BS829" i="1"/>
  <c r="BS830" i="1"/>
  <c r="BS831" i="1"/>
  <c r="BS832" i="1"/>
  <c r="BS833" i="1"/>
  <c r="BS834" i="1"/>
  <c r="BS835" i="1"/>
  <c r="BS836" i="1"/>
  <c r="BS837" i="1"/>
  <c r="BS838" i="1"/>
  <c r="BS839" i="1"/>
  <c r="BS840" i="1"/>
  <c r="BS841" i="1"/>
  <c r="BS2" i="1"/>
  <c r="BS688" i="1"/>
  <c r="BS767" i="1"/>
  <c r="BS765" i="1"/>
  <c r="BI25" i="1"/>
  <c r="BI49" i="1"/>
  <c r="BI70" i="1"/>
  <c r="BI92" i="1"/>
  <c r="BI116" i="1"/>
  <c r="BI129" i="1"/>
  <c r="BI143" i="1"/>
  <c r="BI167" i="1"/>
  <c r="BI169" i="1"/>
  <c r="BI193" i="1"/>
  <c r="BI217" i="1"/>
  <c r="BI241" i="1"/>
  <c r="BI247" i="1"/>
  <c r="BI267" i="1"/>
  <c r="BI281" i="1"/>
  <c r="BI304" i="1"/>
  <c r="BI328" i="1"/>
  <c r="BI352" i="1"/>
  <c r="BI376" i="1"/>
  <c r="BI395" i="1"/>
  <c r="BI419" i="1"/>
  <c r="BI443" i="1"/>
  <c r="BI467" i="1"/>
  <c r="BI470" i="1"/>
  <c r="BI490" i="1"/>
  <c r="BI514" i="1"/>
  <c r="BI525" i="1"/>
  <c r="BI547" i="1"/>
  <c r="BI571" i="1"/>
  <c r="BI593" i="1"/>
  <c r="BI617" i="1"/>
  <c r="BI641" i="1"/>
  <c r="BI699" i="1"/>
  <c r="BI723" i="1"/>
  <c r="BI747" i="1"/>
  <c r="BI786" i="1"/>
  <c r="BI796" i="1"/>
  <c r="BI820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P317" i="1"/>
  <c r="BP318" i="1"/>
  <c r="BP319" i="1"/>
  <c r="BP320" i="1"/>
  <c r="BP321" i="1"/>
  <c r="BP322" i="1"/>
  <c r="BP323" i="1"/>
  <c r="BP324" i="1"/>
  <c r="BP325" i="1"/>
  <c r="BP326" i="1"/>
  <c r="BP327" i="1"/>
  <c r="BP328" i="1"/>
  <c r="BP329" i="1"/>
  <c r="BP330" i="1"/>
  <c r="BP331" i="1"/>
  <c r="BP332" i="1"/>
  <c r="BP333" i="1"/>
  <c r="BP334" i="1"/>
  <c r="BP335" i="1"/>
  <c r="BP336" i="1"/>
  <c r="BP337" i="1"/>
  <c r="BP338" i="1"/>
  <c r="BP339" i="1"/>
  <c r="BP340" i="1"/>
  <c r="BP341" i="1"/>
  <c r="BP342" i="1"/>
  <c r="BP343" i="1"/>
  <c r="BP344" i="1"/>
  <c r="BP345" i="1"/>
  <c r="BP346" i="1"/>
  <c r="BP347" i="1"/>
  <c r="BP348" i="1"/>
  <c r="BP349" i="1"/>
  <c r="BP350" i="1"/>
  <c r="BP351" i="1"/>
  <c r="BP352" i="1"/>
  <c r="BP353" i="1"/>
  <c r="BP354" i="1"/>
  <c r="BP355" i="1"/>
  <c r="BP356" i="1"/>
  <c r="BP357" i="1"/>
  <c r="BP358" i="1"/>
  <c r="BP359" i="1"/>
  <c r="BP360" i="1"/>
  <c r="BP361" i="1"/>
  <c r="BP362" i="1"/>
  <c r="BP363" i="1"/>
  <c r="BP364" i="1"/>
  <c r="BP365" i="1"/>
  <c r="BP366" i="1"/>
  <c r="BP367" i="1"/>
  <c r="BP368" i="1"/>
  <c r="BP369" i="1"/>
  <c r="BP370" i="1"/>
  <c r="BP371" i="1"/>
  <c r="BP372" i="1"/>
  <c r="BP373" i="1"/>
  <c r="BP374" i="1"/>
  <c r="BP375" i="1"/>
  <c r="BP376" i="1"/>
  <c r="BP377" i="1"/>
  <c r="BP378" i="1"/>
  <c r="BP379" i="1"/>
  <c r="BP380" i="1"/>
  <c r="BP381" i="1"/>
  <c r="BP382" i="1"/>
  <c r="BP383" i="1"/>
  <c r="BP384" i="1"/>
  <c r="BP385" i="1"/>
  <c r="BP386" i="1"/>
  <c r="BP387" i="1"/>
  <c r="BP388" i="1"/>
  <c r="BP389" i="1"/>
  <c r="BP390" i="1"/>
  <c r="BP391" i="1"/>
  <c r="BP392" i="1"/>
  <c r="BP393" i="1"/>
  <c r="BP394" i="1"/>
  <c r="BP395" i="1"/>
  <c r="BP396" i="1"/>
  <c r="BP397" i="1"/>
  <c r="BP398" i="1"/>
  <c r="BP399" i="1"/>
  <c r="BP400" i="1"/>
  <c r="BP401" i="1"/>
  <c r="BP402" i="1"/>
  <c r="BP403" i="1"/>
  <c r="BP404" i="1"/>
  <c r="BP405" i="1"/>
  <c r="BP406" i="1"/>
  <c r="BP407" i="1"/>
  <c r="BP408" i="1"/>
  <c r="BP409" i="1"/>
  <c r="BP410" i="1"/>
  <c r="BP411" i="1"/>
  <c r="BP412" i="1"/>
  <c r="BP413" i="1"/>
  <c r="BP414" i="1"/>
  <c r="BP415" i="1"/>
  <c r="BP416" i="1"/>
  <c r="BP417" i="1"/>
  <c r="BP418" i="1"/>
  <c r="BP419" i="1"/>
  <c r="BP420" i="1"/>
  <c r="BP421" i="1"/>
  <c r="BP422" i="1"/>
  <c r="BP423" i="1"/>
  <c r="BP424" i="1"/>
  <c r="BP425" i="1"/>
  <c r="BP426" i="1"/>
  <c r="BP427" i="1"/>
  <c r="BP428" i="1"/>
  <c r="BP429" i="1"/>
  <c r="BP430" i="1"/>
  <c r="BP431" i="1"/>
  <c r="BP432" i="1"/>
  <c r="BP433" i="1"/>
  <c r="BP434" i="1"/>
  <c r="BP435" i="1"/>
  <c r="BP436" i="1"/>
  <c r="BP437" i="1"/>
  <c r="BP438" i="1"/>
  <c r="BP439" i="1"/>
  <c r="BP440" i="1"/>
  <c r="BP441" i="1"/>
  <c r="BP442" i="1"/>
  <c r="BP443" i="1"/>
  <c r="BP444" i="1"/>
  <c r="BP445" i="1"/>
  <c r="BP446" i="1"/>
  <c r="BP447" i="1"/>
  <c r="BP448" i="1"/>
  <c r="BP449" i="1"/>
  <c r="BP450" i="1"/>
  <c r="BP451" i="1"/>
  <c r="BP452" i="1"/>
  <c r="BP453" i="1"/>
  <c r="BP454" i="1"/>
  <c r="BP455" i="1"/>
  <c r="BP456" i="1"/>
  <c r="BP457" i="1"/>
  <c r="BP458" i="1"/>
  <c r="BP459" i="1"/>
  <c r="BP460" i="1"/>
  <c r="BP461" i="1"/>
  <c r="BP462" i="1"/>
  <c r="BP463" i="1"/>
  <c r="BP464" i="1"/>
  <c r="BP465" i="1"/>
  <c r="BP466" i="1"/>
  <c r="BP467" i="1"/>
  <c r="BP468" i="1"/>
  <c r="BP469" i="1"/>
  <c r="BP470" i="1"/>
  <c r="BP471" i="1"/>
  <c r="BP472" i="1"/>
  <c r="BP473" i="1"/>
  <c r="BP474" i="1"/>
  <c r="BP475" i="1"/>
  <c r="BP476" i="1"/>
  <c r="BP477" i="1"/>
  <c r="BP478" i="1"/>
  <c r="BP479" i="1"/>
  <c r="BP480" i="1"/>
  <c r="BP481" i="1"/>
  <c r="BP482" i="1"/>
  <c r="BP483" i="1"/>
  <c r="BP484" i="1"/>
  <c r="BP485" i="1"/>
  <c r="BP486" i="1"/>
  <c r="BP487" i="1"/>
  <c r="BP488" i="1"/>
  <c r="BP489" i="1"/>
  <c r="BP490" i="1"/>
  <c r="BP491" i="1"/>
  <c r="BP492" i="1"/>
  <c r="BP493" i="1"/>
  <c r="BP494" i="1"/>
  <c r="BP495" i="1"/>
  <c r="BP496" i="1"/>
  <c r="BP497" i="1"/>
  <c r="BP498" i="1"/>
  <c r="BP499" i="1"/>
  <c r="BP500" i="1"/>
  <c r="BP501" i="1"/>
  <c r="BP502" i="1"/>
  <c r="BP503" i="1"/>
  <c r="BP504" i="1"/>
  <c r="BP505" i="1"/>
  <c r="BP506" i="1"/>
  <c r="BP507" i="1"/>
  <c r="BP508" i="1"/>
  <c r="BP509" i="1"/>
  <c r="BP510" i="1"/>
  <c r="BP511" i="1"/>
  <c r="BP512" i="1"/>
  <c r="BP513" i="1"/>
  <c r="BP514" i="1"/>
  <c r="BP515" i="1"/>
  <c r="BP516" i="1"/>
  <c r="BP517" i="1"/>
  <c r="BP518" i="1"/>
  <c r="BP519" i="1"/>
  <c r="BP520" i="1"/>
  <c r="BP521" i="1"/>
  <c r="BP522" i="1"/>
  <c r="BP523" i="1"/>
  <c r="BP524" i="1"/>
  <c r="BP525" i="1"/>
  <c r="BP526" i="1"/>
  <c r="BP527" i="1"/>
  <c r="BP528" i="1"/>
  <c r="BP529" i="1"/>
  <c r="BP530" i="1"/>
  <c r="BP531" i="1"/>
  <c r="BP532" i="1"/>
  <c r="BP533" i="1"/>
  <c r="BP534" i="1"/>
  <c r="BP535" i="1"/>
  <c r="BP536" i="1"/>
  <c r="BP537" i="1"/>
  <c r="BP538" i="1"/>
  <c r="BP539" i="1"/>
  <c r="BP540" i="1"/>
  <c r="BP541" i="1"/>
  <c r="BP542" i="1"/>
  <c r="BP543" i="1"/>
  <c r="BP544" i="1"/>
  <c r="BP545" i="1"/>
  <c r="BP546" i="1"/>
  <c r="BP547" i="1"/>
  <c r="BP548" i="1"/>
  <c r="BP549" i="1"/>
  <c r="BP550" i="1"/>
  <c r="BP551" i="1"/>
  <c r="BP552" i="1"/>
  <c r="BP553" i="1"/>
  <c r="BP554" i="1"/>
  <c r="BP555" i="1"/>
  <c r="BP556" i="1"/>
  <c r="BP557" i="1"/>
  <c r="BP558" i="1"/>
  <c r="BP559" i="1"/>
  <c r="BP560" i="1"/>
  <c r="BP561" i="1"/>
  <c r="BP562" i="1"/>
  <c r="BP563" i="1"/>
  <c r="BP564" i="1"/>
  <c r="BP565" i="1"/>
  <c r="BP566" i="1"/>
  <c r="BP567" i="1"/>
  <c r="BP568" i="1"/>
  <c r="BP569" i="1"/>
  <c r="BP570" i="1"/>
  <c r="BP571" i="1"/>
  <c r="BP572" i="1"/>
  <c r="BP573" i="1"/>
  <c r="BP574" i="1"/>
  <c r="BP575" i="1"/>
  <c r="BP576" i="1"/>
  <c r="BP577" i="1"/>
  <c r="BP578" i="1"/>
  <c r="BP579" i="1"/>
  <c r="BP580" i="1"/>
  <c r="BP581" i="1"/>
  <c r="BP582" i="1"/>
  <c r="BP583" i="1"/>
  <c r="BP584" i="1"/>
  <c r="BP585" i="1"/>
  <c r="BP586" i="1"/>
  <c r="BP587" i="1"/>
  <c r="BP588" i="1"/>
  <c r="BP589" i="1"/>
  <c r="BP590" i="1"/>
  <c r="BP591" i="1"/>
  <c r="BP592" i="1"/>
  <c r="BP593" i="1"/>
  <c r="BP594" i="1"/>
  <c r="BP595" i="1"/>
  <c r="BP596" i="1"/>
  <c r="BP597" i="1"/>
  <c r="BP598" i="1"/>
  <c r="BP599" i="1"/>
  <c r="BP600" i="1"/>
  <c r="BP601" i="1"/>
  <c r="BP602" i="1"/>
  <c r="BP603" i="1"/>
  <c r="BP604" i="1"/>
  <c r="BP605" i="1"/>
  <c r="BP606" i="1"/>
  <c r="BP607" i="1"/>
  <c r="BP608" i="1"/>
  <c r="BP609" i="1"/>
  <c r="BP610" i="1"/>
  <c r="BP611" i="1"/>
  <c r="BP612" i="1"/>
  <c r="BP613" i="1"/>
  <c r="BP614" i="1"/>
  <c r="BP615" i="1"/>
  <c r="BP616" i="1"/>
  <c r="BP617" i="1"/>
  <c r="BP618" i="1"/>
  <c r="BP619" i="1"/>
  <c r="BP620" i="1"/>
  <c r="BP621" i="1"/>
  <c r="BP622" i="1"/>
  <c r="BP623" i="1"/>
  <c r="BP624" i="1"/>
  <c r="BP625" i="1"/>
  <c r="BP626" i="1"/>
  <c r="BP627" i="1"/>
  <c r="BP628" i="1"/>
  <c r="BP629" i="1"/>
  <c r="BP630" i="1"/>
  <c r="BP631" i="1"/>
  <c r="BP632" i="1"/>
  <c r="BP633" i="1"/>
  <c r="BP634" i="1"/>
  <c r="BP635" i="1"/>
  <c r="BP636" i="1"/>
  <c r="BP637" i="1"/>
  <c r="BP638" i="1"/>
  <c r="BP639" i="1"/>
  <c r="BP640" i="1"/>
  <c r="BP641" i="1"/>
  <c r="BP642" i="1"/>
  <c r="BP643" i="1"/>
  <c r="BP644" i="1"/>
  <c r="BP645" i="1"/>
  <c r="BP646" i="1"/>
  <c r="BP647" i="1"/>
  <c r="BP648" i="1"/>
  <c r="BP649" i="1"/>
  <c r="BP650" i="1"/>
  <c r="BP651" i="1"/>
  <c r="BP652" i="1"/>
  <c r="BP653" i="1"/>
  <c r="BP654" i="1"/>
  <c r="BP655" i="1"/>
  <c r="BP656" i="1"/>
  <c r="BP657" i="1"/>
  <c r="BP658" i="1"/>
  <c r="BP659" i="1"/>
  <c r="BP660" i="1"/>
  <c r="BP661" i="1"/>
  <c r="BP662" i="1"/>
  <c r="BP663" i="1"/>
  <c r="BP664" i="1"/>
  <c r="BP665" i="1"/>
  <c r="BP666" i="1"/>
  <c r="BP667" i="1"/>
  <c r="BP668" i="1"/>
  <c r="BP669" i="1"/>
  <c r="BP670" i="1"/>
  <c r="BP671" i="1"/>
  <c r="BP672" i="1"/>
  <c r="BP673" i="1"/>
  <c r="BP674" i="1"/>
  <c r="BP675" i="1"/>
  <c r="BP676" i="1"/>
  <c r="BP677" i="1"/>
  <c r="BP678" i="1"/>
  <c r="BP679" i="1"/>
  <c r="BP680" i="1"/>
  <c r="BP681" i="1"/>
  <c r="BP682" i="1"/>
  <c r="BP683" i="1"/>
  <c r="BP684" i="1"/>
  <c r="BP685" i="1"/>
  <c r="BP686" i="1"/>
  <c r="BP687" i="1"/>
  <c r="BP688" i="1"/>
  <c r="BP689" i="1"/>
  <c r="BP690" i="1"/>
  <c r="BP691" i="1"/>
  <c r="BP692" i="1"/>
  <c r="BP693" i="1"/>
  <c r="BP694" i="1"/>
  <c r="BP695" i="1"/>
  <c r="BP696" i="1"/>
  <c r="BP697" i="1"/>
  <c r="BP698" i="1"/>
  <c r="BP699" i="1"/>
  <c r="BP700" i="1"/>
  <c r="BP701" i="1"/>
  <c r="BP702" i="1"/>
  <c r="BP703" i="1"/>
  <c r="BP704" i="1"/>
  <c r="BP705" i="1"/>
  <c r="BP706" i="1"/>
  <c r="BP707" i="1"/>
  <c r="BP708" i="1"/>
  <c r="BP709" i="1"/>
  <c r="BP710" i="1"/>
  <c r="BP711" i="1"/>
  <c r="BP712" i="1"/>
  <c r="BP713" i="1"/>
  <c r="BP714" i="1"/>
  <c r="BP715" i="1"/>
  <c r="BP716" i="1"/>
  <c r="BP717" i="1"/>
  <c r="BP718" i="1"/>
  <c r="BP719" i="1"/>
  <c r="BP720" i="1"/>
  <c r="BP721" i="1"/>
  <c r="BP722" i="1"/>
  <c r="BP723" i="1"/>
  <c r="BP724" i="1"/>
  <c r="BP725" i="1"/>
  <c r="BP726" i="1"/>
  <c r="BP727" i="1"/>
  <c r="BP728" i="1"/>
  <c r="BP729" i="1"/>
  <c r="BP730" i="1"/>
  <c r="BP731" i="1"/>
  <c r="BP732" i="1"/>
  <c r="BP733" i="1"/>
  <c r="BP734" i="1"/>
  <c r="BP735" i="1"/>
  <c r="BP736" i="1"/>
  <c r="BP737" i="1"/>
  <c r="BP738" i="1"/>
  <c r="BP739" i="1"/>
  <c r="BP740" i="1"/>
  <c r="BP741" i="1"/>
  <c r="BP742" i="1"/>
  <c r="BP743" i="1"/>
  <c r="BP744" i="1"/>
  <c r="BP745" i="1"/>
  <c r="BP746" i="1"/>
  <c r="BP747" i="1"/>
  <c r="BP748" i="1"/>
  <c r="BP749" i="1"/>
  <c r="BP750" i="1"/>
  <c r="BP751" i="1"/>
  <c r="BP752" i="1"/>
  <c r="BP753" i="1"/>
  <c r="BP754" i="1"/>
  <c r="BP755" i="1"/>
  <c r="BP756" i="1"/>
  <c r="BP757" i="1"/>
  <c r="BP758" i="1"/>
  <c r="BP759" i="1"/>
  <c r="BP760" i="1"/>
  <c r="BP761" i="1"/>
  <c r="BP762" i="1"/>
  <c r="BP763" i="1"/>
  <c r="BP764" i="1"/>
  <c r="BP765" i="1"/>
  <c r="BP766" i="1"/>
  <c r="BP767" i="1"/>
  <c r="BP768" i="1"/>
  <c r="BP769" i="1"/>
  <c r="BP770" i="1"/>
  <c r="BP771" i="1"/>
  <c r="BP772" i="1"/>
  <c r="BP773" i="1"/>
  <c r="BP774" i="1"/>
  <c r="BP775" i="1"/>
  <c r="BP776" i="1"/>
  <c r="BP777" i="1"/>
  <c r="BP778" i="1"/>
  <c r="BP779" i="1"/>
  <c r="BP780" i="1"/>
  <c r="BP781" i="1"/>
  <c r="BP782" i="1"/>
  <c r="BP783" i="1"/>
  <c r="BP784" i="1"/>
  <c r="BP785" i="1"/>
  <c r="BP786" i="1"/>
  <c r="BP787" i="1"/>
  <c r="BP788" i="1"/>
  <c r="BP789" i="1"/>
  <c r="BP790" i="1"/>
  <c r="BP791" i="1"/>
  <c r="BP792" i="1"/>
  <c r="BP793" i="1"/>
  <c r="BP794" i="1"/>
  <c r="BP795" i="1"/>
  <c r="BP796" i="1"/>
  <c r="BP797" i="1"/>
  <c r="BP798" i="1"/>
  <c r="BP799" i="1"/>
  <c r="BP800" i="1"/>
  <c r="BP801" i="1"/>
  <c r="BP802" i="1"/>
  <c r="BP803" i="1"/>
  <c r="BP804" i="1"/>
  <c r="BP805" i="1"/>
  <c r="BP806" i="1"/>
  <c r="BP807" i="1"/>
  <c r="BP808" i="1"/>
  <c r="BP809" i="1"/>
  <c r="BP810" i="1"/>
  <c r="BP811" i="1"/>
  <c r="BP812" i="1"/>
  <c r="BP813" i="1"/>
  <c r="BP814" i="1"/>
  <c r="BP815" i="1"/>
  <c r="BP816" i="1"/>
  <c r="BP817" i="1"/>
  <c r="BP818" i="1"/>
  <c r="BP819" i="1"/>
  <c r="BP820" i="1"/>
  <c r="BP821" i="1"/>
  <c r="BP822" i="1"/>
  <c r="BP823" i="1"/>
  <c r="BP824" i="1"/>
  <c r="BP825" i="1"/>
  <c r="BP826" i="1"/>
  <c r="BP827" i="1"/>
  <c r="BP828" i="1"/>
  <c r="BP829" i="1"/>
  <c r="BP830" i="1"/>
  <c r="BP831" i="1"/>
  <c r="BP832" i="1"/>
  <c r="BP833" i="1"/>
  <c r="BP834" i="1"/>
  <c r="BP835" i="1"/>
  <c r="BP836" i="1"/>
  <c r="BP837" i="1"/>
  <c r="BP838" i="1"/>
  <c r="BP839" i="1"/>
  <c r="BP840" i="1"/>
  <c r="BP841" i="1"/>
  <c r="BP842" i="1"/>
  <c r="BP2" i="1"/>
  <c r="BS766" i="1" l="1"/>
  <c r="BS689" i="1"/>
  <c r="BS768" i="1"/>
  <c r="BO801" i="1"/>
  <c r="BO803" i="1"/>
  <c r="BG809" i="1"/>
  <c r="BO811" i="1"/>
  <c r="BO807" i="1"/>
  <c r="BO805" i="1"/>
  <c r="BO813" i="1"/>
  <c r="BG799" i="1"/>
  <c r="BO768" i="1"/>
  <c r="BO766" i="1"/>
  <c r="BF752" i="1"/>
  <c r="BF751" i="1"/>
  <c r="BF750" i="1"/>
  <c r="BO711" i="1"/>
  <c r="BO712" i="1"/>
  <c r="BO713" i="1"/>
  <c r="BO714" i="1"/>
  <c r="BO715" i="1"/>
  <c r="BO716" i="1"/>
  <c r="BO717" i="1"/>
  <c r="BO718" i="1"/>
  <c r="BO719" i="1"/>
  <c r="BO720" i="1"/>
  <c r="BO721" i="1"/>
  <c r="BO722" i="1"/>
  <c r="BO723" i="1"/>
  <c r="BO724" i="1"/>
  <c r="BO725" i="1"/>
  <c r="BO726" i="1"/>
  <c r="BO727" i="1"/>
  <c r="BO728" i="1"/>
  <c r="BO729" i="1"/>
  <c r="BO730" i="1"/>
  <c r="BO731" i="1"/>
  <c r="BO732" i="1"/>
  <c r="BO733" i="1"/>
  <c r="BO734" i="1"/>
  <c r="BO735" i="1"/>
  <c r="BO736" i="1"/>
  <c r="BO737" i="1"/>
  <c r="BO738" i="1"/>
  <c r="BO739" i="1"/>
  <c r="BO740" i="1"/>
  <c r="BO741" i="1"/>
  <c r="BO742" i="1"/>
  <c r="BO743" i="1"/>
  <c r="BO744" i="1"/>
  <c r="BO745" i="1"/>
  <c r="BO746" i="1"/>
  <c r="BO747" i="1"/>
  <c r="BO748" i="1"/>
  <c r="BO749" i="1"/>
  <c r="BO750" i="1"/>
  <c r="BO753" i="1"/>
  <c r="BO754" i="1"/>
  <c r="BO755" i="1"/>
  <c r="BO756" i="1"/>
  <c r="BO757" i="1"/>
  <c r="BO758" i="1"/>
  <c r="BO759" i="1"/>
  <c r="BO760" i="1"/>
  <c r="BO761" i="1"/>
  <c r="BO762" i="1"/>
  <c r="BO763" i="1"/>
  <c r="BO765" i="1"/>
  <c r="BO767" i="1"/>
  <c r="BO769" i="1"/>
  <c r="BO771" i="1"/>
  <c r="BO775" i="1"/>
  <c r="BO777" i="1"/>
  <c r="BO779" i="1"/>
  <c r="BO781" i="1"/>
  <c r="BO783" i="1"/>
  <c r="BO785" i="1"/>
  <c r="BO787" i="1"/>
  <c r="BO788" i="1"/>
  <c r="BO789" i="1"/>
  <c r="BO790" i="1"/>
  <c r="BO791" i="1"/>
  <c r="BO792" i="1"/>
  <c r="BO793" i="1"/>
  <c r="BO794" i="1"/>
  <c r="BO795" i="1"/>
  <c r="BO796" i="1"/>
  <c r="BO797" i="1"/>
  <c r="BO798" i="1"/>
  <c r="BO800" i="1"/>
  <c r="BO802" i="1"/>
  <c r="BO804" i="1"/>
  <c r="BO806" i="1"/>
  <c r="BO808" i="1"/>
  <c r="BO809" i="1"/>
  <c r="BO810" i="1"/>
  <c r="BO812" i="1"/>
  <c r="BO814" i="1"/>
  <c r="BO815" i="1"/>
  <c r="BO816" i="1"/>
  <c r="BO817" i="1"/>
  <c r="BO818" i="1"/>
  <c r="BO819" i="1"/>
  <c r="BO820" i="1"/>
  <c r="BO821" i="1"/>
  <c r="BO822" i="1"/>
  <c r="BO823" i="1"/>
  <c r="BO824" i="1"/>
  <c r="BO825" i="1"/>
  <c r="BO826" i="1"/>
  <c r="BO827" i="1"/>
  <c r="BO828" i="1"/>
  <c r="BO829" i="1"/>
  <c r="BO830" i="1"/>
  <c r="BO831" i="1"/>
  <c r="BO832" i="1"/>
  <c r="BO833" i="1"/>
  <c r="BO834" i="1"/>
  <c r="BO835" i="1"/>
  <c r="BO836" i="1"/>
  <c r="BO837" i="1"/>
  <c r="BO838" i="1"/>
  <c r="BO839" i="1"/>
  <c r="BO840" i="1"/>
  <c r="BO841" i="1"/>
  <c r="BO842" i="1"/>
  <c r="BO710" i="1"/>
  <c r="BO701" i="1"/>
  <c r="BG704" i="1"/>
  <c r="BG703" i="1"/>
  <c r="BG70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563" i="1"/>
  <c r="BG564" i="1"/>
  <c r="BG565" i="1"/>
  <c r="BG566" i="1"/>
  <c r="BG567" i="1"/>
  <c r="BG568" i="1"/>
  <c r="BG569" i="1"/>
  <c r="BG570" i="1"/>
  <c r="BG571" i="1"/>
  <c r="BG572" i="1"/>
  <c r="BG573" i="1"/>
  <c r="BG574" i="1"/>
  <c r="BG575" i="1"/>
  <c r="BG576" i="1"/>
  <c r="BG577" i="1"/>
  <c r="BG578" i="1"/>
  <c r="BG579" i="1"/>
  <c r="BG580" i="1"/>
  <c r="BG581" i="1"/>
  <c r="BG582" i="1"/>
  <c r="BG583" i="1"/>
  <c r="BG584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619" i="1"/>
  <c r="BG620" i="1"/>
  <c r="BG621" i="1"/>
  <c r="BG622" i="1"/>
  <c r="BG623" i="1"/>
  <c r="BG624" i="1"/>
  <c r="BG625" i="1"/>
  <c r="BG626" i="1"/>
  <c r="BG627" i="1"/>
  <c r="BG628" i="1"/>
  <c r="BG629" i="1"/>
  <c r="BG630" i="1"/>
  <c r="BG631" i="1"/>
  <c r="BG632" i="1"/>
  <c r="BG633" i="1"/>
  <c r="BG634" i="1"/>
  <c r="BG635" i="1"/>
  <c r="BG636" i="1"/>
  <c r="BG637" i="1"/>
  <c r="BG638" i="1"/>
  <c r="BG639" i="1"/>
  <c r="BG640" i="1"/>
  <c r="BG641" i="1"/>
  <c r="BG642" i="1"/>
  <c r="BG643" i="1"/>
  <c r="BG644" i="1"/>
  <c r="BG645" i="1"/>
  <c r="BG646" i="1"/>
  <c r="BG647" i="1"/>
  <c r="BG648" i="1"/>
  <c r="BG649" i="1"/>
  <c r="BG650" i="1"/>
  <c r="BG651" i="1"/>
  <c r="BG652" i="1"/>
  <c r="BG653" i="1"/>
  <c r="BG654" i="1"/>
  <c r="BG655" i="1"/>
  <c r="BG656" i="1"/>
  <c r="BG657" i="1"/>
  <c r="BG658" i="1"/>
  <c r="BG659" i="1"/>
  <c r="BG660" i="1"/>
  <c r="BG661" i="1"/>
  <c r="BG662" i="1"/>
  <c r="BG663" i="1"/>
  <c r="BG664" i="1"/>
  <c r="BG667" i="1"/>
  <c r="BG668" i="1"/>
  <c r="BG669" i="1"/>
  <c r="BG670" i="1"/>
  <c r="BG671" i="1"/>
  <c r="BG672" i="1"/>
  <c r="BG673" i="1"/>
  <c r="BG674" i="1"/>
  <c r="BG675" i="1"/>
  <c r="BG676" i="1"/>
  <c r="BG677" i="1"/>
  <c r="BG678" i="1"/>
  <c r="BG679" i="1"/>
  <c r="BG680" i="1"/>
  <c r="BG681" i="1"/>
  <c r="BG682" i="1"/>
  <c r="BG684" i="1"/>
  <c r="BG686" i="1"/>
  <c r="BG688" i="1"/>
  <c r="BG690" i="1"/>
  <c r="BG692" i="1"/>
  <c r="BG694" i="1"/>
  <c r="BG696" i="1"/>
  <c r="BG698" i="1"/>
  <c r="BG701" i="1"/>
  <c r="BG702" i="1"/>
  <c r="BG705" i="1"/>
  <c r="BG706" i="1"/>
  <c r="BG707" i="1"/>
  <c r="BG708" i="1"/>
  <c r="BG709" i="1"/>
  <c r="BG710" i="1"/>
  <c r="BG711" i="1"/>
  <c r="BG712" i="1"/>
  <c r="BG713" i="1"/>
  <c r="BG714" i="1"/>
  <c r="BG715" i="1"/>
  <c r="BG716" i="1"/>
  <c r="BG717" i="1"/>
  <c r="BG718" i="1"/>
  <c r="BG719" i="1"/>
  <c r="BG720" i="1"/>
  <c r="BG721" i="1"/>
  <c r="BG722" i="1"/>
  <c r="BG723" i="1"/>
  <c r="BG724" i="1"/>
  <c r="BG725" i="1"/>
  <c r="BG726" i="1"/>
  <c r="BG727" i="1"/>
  <c r="BG728" i="1"/>
  <c r="BG729" i="1"/>
  <c r="BG730" i="1"/>
  <c r="BG731" i="1"/>
  <c r="BG732" i="1"/>
  <c r="BG733" i="1"/>
  <c r="BG734" i="1"/>
  <c r="BG735" i="1"/>
  <c r="BG736" i="1"/>
  <c r="BG737" i="1"/>
  <c r="BG738" i="1"/>
  <c r="BG739" i="1"/>
  <c r="BG740" i="1"/>
  <c r="BG741" i="1"/>
  <c r="BG742" i="1"/>
  <c r="BG743" i="1"/>
  <c r="BG744" i="1"/>
  <c r="BG745" i="1"/>
  <c r="BG746" i="1"/>
  <c r="BG747" i="1"/>
  <c r="BG748" i="1"/>
  <c r="BG749" i="1"/>
  <c r="BG753" i="1"/>
  <c r="BG754" i="1"/>
  <c r="BG755" i="1"/>
  <c r="BG756" i="1"/>
  <c r="BG757" i="1"/>
  <c r="BG758" i="1"/>
  <c r="BG759" i="1"/>
  <c r="BG760" i="1"/>
  <c r="BG761" i="1"/>
  <c r="BG762" i="1"/>
  <c r="BG763" i="1"/>
  <c r="BG765" i="1"/>
  <c r="BG767" i="1"/>
  <c r="BG768" i="1"/>
  <c r="BG769" i="1"/>
  <c r="BG770" i="1"/>
  <c r="BG771" i="1"/>
  <c r="BG775" i="1"/>
  <c r="BG777" i="1"/>
  <c r="BG779" i="1"/>
  <c r="BG780" i="1"/>
  <c r="BG781" i="1"/>
  <c r="BG782" i="1"/>
  <c r="BG783" i="1"/>
  <c r="BG785" i="1"/>
  <c r="BG787" i="1"/>
  <c r="BG788" i="1"/>
  <c r="BG789" i="1"/>
  <c r="BG790" i="1"/>
  <c r="BG791" i="1"/>
  <c r="BG792" i="1"/>
  <c r="BG793" i="1"/>
  <c r="BG794" i="1"/>
  <c r="BG795" i="1"/>
  <c r="BG796" i="1"/>
  <c r="BG797" i="1"/>
  <c r="BG798" i="1"/>
  <c r="BG800" i="1"/>
  <c r="BG801" i="1"/>
  <c r="BG802" i="1"/>
  <c r="BG803" i="1"/>
  <c r="BG804" i="1"/>
  <c r="BG806" i="1"/>
  <c r="BG807" i="1"/>
  <c r="BG808" i="1"/>
  <c r="BG810" i="1"/>
  <c r="BG812" i="1"/>
  <c r="BG814" i="1"/>
  <c r="BG815" i="1"/>
  <c r="BG816" i="1"/>
  <c r="BG817" i="1"/>
  <c r="BG818" i="1"/>
  <c r="BG819" i="1"/>
  <c r="BG820" i="1"/>
  <c r="BG821" i="1"/>
  <c r="BG822" i="1"/>
  <c r="BG823" i="1"/>
  <c r="BG824" i="1"/>
  <c r="BG825" i="1"/>
  <c r="BG826" i="1"/>
  <c r="BG827" i="1"/>
  <c r="BG828" i="1"/>
  <c r="BG829" i="1"/>
  <c r="BG830" i="1"/>
  <c r="BG831" i="1"/>
  <c r="BG832" i="1"/>
  <c r="BG833" i="1"/>
  <c r="BG834" i="1"/>
  <c r="BG835" i="1"/>
  <c r="BG836" i="1"/>
  <c r="BG837" i="1"/>
  <c r="BG838" i="1"/>
  <c r="BG839" i="1"/>
  <c r="BG840" i="1"/>
  <c r="BG841" i="1"/>
  <c r="BG842" i="1"/>
  <c r="BG150" i="1"/>
  <c r="BO704" i="1"/>
  <c r="BO703" i="1"/>
  <c r="BO689" i="1"/>
  <c r="BO632" i="1"/>
  <c r="BO630" i="1"/>
  <c r="BO586" i="1"/>
  <c r="BO584" i="1"/>
  <c r="BO580" i="1"/>
  <c r="BO550" i="1"/>
  <c r="BO549" i="1"/>
  <c r="BO532" i="1"/>
  <c r="BO403" i="1"/>
  <c r="BO402" i="1"/>
  <c r="BO401" i="1"/>
  <c r="BO317" i="1"/>
  <c r="BO308" i="1"/>
  <c r="BO307" i="1"/>
  <c r="BO290" i="1"/>
  <c r="BO289" i="1"/>
  <c r="BO288" i="1"/>
  <c r="BO284" i="1"/>
  <c r="BO286" i="1"/>
  <c r="BO273" i="1"/>
  <c r="BO274" i="1"/>
  <c r="BO275" i="1"/>
  <c r="BO276" i="1"/>
  <c r="BO277" i="1"/>
  <c r="BO278" i="1"/>
  <c r="BO279" i="1"/>
  <c r="BO280" i="1"/>
  <c r="BO281" i="1"/>
  <c r="BO282" i="1"/>
  <c r="BO283" i="1"/>
  <c r="BO285" i="1"/>
  <c r="BO287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9" i="1"/>
  <c r="BO310" i="1"/>
  <c r="BO311" i="1"/>
  <c r="BO312" i="1"/>
  <c r="BO313" i="1"/>
  <c r="BO314" i="1"/>
  <c r="BO315" i="1"/>
  <c r="BO316" i="1"/>
  <c r="BO318" i="1"/>
  <c r="BO319" i="1"/>
  <c r="BO320" i="1"/>
  <c r="BO321" i="1"/>
  <c r="BO322" i="1"/>
  <c r="BO323" i="1"/>
  <c r="BO324" i="1"/>
  <c r="BO325" i="1"/>
  <c r="BO326" i="1"/>
  <c r="BO327" i="1"/>
  <c r="BO328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4" i="1"/>
  <c r="BO405" i="1"/>
  <c r="BO406" i="1"/>
  <c r="BO407" i="1"/>
  <c r="BO408" i="1"/>
  <c r="BO409" i="1"/>
  <c r="BO410" i="1"/>
  <c r="BO411" i="1"/>
  <c r="BO412" i="1"/>
  <c r="BO413" i="1"/>
  <c r="BO414" i="1"/>
  <c r="BO415" i="1"/>
  <c r="BO416" i="1"/>
  <c r="BO417" i="1"/>
  <c r="BO418" i="1"/>
  <c r="BO419" i="1"/>
  <c r="BO436" i="1"/>
  <c r="BO437" i="1"/>
  <c r="BO438" i="1"/>
  <c r="BO439" i="1"/>
  <c r="BO440" i="1"/>
  <c r="BO441" i="1"/>
  <c r="BO442" i="1"/>
  <c r="BO443" i="1"/>
  <c r="BO444" i="1"/>
  <c r="BO445" i="1"/>
  <c r="BO446" i="1"/>
  <c r="BO447" i="1"/>
  <c r="BO448" i="1"/>
  <c r="BO449" i="1"/>
  <c r="BO450" i="1"/>
  <c r="BO451" i="1"/>
  <c r="BO452" i="1"/>
  <c r="BO453" i="1"/>
  <c r="BO454" i="1"/>
  <c r="BO455" i="1"/>
  <c r="BO456" i="1"/>
  <c r="BO457" i="1"/>
  <c r="BO458" i="1"/>
  <c r="BO459" i="1"/>
  <c r="BO460" i="1"/>
  <c r="BO461" i="1"/>
  <c r="BO462" i="1"/>
  <c r="BO463" i="1"/>
  <c r="BO464" i="1"/>
  <c r="BO465" i="1"/>
  <c r="BO466" i="1"/>
  <c r="BO467" i="1"/>
  <c r="BO495" i="1"/>
  <c r="BO496" i="1"/>
  <c r="BO497" i="1"/>
  <c r="BO498" i="1"/>
  <c r="BO499" i="1"/>
  <c r="BO500" i="1"/>
  <c r="BO501" i="1"/>
  <c r="BO502" i="1"/>
  <c r="BO503" i="1"/>
  <c r="BO504" i="1"/>
  <c r="BO505" i="1"/>
  <c r="BO506" i="1"/>
  <c r="BO507" i="1"/>
  <c r="BO508" i="1"/>
  <c r="BO509" i="1"/>
  <c r="BO510" i="1"/>
  <c r="BO511" i="1"/>
  <c r="BO512" i="1"/>
  <c r="BO513" i="1"/>
  <c r="BO514" i="1"/>
  <c r="BO515" i="1"/>
  <c r="BO516" i="1"/>
  <c r="BO517" i="1"/>
  <c r="BO518" i="1"/>
  <c r="BO519" i="1"/>
  <c r="BO520" i="1"/>
  <c r="BO521" i="1"/>
  <c r="BO522" i="1"/>
  <c r="BO523" i="1"/>
  <c r="BO524" i="1"/>
  <c r="BO525" i="1"/>
  <c r="BO526" i="1"/>
  <c r="BO527" i="1"/>
  <c r="BO528" i="1"/>
  <c r="BO529" i="1"/>
  <c r="BO530" i="1"/>
  <c r="BO533" i="1"/>
  <c r="BO534" i="1"/>
  <c r="BO535" i="1"/>
  <c r="BO536" i="1"/>
  <c r="BO538" i="1"/>
  <c r="BO540" i="1"/>
  <c r="BO543" i="1"/>
  <c r="BO544" i="1"/>
  <c r="BO545" i="1"/>
  <c r="BO546" i="1"/>
  <c r="BO547" i="1"/>
  <c r="BO548" i="1"/>
  <c r="BO551" i="1"/>
  <c r="BO552" i="1"/>
  <c r="BO553" i="1"/>
  <c r="BO554" i="1"/>
  <c r="BO555" i="1"/>
  <c r="BO556" i="1"/>
  <c r="BO557" i="1"/>
  <c r="BO558" i="1"/>
  <c r="BO559" i="1"/>
  <c r="BO560" i="1"/>
  <c r="BO561" i="1"/>
  <c r="BO562" i="1"/>
  <c r="BO563" i="1"/>
  <c r="BO564" i="1"/>
  <c r="BO565" i="1"/>
  <c r="BO566" i="1"/>
  <c r="BO567" i="1"/>
  <c r="BO569" i="1"/>
  <c r="BO570" i="1"/>
  <c r="BO571" i="1"/>
  <c r="BO572" i="1"/>
  <c r="BO573" i="1"/>
  <c r="BO574" i="1"/>
  <c r="BO575" i="1"/>
  <c r="BO576" i="1"/>
  <c r="BO577" i="1"/>
  <c r="BO578" i="1"/>
  <c r="BO579" i="1"/>
  <c r="BO581" i="1"/>
  <c r="BO582" i="1"/>
  <c r="BO583" i="1"/>
  <c r="BO585" i="1"/>
  <c r="BO587" i="1"/>
  <c r="BO588" i="1"/>
  <c r="BO589" i="1"/>
  <c r="BO590" i="1"/>
  <c r="BO591" i="1"/>
  <c r="BO592" i="1"/>
  <c r="BO593" i="1"/>
  <c r="BO594" i="1"/>
  <c r="BO595" i="1"/>
  <c r="BO596" i="1"/>
  <c r="BO597" i="1"/>
  <c r="BO598" i="1"/>
  <c r="BO599" i="1"/>
  <c r="BO600" i="1"/>
  <c r="BO601" i="1"/>
  <c r="BO602" i="1"/>
  <c r="BO603" i="1"/>
  <c r="BO604" i="1"/>
  <c r="BO605" i="1"/>
  <c r="BO606" i="1"/>
  <c r="BO607" i="1"/>
  <c r="BO608" i="1"/>
  <c r="BO609" i="1"/>
  <c r="BO610" i="1"/>
  <c r="BO611" i="1"/>
  <c r="BO612" i="1"/>
  <c r="BO613" i="1"/>
  <c r="BO614" i="1"/>
  <c r="BO615" i="1"/>
  <c r="BO616" i="1"/>
  <c r="BO617" i="1"/>
  <c r="BO618" i="1"/>
  <c r="BO619" i="1"/>
  <c r="BO620" i="1"/>
  <c r="BO621" i="1"/>
  <c r="BO622" i="1"/>
  <c r="BO623" i="1"/>
  <c r="BO624" i="1"/>
  <c r="BO625" i="1"/>
  <c r="BO626" i="1"/>
  <c r="BO627" i="1"/>
  <c r="BO628" i="1"/>
  <c r="BO629" i="1"/>
  <c r="BO631" i="1"/>
  <c r="BO633" i="1"/>
  <c r="BO634" i="1"/>
  <c r="BO635" i="1"/>
  <c r="BO636" i="1"/>
  <c r="BO637" i="1"/>
  <c r="BO638" i="1"/>
  <c r="BO639" i="1"/>
  <c r="BO640" i="1"/>
  <c r="BO641" i="1"/>
  <c r="BO642" i="1"/>
  <c r="BO643" i="1"/>
  <c r="BO644" i="1"/>
  <c r="BO645" i="1"/>
  <c r="BO646" i="1"/>
  <c r="BO647" i="1"/>
  <c r="BO648" i="1"/>
  <c r="BO649" i="1"/>
  <c r="BO650" i="1"/>
  <c r="BO651" i="1"/>
  <c r="BO652" i="1"/>
  <c r="BO653" i="1"/>
  <c r="BO654" i="1"/>
  <c r="BO655" i="1"/>
  <c r="BO656" i="1"/>
  <c r="BO657" i="1"/>
  <c r="BO658" i="1"/>
  <c r="BO659" i="1"/>
  <c r="BO660" i="1"/>
  <c r="BO661" i="1"/>
  <c r="BO662" i="1"/>
  <c r="BO663" i="1"/>
  <c r="BO664" i="1"/>
  <c r="BO665" i="1"/>
  <c r="BO666" i="1"/>
  <c r="BO667" i="1"/>
  <c r="BO668" i="1"/>
  <c r="BO669" i="1"/>
  <c r="BO670" i="1"/>
  <c r="BO671" i="1"/>
  <c r="BO672" i="1"/>
  <c r="BO673" i="1"/>
  <c r="BO674" i="1"/>
  <c r="BO675" i="1"/>
  <c r="BO676" i="1"/>
  <c r="BO677" i="1"/>
  <c r="BO678" i="1"/>
  <c r="BO679" i="1"/>
  <c r="BO680" i="1"/>
  <c r="BO681" i="1"/>
  <c r="BO682" i="1"/>
  <c r="BO684" i="1"/>
  <c r="BO686" i="1"/>
  <c r="BO688" i="1"/>
  <c r="BO690" i="1"/>
  <c r="BO692" i="1"/>
  <c r="BO694" i="1"/>
  <c r="BO696" i="1"/>
  <c r="BO698" i="1"/>
  <c r="BO702" i="1"/>
  <c r="BO705" i="1"/>
  <c r="BO707" i="1"/>
  <c r="BO70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49" i="1"/>
  <c r="BO142" i="1"/>
  <c r="BH470" i="1" l="1"/>
  <c r="BH747" i="1"/>
  <c r="BH723" i="1"/>
  <c r="BH571" i="1"/>
  <c r="BH547" i="1"/>
  <c r="BH467" i="1"/>
  <c r="BH443" i="1"/>
  <c r="BH419" i="1"/>
  <c r="BH395" i="1"/>
  <c r="BH267" i="1"/>
  <c r="BH641" i="1"/>
  <c r="BH617" i="1"/>
  <c r="BH593" i="1"/>
  <c r="BH281" i="1"/>
  <c r="BH241" i="1"/>
  <c r="BH217" i="1"/>
  <c r="BH193" i="1"/>
  <c r="BI821" i="1"/>
  <c r="BH821" i="1"/>
  <c r="BI733" i="1"/>
  <c r="BH733" i="1"/>
  <c r="BI665" i="1"/>
  <c r="BH665" i="1"/>
  <c r="BI625" i="1"/>
  <c r="BH625" i="1"/>
  <c r="BI569" i="1"/>
  <c r="BH569" i="1"/>
  <c r="BI513" i="1"/>
  <c r="BH513" i="1"/>
  <c r="BI457" i="1"/>
  <c r="BH457" i="1"/>
  <c r="BI401" i="1"/>
  <c r="BH401" i="1"/>
  <c r="BI337" i="1"/>
  <c r="BH337" i="1"/>
  <c r="BI185" i="1"/>
  <c r="BH185" i="1"/>
  <c r="BG687" i="1"/>
  <c r="BI686" i="1" s="1"/>
  <c r="BS687" i="1"/>
  <c r="BS686" i="1"/>
  <c r="BH836" i="1"/>
  <c r="BI836" i="1"/>
  <c r="BI828" i="1"/>
  <c r="BH828" i="1"/>
  <c r="BH820" i="1"/>
  <c r="BI800" i="1"/>
  <c r="BH800" i="1"/>
  <c r="BI791" i="1"/>
  <c r="BH791" i="1"/>
  <c r="BI782" i="1"/>
  <c r="BH782" i="1"/>
  <c r="BI769" i="1"/>
  <c r="BH769" i="1"/>
  <c r="BI759" i="1"/>
  <c r="BH759" i="1"/>
  <c r="BH748" i="1"/>
  <c r="BI748" i="1"/>
  <c r="BI740" i="1"/>
  <c r="BH740" i="1"/>
  <c r="BI732" i="1"/>
  <c r="BH732" i="1"/>
  <c r="BI724" i="1"/>
  <c r="BH724" i="1"/>
  <c r="BI716" i="1"/>
  <c r="BH716" i="1"/>
  <c r="BI708" i="1"/>
  <c r="BH708" i="1"/>
  <c r="BI680" i="1"/>
  <c r="BH680" i="1"/>
  <c r="BI672" i="1"/>
  <c r="BH672" i="1"/>
  <c r="BI664" i="1"/>
  <c r="BH664" i="1"/>
  <c r="BI656" i="1"/>
  <c r="BH656" i="1"/>
  <c r="BI648" i="1"/>
  <c r="BH648" i="1"/>
  <c r="BI640" i="1"/>
  <c r="BH640" i="1"/>
  <c r="BI632" i="1"/>
  <c r="BH632" i="1"/>
  <c r="BI624" i="1"/>
  <c r="BH624" i="1"/>
  <c r="BI616" i="1"/>
  <c r="BH616" i="1"/>
  <c r="BI608" i="1"/>
  <c r="BH608" i="1"/>
  <c r="BI600" i="1"/>
  <c r="BH600" i="1"/>
  <c r="BI592" i="1"/>
  <c r="BH592" i="1"/>
  <c r="BI584" i="1"/>
  <c r="BH584" i="1"/>
  <c r="BI576" i="1"/>
  <c r="BH576" i="1"/>
  <c r="BI568" i="1"/>
  <c r="BH568" i="1"/>
  <c r="BI560" i="1"/>
  <c r="BH560" i="1"/>
  <c r="BI552" i="1"/>
  <c r="BH552" i="1"/>
  <c r="BI544" i="1"/>
  <c r="BH544" i="1"/>
  <c r="BI536" i="1"/>
  <c r="BH536" i="1"/>
  <c r="BI528" i="1"/>
  <c r="BH528" i="1"/>
  <c r="BI520" i="1"/>
  <c r="BH520" i="1"/>
  <c r="BI512" i="1"/>
  <c r="BH512" i="1"/>
  <c r="BI504" i="1"/>
  <c r="BH504" i="1"/>
  <c r="BI496" i="1"/>
  <c r="BH496" i="1"/>
  <c r="BI488" i="1"/>
  <c r="BH488" i="1"/>
  <c r="BI480" i="1"/>
  <c r="BH480" i="1"/>
  <c r="BI472" i="1"/>
  <c r="BH472" i="1"/>
  <c r="BI464" i="1"/>
  <c r="BH464" i="1"/>
  <c r="BI456" i="1"/>
  <c r="BH456" i="1"/>
  <c r="BI448" i="1"/>
  <c r="BH448" i="1"/>
  <c r="BI440" i="1"/>
  <c r="BH440" i="1"/>
  <c r="BI432" i="1"/>
  <c r="BH432" i="1"/>
  <c r="BI424" i="1"/>
  <c r="BH424" i="1"/>
  <c r="BI416" i="1"/>
  <c r="BH416" i="1"/>
  <c r="BI408" i="1"/>
  <c r="BH408" i="1"/>
  <c r="BI400" i="1"/>
  <c r="BH400" i="1"/>
  <c r="BI392" i="1"/>
  <c r="BH392" i="1"/>
  <c r="BI384" i="1"/>
  <c r="BH384" i="1"/>
  <c r="BH376" i="1"/>
  <c r="BI368" i="1"/>
  <c r="BH368" i="1"/>
  <c r="BI360" i="1"/>
  <c r="BH360" i="1"/>
  <c r="BH352" i="1"/>
  <c r="BI344" i="1"/>
  <c r="BH344" i="1"/>
  <c r="BI336" i="1"/>
  <c r="BH336" i="1"/>
  <c r="BH328" i="1"/>
  <c r="BI320" i="1"/>
  <c r="BH320" i="1"/>
  <c r="BI312" i="1"/>
  <c r="BH312" i="1"/>
  <c r="BH304" i="1"/>
  <c r="BI296" i="1"/>
  <c r="BH296" i="1"/>
  <c r="BI288" i="1"/>
  <c r="BH288" i="1"/>
  <c r="BI280" i="1"/>
  <c r="BH280" i="1"/>
  <c r="BH272" i="1"/>
  <c r="BI272" i="1"/>
  <c r="BI264" i="1"/>
  <c r="BH264" i="1"/>
  <c r="BI256" i="1"/>
  <c r="BH256" i="1"/>
  <c r="BI248" i="1"/>
  <c r="BH248" i="1"/>
  <c r="BI240" i="1"/>
  <c r="BH240" i="1"/>
  <c r="BI232" i="1"/>
  <c r="BH232" i="1"/>
  <c r="BI224" i="1"/>
  <c r="BH224" i="1"/>
  <c r="BI216" i="1"/>
  <c r="BH216" i="1"/>
  <c r="BI208" i="1"/>
  <c r="BH208" i="1"/>
  <c r="BI200" i="1"/>
  <c r="BH200" i="1"/>
  <c r="BI192" i="1"/>
  <c r="BH192" i="1"/>
  <c r="BI184" i="1"/>
  <c r="BH184" i="1"/>
  <c r="BI176" i="1"/>
  <c r="BH176" i="1"/>
  <c r="BH167" i="1"/>
  <c r="BI159" i="1"/>
  <c r="BH159" i="1"/>
  <c r="BI151" i="1"/>
  <c r="BH151" i="1"/>
  <c r="BO780" i="1"/>
  <c r="BS780" i="1"/>
  <c r="BS779" i="1"/>
  <c r="BI829" i="1"/>
  <c r="BH829" i="1"/>
  <c r="BI760" i="1"/>
  <c r="BH760" i="1"/>
  <c r="BI717" i="1"/>
  <c r="BH717" i="1"/>
  <c r="BI673" i="1"/>
  <c r="BH673" i="1"/>
  <c r="BH609" i="1"/>
  <c r="BI609" i="1"/>
  <c r="BI553" i="1"/>
  <c r="BH553" i="1"/>
  <c r="BI505" i="1"/>
  <c r="BH505" i="1"/>
  <c r="BI449" i="1"/>
  <c r="BH449" i="1"/>
  <c r="BH409" i="1"/>
  <c r="BI409" i="1"/>
  <c r="BI353" i="1"/>
  <c r="BH353" i="1"/>
  <c r="BI297" i="1"/>
  <c r="BH297" i="1"/>
  <c r="BI249" i="1"/>
  <c r="BH249" i="1"/>
  <c r="BI201" i="1"/>
  <c r="BH201" i="1"/>
  <c r="BI150" i="1"/>
  <c r="BH150" i="1"/>
  <c r="BH835" i="1"/>
  <c r="BI835" i="1"/>
  <c r="BI827" i="1"/>
  <c r="BH827" i="1"/>
  <c r="BI819" i="1"/>
  <c r="BH819" i="1"/>
  <c r="BI808" i="1"/>
  <c r="BH808" i="1"/>
  <c r="BI798" i="1"/>
  <c r="BH798" i="1"/>
  <c r="BI790" i="1"/>
  <c r="BH790" i="1"/>
  <c r="BI781" i="1"/>
  <c r="BH781" i="1"/>
  <c r="BI768" i="1"/>
  <c r="BH768" i="1"/>
  <c r="BI758" i="1"/>
  <c r="BH758" i="1"/>
  <c r="BI739" i="1"/>
  <c r="BH739" i="1"/>
  <c r="BI731" i="1"/>
  <c r="BH731" i="1"/>
  <c r="BI715" i="1"/>
  <c r="BH715" i="1"/>
  <c r="BI707" i="1"/>
  <c r="BH707" i="1"/>
  <c r="BI679" i="1"/>
  <c r="BH679" i="1"/>
  <c r="BI671" i="1"/>
  <c r="BH671" i="1"/>
  <c r="BI663" i="1"/>
  <c r="BH663" i="1"/>
  <c r="BI655" i="1"/>
  <c r="BH655" i="1"/>
  <c r="BI647" i="1"/>
  <c r="BH647" i="1"/>
  <c r="BI639" i="1"/>
  <c r="BH639" i="1"/>
  <c r="BI631" i="1"/>
  <c r="BH631" i="1"/>
  <c r="BI623" i="1"/>
  <c r="BH623" i="1"/>
  <c r="BI615" i="1"/>
  <c r="BH615" i="1"/>
  <c r="BI607" i="1"/>
  <c r="BH607" i="1"/>
  <c r="BI599" i="1"/>
  <c r="BH599" i="1"/>
  <c r="BI591" i="1"/>
  <c r="BH591" i="1"/>
  <c r="BI583" i="1"/>
  <c r="BH583" i="1"/>
  <c r="BI575" i="1"/>
  <c r="BH575" i="1"/>
  <c r="BI567" i="1"/>
  <c r="BH567" i="1"/>
  <c r="BI559" i="1"/>
  <c r="BH559" i="1"/>
  <c r="BI551" i="1"/>
  <c r="BH551" i="1"/>
  <c r="BI543" i="1"/>
  <c r="BH543" i="1"/>
  <c r="BI535" i="1"/>
  <c r="BH535" i="1"/>
  <c r="BI527" i="1"/>
  <c r="BH527" i="1"/>
  <c r="BI519" i="1"/>
  <c r="BH519" i="1"/>
  <c r="BI511" i="1"/>
  <c r="BH511" i="1"/>
  <c r="BH503" i="1"/>
  <c r="BI503" i="1"/>
  <c r="BI495" i="1"/>
  <c r="BH495" i="1"/>
  <c r="BI487" i="1"/>
  <c r="BH487" i="1"/>
  <c r="BI479" i="1"/>
  <c r="BH479" i="1"/>
  <c r="BI471" i="1"/>
  <c r="BH471" i="1"/>
  <c r="BI463" i="1"/>
  <c r="BH463" i="1"/>
  <c r="BI455" i="1"/>
  <c r="BH455" i="1"/>
  <c r="BI447" i="1"/>
  <c r="BH447" i="1"/>
  <c r="BI439" i="1"/>
  <c r="BH439" i="1"/>
  <c r="BI431" i="1"/>
  <c r="BH431" i="1"/>
  <c r="BI423" i="1"/>
  <c r="BH423" i="1"/>
  <c r="BI415" i="1"/>
  <c r="BH415" i="1"/>
  <c r="BI407" i="1"/>
  <c r="BH407" i="1"/>
  <c r="BI399" i="1"/>
  <c r="BH399" i="1"/>
  <c r="BH391" i="1"/>
  <c r="BI391" i="1"/>
  <c r="BI383" i="1"/>
  <c r="BH383" i="1"/>
  <c r="BI375" i="1"/>
  <c r="BH375" i="1"/>
  <c r="BI367" i="1"/>
  <c r="BH367" i="1"/>
  <c r="BI359" i="1"/>
  <c r="BH359" i="1"/>
  <c r="BI351" i="1"/>
  <c r="BH351" i="1"/>
  <c r="BI343" i="1"/>
  <c r="BH343" i="1"/>
  <c r="BI335" i="1"/>
  <c r="BH335" i="1"/>
  <c r="BH327" i="1"/>
  <c r="BI327" i="1"/>
  <c r="BI319" i="1"/>
  <c r="BH319" i="1"/>
  <c r="BI311" i="1"/>
  <c r="BH311" i="1"/>
  <c r="BI303" i="1"/>
  <c r="BH303" i="1"/>
  <c r="BI295" i="1"/>
  <c r="BH295" i="1"/>
  <c r="BI287" i="1"/>
  <c r="BH287" i="1"/>
  <c r="BI279" i="1"/>
  <c r="BH279" i="1"/>
  <c r="BI271" i="1"/>
  <c r="BH271" i="1"/>
  <c r="BI263" i="1"/>
  <c r="BH263" i="1"/>
  <c r="BI255" i="1"/>
  <c r="BH255" i="1"/>
  <c r="BH247" i="1"/>
  <c r="BI239" i="1"/>
  <c r="BH239" i="1"/>
  <c r="BI231" i="1"/>
  <c r="BH231" i="1"/>
  <c r="BI223" i="1"/>
  <c r="BH223" i="1"/>
  <c r="BI215" i="1"/>
  <c r="BH215" i="1"/>
  <c r="BI207" i="1"/>
  <c r="BH207" i="1"/>
  <c r="BI199" i="1"/>
  <c r="BH199" i="1"/>
  <c r="BI191" i="1"/>
  <c r="BH191" i="1"/>
  <c r="BI183" i="1"/>
  <c r="BH183" i="1"/>
  <c r="BI175" i="1"/>
  <c r="BH175" i="1"/>
  <c r="BI166" i="1"/>
  <c r="BH166" i="1"/>
  <c r="BI158" i="1"/>
  <c r="BH158" i="1"/>
  <c r="BI700" i="1"/>
  <c r="BH700" i="1"/>
  <c r="BO782" i="1"/>
  <c r="BS781" i="1"/>
  <c r="BS782" i="1"/>
  <c r="BI809" i="1"/>
  <c r="BH809" i="1"/>
  <c r="BI837" i="1"/>
  <c r="BH837" i="1"/>
  <c r="BI770" i="1"/>
  <c r="BH770" i="1"/>
  <c r="BI725" i="1"/>
  <c r="BH725" i="1"/>
  <c r="BI681" i="1"/>
  <c r="BH681" i="1"/>
  <c r="BI633" i="1"/>
  <c r="BH633" i="1"/>
  <c r="BI585" i="1"/>
  <c r="BH585" i="1"/>
  <c r="BI521" i="1"/>
  <c r="BH521" i="1"/>
  <c r="BH473" i="1"/>
  <c r="BI473" i="1"/>
  <c r="BI417" i="1"/>
  <c r="BH417" i="1"/>
  <c r="BI361" i="1"/>
  <c r="BH361" i="1"/>
  <c r="BI313" i="1"/>
  <c r="BH313" i="1"/>
  <c r="BI273" i="1"/>
  <c r="BH273" i="1"/>
  <c r="BI225" i="1"/>
  <c r="BH225" i="1"/>
  <c r="BG691" i="1"/>
  <c r="BI690" i="1" s="1"/>
  <c r="BS690" i="1"/>
  <c r="BS691" i="1"/>
  <c r="BI842" i="1"/>
  <c r="BH842" i="1"/>
  <c r="BI834" i="1"/>
  <c r="BH834" i="1"/>
  <c r="BI826" i="1"/>
  <c r="BH826" i="1"/>
  <c r="BI818" i="1"/>
  <c r="BH818" i="1"/>
  <c r="BI807" i="1"/>
  <c r="BH807" i="1"/>
  <c r="BI797" i="1"/>
  <c r="BH797" i="1"/>
  <c r="BI789" i="1"/>
  <c r="BH789" i="1"/>
  <c r="BH780" i="1"/>
  <c r="BI780" i="1"/>
  <c r="BI767" i="1"/>
  <c r="BH767" i="1"/>
  <c r="BI738" i="1"/>
  <c r="BH738" i="1"/>
  <c r="BI714" i="1"/>
  <c r="BH714" i="1"/>
  <c r="BI662" i="1"/>
  <c r="BH662" i="1"/>
  <c r="BI638" i="1"/>
  <c r="BH638" i="1"/>
  <c r="BI622" i="1"/>
  <c r="BH622" i="1"/>
  <c r="BI598" i="1"/>
  <c r="BH598" i="1"/>
  <c r="BI582" i="1"/>
  <c r="BH582" i="1"/>
  <c r="BI566" i="1"/>
  <c r="BH566" i="1"/>
  <c r="BI558" i="1"/>
  <c r="BH558" i="1"/>
  <c r="BI542" i="1"/>
  <c r="BH542" i="1"/>
  <c r="BI534" i="1"/>
  <c r="BH534" i="1"/>
  <c r="BI526" i="1"/>
  <c r="BH526" i="1"/>
  <c r="BI518" i="1"/>
  <c r="BH518" i="1"/>
  <c r="BI510" i="1"/>
  <c r="BH510" i="1"/>
  <c r="BI502" i="1"/>
  <c r="BH502" i="1"/>
  <c r="BI494" i="1"/>
  <c r="BH494" i="1"/>
  <c r="BI486" i="1"/>
  <c r="BH486" i="1"/>
  <c r="BI478" i="1"/>
  <c r="BH478" i="1"/>
  <c r="BI462" i="1"/>
  <c r="BH462" i="1"/>
  <c r="BI446" i="1"/>
  <c r="BH446" i="1"/>
  <c r="BI438" i="1"/>
  <c r="BH438" i="1"/>
  <c r="BI430" i="1"/>
  <c r="BH430" i="1"/>
  <c r="BI422" i="1"/>
  <c r="BH422" i="1"/>
  <c r="BI414" i="1"/>
  <c r="BH414" i="1"/>
  <c r="BI406" i="1"/>
  <c r="BH406" i="1"/>
  <c r="BI398" i="1"/>
  <c r="BH398" i="1"/>
  <c r="BI390" i="1"/>
  <c r="BH390" i="1"/>
  <c r="BI382" i="1"/>
  <c r="BH382" i="1"/>
  <c r="BI374" i="1"/>
  <c r="BH374" i="1"/>
  <c r="BI366" i="1"/>
  <c r="BH366" i="1"/>
  <c r="BI358" i="1"/>
  <c r="BH358" i="1"/>
  <c r="BI350" i="1"/>
  <c r="BH350" i="1"/>
  <c r="BI342" i="1"/>
  <c r="BH342" i="1"/>
  <c r="BI334" i="1"/>
  <c r="BH334" i="1"/>
  <c r="BI326" i="1"/>
  <c r="BH326" i="1"/>
  <c r="BH318" i="1"/>
  <c r="BI318" i="1"/>
  <c r="BI310" i="1"/>
  <c r="BH310" i="1"/>
  <c r="BI302" i="1"/>
  <c r="BH302" i="1"/>
  <c r="BI294" i="1"/>
  <c r="BH294" i="1"/>
  <c r="BI286" i="1"/>
  <c r="BH286" i="1"/>
  <c r="BI278" i="1"/>
  <c r="BH278" i="1"/>
  <c r="BI270" i="1"/>
  <c r="BH270" i="1"/>
  <c r="BI262" i="1"/>
  <c r="BH262" i="1"/>
  <c r="BI254" i="1"/>
  <c r="BH254" i="1"/>
  <c r="BI246" i="1"/>
  <c r="BH246" i="1"/>
  <c r="BI238" i="1"/>
  <c r="BH238" i="1"/>
  <c r="BI230" i="1"/>
  <c r="BH230" i="1"/>
  <c r="BI222" i="1"/>
  <c r="BH222" i="1"/>
  <c r="BI214" i="1"/>
  <c r="BH214" i="1"/>
  <c r="BI206" i="1"/>
  <c r="BH206" i="1"/>
  <c r="BI198" i="1"/>
  <c r="BH198" i="1"/>
  <c r="BH190" i="1"/>
  <c r="BI190" i="1"/>
  <c r="BI182" i="1"/>
  <c r="BH182" i="1"/>
  <c r="BI174" i="1"/>
  <c r="BH174" i="1"/>
  <c r="BI165" i="1"/>
  <c r="BH165" i="1"/>
  <c r="BI157" i="1"/>
  <c r="BH157" i="1"/>
  <c r="BI703" i="1"/>
  <c r="BH703" i="1"/>
  <c r="BO770" i="1"/>
  <c r="BS770" i="1"/>
  <c r="BS769" i="1"/>
  <c r="BO784" i="1"/>
  <c r="BS783" i="1"/>
  <c r="BS784" i="1"/>
  <c r="BG685" i="1"/>
  <c r="BI684" i="1" s="1"/>
  <c r="BS685" i="1"/>
  <c r="BS684" i="1"/>
  <c r="BI649" i="1"/>
  <c r="BH649" i="1"/>
  <c r="BI561" i="1"/>
  <c r="BH561" i="1"/>
  <c r="BI465" i="1"/>
  <c r="BH465" i="1"/>
  <c r="BI369" i="1"/>
  <c r="BH369" i="1"/>
  <c r="BO778" i="1"/>
  <c r="BS778" i="1"/>
  <c r="BS777" i="1"/>
  <c r="BG693" i="1"/>
  <c r="BI692" i="1" s="1"/>
  <c r="BS693" i="1"/>
  <c r="BS692" i="1"/>
  <c r="BI841" i="1"/>
  <c r="BH841" i="1"/>
  <c r="BI833" i="1"/>
  <c r="BH833" i="1"/>
  <c r="BI825" i="1"/>
  <c r="BH825" i="1"/>
  <c r="BI817" i="1"/>
  <c r="BH817" i="1"/>
  <c r="BI806" i="1"/>
  <c r="BH806" i="1"/>
  <c r="BH796" i="1"/>
  <c r="BH788" i="1"/>
  <c r="BI788" i="1"/>
  <c r="BI779" i="1"/>
  <c r="BH779" i="1"/>
  <c r="BI756" i="1"/>
  <c r="BH756" i="1"/>
  <c r="BI745" i="1"/>
  <c r="BH745" i="1"/>
  <c r="BI737" i="1"/>
  <c r="BH737" i="1"/>
  <c r="BI729" i="1"/>
  <c r="BH729" i="1"/>
  <c r="BI721" i="1"/>
  <c r="BH721" i="1"/>
  <c r="BI713" i="1"/>
  <c r="BH713" i="1"/>
  <c r="BI705" i="1"/>
  <c r="BH705" i="1"/>
  <c r="BI677" i="1"/>
  <c r="BH677" i="1"/>
  <c r="BH669" i="1"/>
  <c r="BI669" i="1"/>
  <c r="BI661" i="1"/>
  <c r="BH661" i="1"/>
  <c r="BI653" i="1"/>
  <c r="BH653" i="1"/>
  <c r="BI645" i="1"/>
  <c r="BH645" i="1"/>
  <c r="BI637" i="1"/>
  <c r="BH637" i="1"/>
  <c r="BI629" i="1"/>
  <c r="BH629" i="1"/>
  <c r="BI621" i="1"/>
  <c r="BH621" i="1"/>
  <c r="BI613" i="1"/>
  <c r="BH613" i="1"/>
  <c r="BI605" i="1"/>
  <c r="BH605" i="1"/>
  <c r="BI597" i="1"/>
  <c r="BH597" i="1"/>
  <c r="BI589" i="1"/>
  <c r="BH589" i="1"/>
  <c r="BI581" i="1"/>
  <c r="BH581" i="1"/>
  <c r="BI573" i="1"/>
  <c r="BH573" i="1"/>
  <c r="BI565" i="1"/>
  <c r="BH565" i="1"/>
  <c r="BI557" i="1"/>
  <c r="BH557" i="1"/>
  <c r="BI549" i="1"/>
  <c r="BH549" i="1"/>
  <c r="BI541" i="1"/>
  <c r="BH541" i="1"/>
  <c r="BI533" i="1"/>
  <c r="BH533" i="1"/>
  <c r="BH525" i="1"/>
  <c r="BI517" i="1"/>
  <c r="BH517" i="1"/>
  <c r="BI509" i="1"/>
  <c r="BH509" i="1"/>
  <c r="BI501" i="1"/>
  <c r="BH501" i="1"/>
  <c r="BI493" i="1"/>
  <c r="BH493" i="1"/>
  <c r="BI485" i="1"/>
  <c r="BH485" i="1"/>
  <c r="BI477" i="1"/>
  <c r="BH477" i="1"/>
  <c r="BI469" i="1"/>
  <c r="BH469" i="1"/>
  <c r="BI461" i="1"/>
  <c r="BH461" i="1"/>
  <c r="BI453" i="1"/>
  <c r="BH453" i="1"/>
  <c r="BI445" i="1"/>
  <c r="BH445" i="1"/>
  <c r="BI437" i="1"/>
  <c r="BH437" i="1"/>
  <c r="BI429" i="1"/>
  <c r="BH429" i="1"/>
  <c r="BI421" i="1"/>
  <c r="BH421" i="1"/>
  <c r="BI413" i="1"/>
  <c r="BH413" i="1"/>
  <c r="BI405" i="1"/>
  <c r="BH405" i="1"/>
  <c r="BI397" i="1"/>
  <c r="BH397" i="1"/>
  <c r="BI389" i="1"/>
  <c r="BH389" i="1"/>
  <c r="BI381" i="1"/>
  <c r="BH381" i="1"/>
  <c r="BI373" i="1"/>
  <c r="BH373" i="1"/>
  <c r="BI365" i="1"/>
  <c r="BH365" i="1"/>
  <c r="BI357" i="1"/>
  <c r="BH357" i="1"/>
  <c r="BI349" i="1"/>
  <c r="BH349" i="1"/>
  <c r="BI341" i="1"/>
  <c r="BH341" i="1"/>
  <c r="BI333" i="1"/>
  <c r="BH333" i="1"/>
  <c r="BI325" i="1"/>
  <c r="BH325" i="1"/>
  <c r="BI317" i="1"/>
  <c r="BH317" i="1"/>
  <c r="BI309" i="1"/>
  <c r="BH309" i="1"/>
  <c r="BI301" i="1"/>
  <c r="BH301" i="1"/>
  <c r="BI293" i="1"/>
  <c r="BH293" i="1"/>
  <c r="BI285" i="1"/>
  <c r="BH285" i="1"/>
  <c r="BI277" i="1"/>
  <c r="BH277" i="1"/>
  <c r="BI269" i="1"/>
  <c r="BH269" i="1"/>
  <c r="BI261" i="1"/>
  <c r="BH261" i="1"/>
  <c r="BI253" i="1"/>
  <c r="BH253" i="1"/>
  <c r="BI245" i="1"/>
  <c r="BH245" i="1"/>
  <c r="BI237" i="1"/>
  <c r="BH237" i="1"/>
  <c r="BI229" i="1"/>
  <c r="BH229" i="1"/>
  <c r="BI221" i="1"/>
  <c r="BH221" i="1"/>
  <c r="BI213" i="1"/>
  <c r="BH213" i="1"/>
  <c r="BI205" i="1"/>
  <c r="BH205" i="1"/>
  <c r="BI197" i="1"/>
  <c r="BH197" i="1"/>
  <c r="BI189" i="1"/>
  <c r="BH189" i="1"/>
  <c r="BI181" i="1"/>
  <c r="BH181" i="1"/>
  <c r="BI173" i="1"/>
  <c r="BH173" i="1"/>
  <c r="BI164" i="1"/>
  <c r="BH164" i="1"/>
  <c r="BI156" i="1"/>
  <c r="BH156" i="1"/>
  <c r="BI704" i="1"/>
  <c r="BH704" i="1"/>
  <c r="BG772" i="1"/>
  <c r="BH771" i="1" s="1"/>
  <c r="BS771" i="1"/>
  <c r="BS772" i="1"/>
  <c r="BO786" i="1"/>
  <c r="BS785" i="1"/>
  <c r="BI801" i="1"/>
  <c r="BH801" i="1"/>
  <c r="BI577" i="1"/>
  <c r="BH577" i="1"/>
  <c r="BH529" i="1"/>
  <c r="BI529" i="1"/>
  <c r="BI489" i="1"/>
  <c r="BH489" i="1"/>
  <c r="BI433" i="1"/>
  <c r="BH433" i="1"/>
  <c r="BI385" i="1"/>
  <c r="BH385" i="1"/>
  <c r="BH345" i="1"/>
  <c r="BI345" i="1"/>
  <c r="BI305" i="1"/>
  <c r="BH305" i="1"/>
  <c r="BI265" i="1"/>
  <c r="BH265" i="1"/>
  <c r="BI233" i="1"/>
  <c r="BH233" i="1"/>
  <c r="BI177" i="1"/>
  <c r="BH177" i="1"/>
  <c r="BH757" i="1"/>
  <c r="BI757" i="1"/>
  <c r="BI746" i="1"/>
  <c r="BH746" i="1"/>
  <c r="BI730" i="1"/>
  <c r="BH730" i="1"/>
  <c r="BH722" i="1"/>
  <c r="BI722" i="1"/>
  <c r="BH706" i="1"/>
  <c r="BI706" i="1"/>
  <c r="BI678" i="1"/>
  <c r="BH678" i="1"/>
  <c r="BI670" i="1"/>
  <c r="BH670" i="1"/>
  <c r="BI654" i="1"/>
  <c r="BH654" i="1"/>
  <c r="BI646" i="1"/>
  <c r="BH646" i="1"/>
  <c r="BI630" i="1"/>
  <c r="BH630" i="1"/>
  <c r="BI614" i="1"/>
  <c r="BH614" i="1"/>
  <c r="BI606" i="1"/>
  <c r="BH606" i="1"/>
  <c r="BI590" i="1"/>
  <c r="BH590" i="1"/>
  <c r="BI574" i="1"/>
  <c r="BH574" i="1"/>
  <c r="BI550" i="1"/>
  <c r="BH550" i="1"/>
  <c r="BI454" i="1"/>
  <c r="BH454" i="1"/>
  <c r="BG695" i="1"/>
  <c r="BS695" i="1"/>
  <c r="BS694" i="1"/>
  <c r="BI840" i="1"/>
  <c r="BH840" i="1"/>
  <c r="BI832" i="1"/>
  <c r="BH832" i="1"/>
  <c r="BI824" i="1"/>
  <c r="BH824" i="1"/>
  <c r="BI816" i="1"/>
  <c r="BH816" i="1"/>
  <c r="BI795" i="1"/>
  <c r="BH795" i="1"/>
  <c r="BI787" i="1"/>
  <c r="BH787" i="1"/>
  <c r="BI755" i="1"/>
  <c r="BH755" i="1"/>
  <c r="BI744" i="1"/>
  <c r="BH744" i="1"/>
  <c r="BI736" i="1"/>
  <c r="BH736" i="1"/>
  <c r="BI728" i="1"/>
  <c r="BH728" i="1"/>
  <c r="BI720" i="1"/>
  <c r="BH720" i="1"/>
  <c r="BI712" i="1"/>
  <c r="BH712" i="1"/>
  <c r="BI702" i="1"/>
  <c r="BH702" i="1"/>
  <c r="BH686" i="1"/>
  <c r="BI676" i="1"/>
  <c r="BH676" i="1"/>
  <c r="BI668" i="1"/>
  <c r="BH668" i="1"/>
  <c r="BI660" i="1"/>
  <c r="BH660" i="1"/>
  <c r="BI652" i="1"/>
  <c r="BH652" i="1"/>
  <c r="BI644" i="1"/>
  <c r="BH644" i="1"/>
  <c r="BI636" i="1"/>
  <c r="BH636" i="1"/>
  <c r="BI628" i="1"/>
  <c r="BH628" i="1"/>
  <c r="BI620" i="1"/>
  <c r="BH620" i="1"/>
  <c r="BI612" i="1"/>
  <c r="BH612" i="1"/>
  <c r="BI604" i="1"/>
  <c r="BH604" i="1"/>
  <c r="BI596" i="1"/>
  <c r="BH596" i="1"/>
  <c r="BI588" i="1"/>
  <c r="BH588" i="1"/>
  <c r="BI580" i="1"/>
  <c r="BH580" i="1"/>
  <c r="BI572" i="1"/>
  <c r="BH572" i="1"/>
  <c r="BI564" i="1"/>
  <c r="BH564" i="1"/>
  <c r="BI556" i="1"/>
  <c r="BH556" i="1"/>
  <c r="BI548" i="1"/>
  <c r="BH548" i="1"/>
  <c r="BI540" i="1"/>
  <c r="BH540" i="1"/>
  <c r="BI532" i="1"/>
  <c r="BH532" i="1"/>
  <c r="BI524" i="1"/>
  <c r="BH524" i="1"/>
  <c r="BI516" i="1"/>
  <c r="BH516" i="1"/>
  <c r="BI508" i="1"/>
  <c r="BH508" i="1"/>
  <c r="BI500" i="1"/>
  <c r="BH500" i="1"/>
  <c r="BI492" i="1"/>
  <c r="BH492" i="1"/>
  <c r="BI484" i="1"/>
  <c r="BH484" i="1"/>
  <c r="BI476" i="1"/>
  <c r="BH476" i="1"/>
  <c r="BI468" i="1"/>
  <c r="BH468" i="1"/>
  <c r="BI460" i="1"/>
  <c r="BH460" i="1"/>
  <c r="BI452" i="1"/>
  <c r="BH452" i="1"/>
  <c r="BI444" i="1"/>
  <c r="BH444" i="1"/>
  <c r="BI436" i="1"/>
  <c r="BH436" i="1"/>
  <c r="BI428" i="1"/>
  <c r="BH428" i="1"/>
  <c r="BI420" i="1"/>
  <c r="BH420" i="1"/>
  <c r="BI412" i="1"/>
  <c r="BH412" i="1"/>
  <c r="BI404" i="1"/>
  <c r="BH404" i="1"/>
  <c r="BI396" i="1"/>
  <c r="BH396" i="1"/>
  <c r="BI388" i="1"/>
  <c r="BH388" i="1"/>
  <c r="BI380" i="1"/>
  <c r="BH380" i="1"/>
  <c r="BI372" i="1"/>
  <c r="BH372" i="1"/>
  <c r="BI364" i="1"/>
  <c r="BH364" i="1"/>
  <c r="BI356" i="1"/>
  <c r="BH356" i="1"/>
  <c r="BI348" i="1"/>
  <c r="BH348" i="1"/>
  <c r="BI340" i="1"/>
  <c r="BH340" i="1"/>
  <c r="BI332" i="1"/>
  <c r="BH332" i="1"/>
  <c r="BI324" i="1"/>
  <c r="BH324" i="1"/>
  <c r="BI316" i="1"/>
  <c r="BH316" i="1"/>
  <c r="BI308" i="1"/>
  <c r="BH308" i="1"/>
  <c r="BI300" i="1"/>
  <c r="BH300" i="1"/>
  <c r="BI292" i="1"/>
  <c r="BH292" i="1"/>
  <c r="BI284" i="1"/>
  <c r="BH284" i="1"/>
  <c r="BI276" i="1"/>
  <c r="BH276" i="1"/>
  <c r="BI268" i="1"/>
  <c r="BH268" i="1"/>
  <c r="BI260" i="1"/>
  <c r="BH260" i="1"/>
  <c r="BI252" i="1"/>
  <c r="BH252" i="1"/>
  <c r="BI244" i="1"/>
  <c r="BH244" i="1"/>
  <c r="BI236" i="1"/>
  <c r="BH236" i="1"/>
  <c r="BI228" i="1"/>
  <c r="BH228" i="1"/>
  <c r="BI220" i="1"/>
  <c r="BH220" i="1"/>
  <c r="BI212" i="1"/>
  <c r="BH212" i="1"/>
  <c r="BI204" i="1"/>
  <c r="BH204" i="1"/>
  <c r="BI196" i="1"/>
  <c r="BH196" i="1"/>
  <c r="BI188" i="1"/>
  <c r="BH188" i="1"/>
  <c r="BI180" i="1"/>
  <c r="BH180" i="1"/>
  <c r="BI172" i="1"/>
  <c r="BH172" i="1"/>
  <c r="BI163" i="1"/>
  <c r="BH163" i="1"/>
  <c r="BI155" i="1"/>
  <c r="BH155" i="1"/>
  <c r="BG750" i="1"/>
  <c r="BI749" i="1" s="1"/>
  <c r="BS749" i="1"/>
  <c r="BS750" i="1"/>
  <c r="BO773" i="1"/>
  <c r="BS773" i="1"/>
  <c r="BI799" i="1"/>
  <c r="BH799" i="1"/>
  <c r="BI792" i="1"/>
  <c r="BH792" i="1"/>
  <c r="BI709" i="1"/>
  <c r="BH709" i="1"/>
  <c r="BI657" i="1"/>
  <c r="BH657" i="1"/>
  <c r="BI601" i="1"/>
  <c r="BH601" i="1"/>
  <c r="BI545" i="1"/>
  <c r="BH545" i="1"/>
  <c r="BI497" i="1"/>
  <c r="BH497" i="1"/>
  <c r="BI441" i="1"/>
  <c r="BH441" i="1"/>
  <c r="BI393" i="1"/>
  <c r="BH393" i="1"/>
  <c r="BI321" i="1"/>
  <c r="BH321" i="1"/>
  <c r="BI152" i="1"/>
  <c r="BH152" i="1"/>
  <c r="BO764" i="1"/>
  <c r="BS764" i="1"/>
  <c r="BI839" i="1"/>
  <c r="BH839" i="1"/>
  <c r="BI823" i="1"/>
  <c r="BH823" i="1"/>
  <c r="BI794" i="1"/>
  <c r="BH794" i="1"/>
  <c r="BI754" i="1"/>
  <c r="BH754" i="1"/>
  <c r="BI743" i="1"/>
  <c r="BH743" i="1"/>
  <c r="BI735" i="1"/>
  <c r="BH735" i="1"/>
  <c r="BI727" i="1"/>
  <c r="BH727" i="1"/>
  <c r="BI719" i="1"/>
  <c r="BH719" i="1"/>
  <c r="BI701" i="1"/>
  <c r="BH701" i="1"/>
  <c r="BI675" i="1"/>
  <c r="BH675" i="1"/>
  <c r="BI667" i="1"/>
  <c r="BH667" i="1"/>
  <c r="BI659" i="1"/>
  <c r="BH659" i="1"/>
  <c r="BI651" i="1"/>
  <c r="BH651" i="1"/>
  <c r="BI643" i="1"/>
  <c r="BH643" i="1"/>
  <c r="BI635" i="1"/>
  <c r="BH635" i="1"/>
  <c r="BI627" i="1"/>
  <c r="BH627" i="1"/>
  <c r="BI619" i="1"/>
  <c r="BH619" i="1"/>
  <c r="BI611" i="1"/>
  <c r="BH611" i="1"/>
  <c r="BI603" i="1"/>
  <c r="BH603" i="1"/>
  <c r="BI595" i="1"/>
  <c r="BH595" i="1"/>
  <c r="BI587" i="1"/>
  <c r="BH587" i="1"/>
  <c r="BI555" i="1"/>
  <c r="BH555" i="1"/>
  <c r="BI539" i="1"/>
  <c r="BH539" i="1"/>
  <c r="BI523" i="1"/>
  <c r="BH523" i="1"/>
  <c r="BI515" i="1"/>
  <c r="BH515" i="1"/>
  <c r="BI507" i="1"/>
  <c r="BH507" i="1"/>
  <c r="BI499" i="1"/>
  <c r="BH499" i="1"/>
  <c r="BI491" i="1"/>
  <c r="BH491" i="1"/>
  <c r="BI483" i="1"/>
  <c r="BH483" i="1"/>
  <c r="BI475" i="1"/>
  <c r="BH475" i="1"/>
  <c r="BI459" i="1"/>
  <c r="BH459" i="1"/>
  <c r="BI451" i="1"/>
  <c r="BH451" i="1"/>
  <c r="BI435" i="1"/>
  <c r="BH435" i="1"/>
  <c r="BI427" i="1"/>
  <c r="BH427" i="1"/>
  <c r="BI411" i="1"/>
  <c r="BH411" i="1"/>
  <c r="BI403" i="1"/>
  <c r="BH403" i="1"/>
  <c r="BI387" i="1"/>
  <c r="BH387" i="1"/>
  <c r="BI379" i="1"/>
  <c r="BH379" i="1"/>
  <c r="BI371" i="1"/>
  <c r="BH371" i="1"/>
  <c r="BH355" i="1"/>
  <c r="BI355" i="1"/>
  <c r="BI347" i="1"/>
  <c r="BH347" i="1"/>
  <c r="BI339" i="1"/>
  <c r="BH339" i="1"/>
  <c r="BI331" i="1"/>
  <c r="BH331" i="1"/>
  <c r="BI323" i="1"/>
  <c r="BH323" i="1"/>
  <c r="BI315" i="1"/>
  <c r="BH315" i="1"/>
  <c r="BI307" i="1"/>
  <c r="BH307" i="1"/>
  <c r="BI299" i="1"/>
  <c r="BH299" i="1"/>
  <c r="BI291" i="1"/>
  <c r="BH291" i="1"/>
  <c r="BI283" i="1"/>
  <c r="BH283" i="1"/>
  <c r="BI275" i="1"/>
  <c r="BH275" i="1"/>
  <c r="BI259" i="1"/>
  <c r="BH259" i="1"/>
  <c r="BI251" i="1"/>
  <c r="BH251" i="1"/>
  <c r="BI243" i="1"/>
  <c r="BH243" i="1"/>
  <c r="BI235" i="1"/>
  <c r="BH235" i="1"/>
  <c r="BI227" i="1"/>
  <c r="BH227" i="1"/>
  <c r="BI219" i="1"/>
  <c r="BH219" i="1"/>
  <c r="BI211" i="1"/>
  <c r="BH211" i="1"/>
  <c r="BI203" i="1"/>
  <c r="BH203" i="1"/>
  <c r="BI195" i="1"/>
  <c r="BH195" i="1"/>
  <c r="BI187" i="1"/>
  <c r="BH187" i="1"/>
  <c r="BI179" i="1"/>
  <c r="BH179" i="1"/>
  <c r="BI171" i="1"/>
  <c r="BH171" i="1"/>
  <c r="BI162" i="1"/>
  <c r="BH162" i="1"/>
  <c r="BI154" i="1"/>
  <c r="BH154" i="1"/>
  <c r="BO751" i="1"/>
  <c r="BS751" i="1"/>
  <c r="BO774" i="1"/>
  <c r="BS774" i="1"/>
  <c r="BI741" i="1"/>
  <c r="BH741" i="1"/>
  <c r="BI537" i="1"/>
  <c r="BH537" i="1"/>
  <c r="BI481" i="1"/>
  <c r="BH481" i="1"/>
  <c r="BI425" i="1"/>
  <c r="BH425" i="1"/>
  <c r="BI377" i="1"/>
  <c r="BH377" i="1"/>
  <c r="BI329" i="1"/>
  <c r="BH329" i="1"/>
  <c r="BI289" i="1"/>
  <c r="BH289" i="1"/>
  <c r="BI257" i="1"/>
  <c r="BH257" i="1"/>
  <c r="BI209" i="1"/>
  <c r="BH209" i="1"/>
  <c r="BI160" i="1"/>
  <c r="BH160" i="1"/>
  <c r="BG697" i="1"/>
  <c r="BS696" i="1"/>
  <c r="BS697" i="1"/>
  <c r="BI831" i="1"/>
  <c r="BH831" i="1"/>
  <c r="BI815" i="1"/>
  <c r="BH815" i="1"/>
  <c r="BI803" i="1"/>
  <c r="BH803" i="1"/>
  <c r="BI762" i="1"/>
  <c r="BH762" i="1"/>
  <c r="BI711" i="1"/>
  <c r="BH711" i="1"/>
  <c r="BI579" i="1"/>
  <c r="BH579" i="1"/>
  <c r="BH563" i="1"/>
  <c r="BI563" i="1"/>
  <c r="BI531" i="1"/>
  <c r="BH531" i="1"/>
  <c r="BI363" i="1"/>
  <c r="BH363" i="1"/>
  <c r="BG683" i="1"/>
  <c r="BH682" i="1" s="1"/>
  <c r="BS683" i="1"/>
  <c r="BO699" i="1"/>
  <c r="BS698" i="1"/>
  <c r="BI838" i="1"/>
  <c r="BH838" i="1"/>
  <c r="BI830" i="1"/>
  <c r="BH830" i="1"/>
  <c r="BI822" i="1"/>
  <c r="BH822" i="1"/>
  <c r="BI814" i="1"/>
  <c r="BH814" i="1"/>
  <c r="BI802" i="1"/>
  <c r="BH802" i="1"/>
  <c r="BI793" i="1"/>
  <c r="BH793" i="1"/>
  <c r="BG784" i="1"/>
  <c r="BI783" i="1" s="1"/>
  <c r="BI771" i="1"/>
  <c r="BI761" i="1"/>
  <c r="BH761" i="1"/>
  <c r="BI753" i="1"/>
  <c r="BH753" i="1"/>
  <c r="BI742" i="1"/>
  <c r="BH742" i="1"/>
  <c r="BI734" i="1"/>
  <c r="BH734" i="1"/>
  <c r="BI726" i="1"/>
  <c r="BH726" i="1"/>
  <c r="BI718" i="1"/>
  <c r="BH718" i="1"/>
  <c r="BI710" i="1"/>
  <c r="BH710" i="1"/>
  <c r="BH674" i="1"/>
  <c r="BI674" i="1"/>
  <c r="BI666" i="1"/>
  <c r="BH666" i="1"/>
  <c r="BH658" i="1"/>
  <c r="BI658" i="1"/>
  <c r="BI650" i="1"/>
  <c r="BH650" i="1"/>
  <c r="BH642" i="1"/>
  <c r="BI642" i="1"/>
  <c r="BI634" i="1"/>
  <c r="BH634" i="1"/>
  <c r="BI626" i="1"/>
  <c r="BH626" i="1"/>
  <c r="BI618" i="1"/>
  <c r="BH618" i="1"/>
  <c r="BI610" i="1"/>
  <c r="BH610" i="1"/>
  <c r="BI602" i="1"/>
  <c r="BH602" i="1"/>
  <c r="BI594" i="1"/>
  <c r="BH594" i="1"/>
  <c r="BI586" i="1"/>
  <c r="BH586" i="1"/>
  <c r="BI578" i="1"/>
  <c r="BH578" i="1"/>
  <c r="BI570" i="1"/>
  <c r="BH570" i="1"/>
  <c r="BI562" i="1"/>
  <c r="BH562" i="1"/>
  <c r="BI554" i="1"/>
  <c r="BH554" i="1"/>
  <c r="BI546" i="1"/>
  <c r="BH546" i="1"/>
  <c r="BI538" i="1"/>
  <c r="BH538" i="1"/>
  <c r="BI530" i="1"/>
  <c r="BH530" i="1"/>
  <c r="BI522" i="1"/>
  <c r="BH522" i="1"/>
  <c r="BH514" i="1"/>
  <c r="BI506" i="1"/>
  <c r="BH506" i="1"/>
  <c r="BI498" i="1"/>
  <c r="BH498" i="1"/>
  <c r="BH490" i="1"/>
  <c r="BI482" i="1"/>
  <c r="BH482" i="1"/>
  <c r="BI474" i="1"/>
  <c r="BH474" i="1"/>
  <c r="BI466" i="1"/>
  <c r="BH466" i="1"/>
  <c r="BI458" i="1"/>
  <c r="BH458" i="1"/>
  <c r="BI450" i="1"/>
  <c r="BH450" i="1"/>
  <c r="BI442" i="1"/>
  <c r="BH442" i="1"/>
  <c r="BI434" i="1"/>
  <c r="BH434" i="1"/>
  <c r="BI426" i="1"/>
  <c r="BH426" i="1"/>
  <c r="BI418" i="1"/>
  <c r="BH418" i="1"/>
  <c r="BI410" i="1"/>
  <c r="BH410" i="1"/>
  <c r="BI402" i="1"/>
  <c r="BH402" i="1"/>
  <c r="BI394" i="1"/>
  <c r="BH394" i="1"/>
  <c r="BI386" i="1"/>
  <c r="BH386" i="1"/>
  <c r="BI378" i="1"/>
  <c r="BH378" i="1"/>
  <c r="BI370" i="1"/>
  <c r="BH370" i="1"/>
  <c r="BI362" i="1"/>
  <c r="BH362" i="1"/>
  <c r="BI354" i="1"/>
  <c r="BH354" i="1"/>
  <c r="BI346" i="1"/>
  <c r="BH346" i="1"/>
  <c r="BI338" i="1"/>
  <c r="BH338" i="1"/>
  <c r="BI330" i="1"/>
  <c r="BH330" i="1"/>
  <c r="BI322" i="1"/>
  <c r="BH322" i="1"/>
  <c r="BI314" i="1"/>
  <c r="BH314" i="1"/>
  <c r="BI306" i="1"/>
  <c r="BH306" i="1"/>
  <c r="BI298" i="1"/>
  <c r="BH298" i="1"/>
  <c r="BI290" i="1"/>
  <c r="BH290" i="1"/>
  <c r="BI282" i="1"/>
  <c r="BH282" i="1"/>
  <c r="BI274" i="1"/>
  <c r="BH274" i="1"/>
  <c r="BI266" i="1"/>
  <c r="BH266" i="1"/>
  <c r="BI258" i="1"/>
  <c r="BH258" i="1"/>
  <c r="BI250" i="1"/>
  <c r="BH250" i="1"/>
  <c r="BI242" i="1"/>
  <c r="BH242" i="1"/>
  <c r="BI234" i="1"/>
  <c r="BH234" i="1"/>
  <c r="BI226" i="1"/>
  <c r="BH226" i="1"/>
  <c r="BI218" i="1"/>
  <c r="BH218" i="1"/>
  <c r="BI210" i="1"/>
  <c r="BH210" i="1"/>
  <c r="BI202" i="1"/>
  <c r="BH202" i="1"/>
  <c r="BI194" i="1"/>
  <c r="BH194" i="1"/>
  <c r="BI186" i="1"/>
  <c r="BH186" i="1"/>
  <c r="BI178" i="1"/>
  <c r="BH178" i="1"/>
  <c r="BI170" i="1"/>
  <c r="BH170" i="1"/>
  <c r="BI161" i="1"/>
  <c r="BH161" i="1"/>
  <c r="BI153" i="1"/>
  <c r="BH153" i="1"/>
  <c r="BO752" i="1"/>
  <c r="BS752" i="1"/>
  <c r="BO776" i="1"/>
  <c r="BS775" i="1"/>
  <c r="BS776" i="1"/>
  <c r="BO683" i="1"/>
  <c r="BG764" i="1"/>
  <c r="BG766" i="1"/>
  <c r="BH765" i="1" s="1"/>
  <c r="BO691" i="1"/>
  <c r="BG773" i="1"/>
  <c r="BO772" i="1"/>
  <c r="BG786" i="1"/>
  <c r="BH786" i="1" s="1"/>
  <c r="BO687" i="1"/>
  <c r="BG778" i="1"/>
  <c r="BG752" i="1"/>
  <c r="BG776" i="1"/>
  <c r="BI775" i="1" s="1"/>
  <c r="BO685" i="1"/>
  <c r="BO697" i="1"/>
  <c r="BG751" i="1"/>
  <c r="BG774" i="1"/>
  <c r="BO693" i="1"/>
  <c r="BG699" i="1"/>
  <c r="BH699" i="1" s="1"/>
  <c r="BO695" i="1"/>
  <c r="BG689" i="1"/>
  <c r="BI688" i="1" s="1"/>
  <c r="BG811" i="1"/>
  <c r="BI810" i="1" s="1"/>
  <c r="BG805" i="1"/>
  <c r="BI804" i="1" s="1"/>
  <c r="BG813" i="1"/>
  <c r="BH812" i="1" s="1"/>
  <c r="BH749" i="1" l="1"/>
  <c r="BH690" i="1"/>
  <c r="BH775" i="1"/>
  <c r="BI682" i="1"/>
  <c r="BH684" i="1"/>
  <c r="BH692" i="1"/>
  <c r="BI695" i="1"/>
  <c r="BH695" i="1"/>
  <c r="BH694" i="1"/>
  <c r="BH810" i="1"/>
  <c r="BI778" i="1"/>
  <c r="BH778" i="1"/>
  <c r="BI812" i="1"/>
  <c r="BI694" i="1"/>
  <c r="BI687" i="1"/>
  <c r="BH687" i="1"/>
  <c r="BI764" i="1"/>
  <c r="BH764" i="1"/>
  <c r="BH785" i="1"/>
  <c r="BH688" i="1"/>
  <c r="BI765" i="1"/>
  <c r="BI774" i="1"/>
  <c r="BH774" i="1"/>
  <c r="BH698" i="1"/>
  <c r="BI813" i="1"/>
  <c r="BH813" i="1"/>
  <c r="BI698" i="1"/>
  <c r="BI697" i="1"/>
  <c r="BH697" i="1"/>
  <c r="BH763" i="1"/>
  <c r="BH804" i="1"/>
  <c r="BH783" i="1"/>
  <c r="BI785" i="1"/>
  <c r="BI683" i="1"/>
  <c r="BH683" i="1"/>
  <c r="BH696" i="1"/>
  <c r="BI691" i="1"/>
  <c r="BH691" i="1"/>
  <c r="BI752" i="1"/>
  <c r="BH752" i="1"/>
  <c r="BI784" i="1"/>
  <c r="BH784" i="1"/>
  <c r="BI763" i="1"/>
  <c r="BI772" i="1"/>
  <c r="BH772" i="1"/>
  <c r="BI811" i="1"/>
  <c r="BH811" i="1"/>
  <c r="BH777" i="1"/>
  <c r="BI696" i="1"/>
  <c r="BI693" i="1"/>
  <c r="BH693" i="1"/>
  <c r="BI685" i="1"/>
  <c r="BH685" i="1"/>
  <c r="BI751" i="1"/>
  <c r="BH751" i="1"/>
  <c r="BH805" i="1"/>
  <c r="BI805" i="1"/>
  <c r="BI773" i="1"/>
  <c r="BH773" i="1"/>
  <c r="BI689" i="1"/>
  <c r="BH689" i="1"/>
  <c r="BI776" i="1"/>
  <c r="BH776" i="1"/>
  <c r="BI766" i="1"/>
  <c r="BH766" i="1"/>
  <c r="BI750" i="1"/>
  <c r="BH750" i="1"/>
  <c r="BI777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70" i="1"/>
  <c r="BF169" i="1"/>
  <c r="BO144" i="1"/>
  <c r="BO145" i="1"/>
  <c r="BO146" i="1"/>
  <c r="BO147" i="1"/>
  <c r="BO148" i="1"/>
  <c r="BO149" i="1"/>
  <c r="BO150" i="1"/>
  <c r="BO151" i="1"/>
  <c r="BO131" i="1"/>
  <c r="BO132" i="1"/>
  <c r="BO133" i="1"/>
  <c r="BO134" i="1"/>
  <c r="BO135" i="1"/>
  <c r="BO136" i="1"/>
  <c r="BO137" i="1"/>
  <c r="BO138" i="1"/>
  <c r="BO139" i="1"/>
  <c r="BO140" i="1"/>
  <c r="BO141" i="1"/>
  <c r="BO143" i="1"/>
  <c r="BO130" i="1"/>
  <c r="BO116" i="1"/>
  <c r="BG108" i="1"/>
  <c r="BG100" i="1"/>
  <c r="BG70" i="1"/>
  <c r="BG51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1" i="1"/>
  <c r="BG102" i="1"/>
  <c r="BG103" i="1"/>
  <c r="BG104" i="1"/>
  <c r="BG105" i="1"/>
  <c r="BG106" i="1"/>
  <c r="BG107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K26" i="1"/>
  <c r="BG3" i="1"/>
  <c r="BG2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BK440" i="1"/>
  <c r="BK441" i="1"/>
  <c r="BK442" i="1"/>
  <c r="BK443" i="1"/>
  <c r="BK444" i="1"/>
  <c r="BK445" i="1"/>
  <c r="BK446" i="1"/>
  <c r="BK447" i="1"/>
  <c r="BK448" i="1"/>
  <c r="BK449" i="1"/>
  <c r="BK450" i="1"/>
  <c r="BK451" i="1"/>
  <c r="BK452" i="1"/>
  <c r="BK453" i="1"/>
  <c r="BK454" i="1"/>
  <c r="BK455" i="1"/>
  <c r="BK456" i="1"/>
  <c r="BK457" i="1"/>
  <c r="BK458" i="1"/>
  <c r="BK459" i="1"/>
  <c r="BK460" i="1"/>
  <c r="BK461" i="1"/>
  <c r="BK462" i="1"/>
  <c r="BK463" i="1"/>
  <c r="BK464" i="1"/>
  <c r="BK465" i="1"/>
  <c r="BK466" i="1"/>
  <c r="BK467" i="1"/>
  <c r="BK471" i="1"/>
  <c r="BK472" i="1"/>
  <c r="BK473" i="1"/>
  <c r="BK474" i="1"/>
  <c r="BK475" i="1"/>
  <c r="BK476" i="1"/>
  <c r="BK477" i="1"/>
  <c r="BK478" i="1"/>
  <c r="BK479" i="1"/>
  <c r="BK480" i="1"/>
  <c r="BK481" i="1"/>
  <c r="BK482" i="1"/>
  <c r="BK483" i="1"/>
  <c r="BK484" i="1"/>
  <c r="BK485" i="1"/>
  <c r="BK486" i="1"/>
  <c r="BK487" i="1"/>
  <c r="BK488" i="1"/>
  <c r="BK489" i="1"/>
  <c r="BK490" i="1"/>
  <c r="BK491" i="1"/>
  <c r="BK492" i="1"/>
  <c r="BK493" i="1"/>
  <c r="BK494" i="1"/>
  <c r="BK495" i="1"/>
  <c r="BK496" i="1"/>
  <c r="BK497" i="1"/>
  <c r="BK498" i="1"/>
  <c r="BK499" i="1"/>
  <c r="BK500" i="1"/>
  <c r="BK501" i="1"/>
  <c r="BK502" i="1"/>
  <c r="BK503" i="1"/>
  <c r="BK504" i="1"/>
  <c r="BK505" i="1"/>
  <c r="BK506" i="1"/>
  <c r="BK507" i="1"/>
  <c r="BK508" i="1"/>
  <c r="BK509" i="1"/>
  <c r="BK510" i="1"/>
  <c r="BK511" i="1"/>
  <c r="BK512" i="1"/>
  <c r="BK513" i="1"/>
  <c r="BK514" i="1"/>
  <c r="BK515" i="1"/>
  <c r="BK516" i="1"/>
  <c r="BK517" i="1"/>
  <c r="BK518" i="1"/>
  <c r="BK519" i="1"/>
  <c r="BK520" i="1"/>
  <c r="BK521" i="1"/>
  <c r="BK522" i="1"/>
  <c r="BK523" i="1"/>
  <c r="BK524" i="1"/>
  <c r="BK525" i="1"/>
  <c r="BK526" i="1"/>
  <c r="BK527" i="1"/>
  <c r="BK528" i="1"/>
  <c r="BK529" i="1"/>
  <c r="BK530" i="1"/>
  <c r="BK531" i="1"/>
  <c r="BK532" i="1"/>
  <c r="BK533" i="1"/>
  <c r="BK534" i="1"/>
  <c r="BK535" i="1"/>
  <c r="BK536" i="1"/>
  <c r="BK537" i="1"/>
  <c r="BK538" i="1"/>
  <c r="BK539" i="1"/>
  <c r="BK540" i="1"/>
  <c r="BK541" i="1"/>
  <c r="BK542" i="1"/>
  <c r="BK543" i="1"/>
  <c r="BK544" i="1"/>
  <c r="BK545" i="1"/>
  <c r="BK546" i="1"/>
  <c r="BK547" i="1"/>
  <c r="BK548" i="1"/>
  <c r="BK549" i="1"/>
  <c r="BK550" i="1"/>
  <c r="BK551" i="1"/>
  <c r="BK552" i="1"/>
  <c r="BK553" i="1"/>
  <c r="BK554" i="1"/>
  <c r="BK555" i="1"/>
  <c r="BK556" i="1"/>
  <c r="BK557" i="1"/>
  <c r="BK558" i="1"/>
  <c r="BK559" i="1"/>
  <c r="BK560" i="1"/>
  <c r="BK561" i="1"/>
  <c r="BK562" i="1"/>
  <c r="BK563" i="1"/>
  <c r="BK564" i="1"/>
  <c r="BK565" i="1"/>
  <c r="BK566" i="1"/>
  <c r="BK567" i="1"/>
  <c r="BK568" i="1"/>
  <c r="BK569" i="1"/>
  <c r="BK570" i="1"/>
  <c r="BK571" i="1"/>
  <c r="BK572" i="1"/>
  <c r="BK573" i="1"/>
  <c r="BK574" i="1"/>
  <c r="BK575" i="1"/>
  <c r="BK576" i="1"/>
  <c r="BK577" i="1"/>
  <c r="BK578" i="1"/>
  <c r="BK579" i="1"/>
  <c r="BK580" i="1"/>
  <c r="BK581" i="1"/>
  <c r="BK582" i="1"/>
  <c r="BK583" i="1"/>
  <c r="BK584" i="1"/>
  <c r="BK585" i="1"/>
  <c r="BK586" i="1"/>
  <c r="BK587" i="1"/>
  <c r="BK588" i="1"/>
  <c r="BK589" i="1"/>
  <c r="BK590" i="1"/>
  <c r="BK591" i="1"/>
  <c r="BK592" i="1"/>
  <c r="BK593" i="1"/>
  <c r="BK594" i="1"/>
  <c r="BK595" i="1"/>
  <c r="BK596" i="1"/>
  <c r="BK597" i="1"/>
  <c r="BK598" i="1"/>
  <c r="BK599" i="1"/>
  <c r="BK600" i="1"/>
  <c r="BK601" i="1"/>
  <c r="BK602" i="1"/>
  <c r="BK603" i="1"/>
  <c r="BK604" i="1"/>
  <c r="BK605" i="1"/>
  <c r="BK606" i="1"/>
  <c r="BK607" i="1"/>
  <c r="BK608" i="1"/>
  <c r="BK609" i="1"/>
  <c r="BK610" i="1"/>
  <c r="BK611" i="1"/>
  <c r="BK612" i="1"/>
  <c r="BK613" i="1"/>
  <c r="BK614" i="1"/>
  <c r="BK615" i="1"/>
  <c r="BK616" i="1"/>
  <c r="BK617" i="1"/>
  <c r="BK618" i="1"/>
  <c r="BK619" i="1"/>
  <c r="BK620" i="1"/>
  <c r="BK621" i="1"/>
  <c r="BK622" i="1"/>
  <c r="BK623" i="1"/>
  <c r="BK624" i="1"/>
  <c r="BK625" i="1"/>
  <c r="BK626" i="1"/>
  <c r="BK627" i="1"/>
  <c r="BK628" i="1"/>
  <c r="BK629" i="1"/>
  <c r="BK630" i="1"/>
  <c r="BK631" i="1"/>
  <c r="BK632" i="1"/>
  <c r="BK633" i="1"/>
  <c r="BK634" i="1"/>
  <c r="BK635" i="1"/>
  <c r="BK636" i="1"/>
  <c r="BK637" i="1"/>
  <c r="BK638" i="1"/>
  <c r="BK639" i="1"/>
  <c r="BK640" i="1"/>
  <c r="BK641" i="1"/>
  <c r="BK666" i="1"/>
  <c r="BK667" i="1"/>
  <c r="BK668" i="1"/>
  <c r="BK669" i="1"/>
  <c r="BK670" i="1"/>
  <c r="BK671" i="1"/>
  <c r="BK672" i="1"/>
  <c r="BK673" i="1"/>
  <c r="BK674" i="1"/>
  <c r="BK675" i="1"/>
  <c r="BK676" i="1"/>
  <c r="BK677" i="1"/>
  <c r="BK678" i="1"/>
  <c r="BK679" i="1"/>
  <c r="BK680" i="1"/>
  <c r="BK681" i="1"/>
  <c r="BK682" i="1"/>
  <c r="BK683" i="1"/>
  <c r="BK684" i="1"/>
  <c r="BK685" i="1"/>
  <c r="BK686" i="1"/>
  <c r="BK687" i="1"/>
  <c r="BK688" i="1"/>
  <c r="BK689" i="1"/>
  <c r="BK690" i="1"/>
  <c r="BK691" i="1"/>
  <c r="BK692" i="1"/>
  <c r="BK693" i="1"/>
  <c r="BK694" i="1"/>
  <c r="BK695" i="1"/>
  <c r="BK696" i="1"/>
  <c r="BK697" i="1"/>
  <c r="BK698" i="1"/>
  <c r="BK699" i="1"/>
  <c r="BK700" i="1"/>
  <c r="BK748" i="1"/>
  <c r="BK749" i="1"/>
  <c r="BK750" i="1"/>
  <c r="BK751" i="1"/>
  <c r="BK752" i="1"/>
  <c r="BK753" i="1"/>
  <c r="BK754" i="1"/>
  <c r="BK755" i="1"/>
  <c r="BK756" i="1"/>
  <c r="BK757" i="1"/>
  <c r="BK758" i="1"/>
  <c r="BK759" i="1"/>
  <c r="BK760" i="1"/>
  <c r="BK761" i="1"/>
  <c r="BK762" i="1"/>
  <c r="BK763" i="1"/>
  <c r="BK764" i="1"/>
  <c r="BK765" i="1"/>
  <c r="BK766" i="1"/>
  <c r="BK767" i="1"/>
  <c r="BK768" i="1"/>
  <c r="BK769" i="1"/>
  <c r="BK770" i="1"/>
  <c r="BK771" i="1"/>
  <c r="BK772" i="1"/>
  <c r="BK773" i="1"/>
  <c r="BK774" i="1"/>
  <c r="BK775" i="1"/>
  <c r="BK776" i="1"/>
  <c r="BK777" i="1"/>
  <c r="BK778" i="1"/>
  <c r="BK779" i="1"/>
  <c r="BK780" i="1"/>
  <c r="BK781" i="1"/>
  <c r="BK782" i="1"/>
  <c r="BK783" i="1"/>
  <c r="BK784" i="1"/>
  <c r="BK785" i="1"/>
  <c r="BK786" i="1"/>
  <c r="BK790" i="1"/>
  <c r="BK791" i="1"/>
  <c r="BK792" i="1"/>
  <c r="BK793" i="1"/>
  <c r="BK794" i="1"/>
  <c r="BK795" i="1"/>
  <c r="BK796" i="1"/>
  <c r="BK797" i="1"/>
  <c r="BK798" i="1"/>
  <c r="BK799" i="1"/>
  <c r="BK800" i="1"/>
  <c r="BK801" i="1"/>
  <c r="BK802" i="1"/>
  <c r="BK803" i="1"/>
  <c r="BK804" i="1"/>
  <c r="BK805" i="1"/>
  <c r="BK806" i="1"/>
  <c r="BK807" i="1"/>
  <c r="BK808" i="1"/>
  <c r="BK809" i="1"/>
  <c r="BK810" i="1"/>
  <c r="BK811" i="1"/>
  <c r="BK812" i="1"/>
  <c r="BK813" i="1"/>
  <c r="BK814" i="1"/>
  <c r="BK815" i="1"/>
  <c r="BK816" i="1"/>
  <c r="BK817" i="1"/>
  <c r="BK818" i="1"/>
  <c r="BK819" i="1"/>
  <c r="BK820" i="1"/>
  <c r="BK821" i="1"/>
  <c r="BK822" i="1"/>
  <c r="BK823" i="1"/>
  <c r="BK824" i="1"/>
  <c r="BK825" i="1"/>
  <c r="BK826" i="1"/>
  <c r="BK827" i="1"/>
  <c r="BK828" i="1"/>
  <c r="BK829" i="1"/>
  <c r="BK830" i="1"/>
  <c r="BK831" i="1"/>
  <c r="BK832" i="1"/>
  <c r="BK833" i="1"/>
  <c r="BK834" i="1"/>
  <c r="BK835" i="1"/>
  <c r="BK836" i="1"/>
  <c r="BK837" i="1"/>
  <c r="BK838" i="1"/>
  <c r="BK839" i="1"/>
  <c r="BK840" i="1"/>
  <c r="BK841" i="1"/>
  <c r="BK842" i="1"/>
  <c r="BK2" i="1"/>
  <c r="BK3" i="1"/>
  <c r="BH70" i="1" l="1"/>
  <c r="BH116" i="1"/>
  <c r="BQ807" i="1"/>
  <c r="BR807" i="1"/>
  <c r="BQ685" i="1"/>
  <c r="BR685" i="1"/>
  <c r="BQ589" i="1"/>
  <c r="BR589" i="1"/>
  <c r="BQ525" i="1"/>
  <c r="BR525" i="1"/>
  <c r="BQ477" i="1"/>
  <c r="BR477" i="1"/>
  <c r="BQ418" i="1"/>
  <c r="BR418" i="1"/>
  <c r="BQ362" i="1"/>
  <c r="BR362" i="1"/>
  <c r="BQ298" i="1"/>
  <c r="BR298" i="1"/>
  <c r="BQ223" i="1"/>
  <c r="BR223" i="1"/>
  <c r="BQ148" i="1"/>
  <c r="BR148" i="1"/>
  <c r="BQ76" i="1"/>
  <c r="BR76" i="1"/>
  <c r="BQ779" i="1"/>
  <c r="BR779" i="1"/>
  <c r="BQ628" i="1"/>
  <c r="BR628" i="1"/>
  <c r="BQ548" i="1"/>
  <c r="BR548" i="1"/>
  <c r="BQ465" i="1"/>
  <c r="BR465" i="1"/>
  <c r="BQ385" i="1"/>
  <c r="BR385" i="1"/>
  <c r="BQ297" i="1"/>
  <c r="BR297" i="1"/>
  <c r="BQ222" i="1"/>
  <c r="BR222" i="1"/>
  <c r="BQ187" i="1"/>
  <c r="BR187" i="1"/>
  <c r="BQ139" i="1"/>
  <c r="BR139" i="1"/>
  <c r="BQ131" i="1"/>
  <c r="BR131" i="1"/>
  <c r="BQ123" i="1"/>
  <c r="BR123" i="1"/>
  <c r="BQ115" i="1"/>
  <c r="BR115" i="1"/>
  <c r="BQ107" i="1"/>
  <c r="BR107" i="1"/>
  <c r="BQ99" i="1"/>
  <c r="BR99" i="1"/>
  <c r="BQ83" i="1"/>
  <c r="BR83" i="1"/>
  <c r="BQ67" i="1"/>
  <c r="BR67" i="1"/>
  <c r="BQ27" i="1"/>
  <c r="BR27" i="1"/>
  <c r="BQ18" i="1"/>
  <c r="BR18" i="1"/>
  <c r="BQ10" i="1"/>
  <c r="BR10" i="1"/>
  <c r="BH143" i="1"/>
  <c r="BQ791" i="1"/>
  <c r="BR791" i="1"/>
  <c r="BQ677" i="1"/>
  <c r="BR677" i="1"/>
  <c r="BQ581" i="1"/>
  <c r="BR581" i="1"/>
  <c r="BQ517" i="1"/>
  <c r="BR517" i="1"/>
  <c r="BQ450" i="1"/>
  <c r="BR450" i="1"/>
  <c r="BQ378" i="1"/>
  <c r="BR378" i="1"/>
  <c r="BQ322" i="1"/>
  <c r="BR322" i="1"/>
  <c r="BQ250" i="1"/>
  <c r="BR250" i="1"/>
  <c r="BQ164" i="1"/>
  <c r="BR164" i="1"/>
  <c r="BQ84" i="1"/>
  <c r="BR84" i="1"/>
  <c r="BQ11" i="1"/>
  <c r="BR11" i="1"/>
  <c r="BQ771" i="1"/>
  <c r="BR771" i="1"/>
  <c r="BQ620" i="1"/>
  <c r="BR620" i="1"/>
  <c r="BQ540" i="1"/>
  <c r="BR540" i="1"/>
  <c r="BQ457" i="1"/>
  <c r="BR457" i="1"/>
  <c r="BQ393" i="1"/>
  <c r="BR393" i="1"/>
  <c r="BQ321" i="1"/>
  <c r="BR321" i="1"/>
  <c r="BQ238" i="1"/>
  <c r="BR238" i="1"/>
  <c r="BQ91" i="1"/>
  <c r="BR91" i="1"/>
  <c r="BQ627" i="1"/>
  <c r="BR627" i="1"/>
  <c r="BQ464" i="1"/>
  <c r="BR464" i="1"/>
  <c r="BQ296" i="1"/>
  <c r="BR296" i="1"/>
  <c r="BQ162" i="1"/>
  <c r="BR162" i="1"/>
  <c r="BQ66" i="1"/>
  <c r="BR66" i="1"/>
  <c r="BQ823" i="1"/>
  <c r="BR823" i="1"/>
  <c r="BQ764" i="1"/>
  <c r="BR764" i="1"/>
  <c r="BQ629" i="1"/>
  <c r="BR629" i="1"/>
  <c r="BQ549" i="1"/>
  <c r="BR549" i="1"/>
  <c r="BQ493" i="1"/>
  <c r="BR493" i="1"/>
  <c r="BQ442" i="1"/>
  <c r="BR442" i="1"/>
  <c r="BQ394" i="1"/>
  <c r="BR394" i="1"/>
  <c r="BQ346" i="1"/>
  <c r="BR346" i="1"/>
  <c r="BQ306" i="1"/>
  <c r="BR306" i="1"/>
  <c r="BQ239" i="1"/>
  <c r="BR239" i="1"/>
  <c r="BQ156" i="1"/>
  <c r="BR156" i="1"/>
  <c r="BQ108" i="1"/>
  <c r="BR108" i="1"/>
  <c r="BQ36" i="1"/>
  <c r="BR36" i="1"/>
  <c r="BQ830" i="1"/>
  <c r="BR830" i="1"/>
  <c r="BQ763" i="1"/>
  <c r="BR763" i="1"/>
  <c r="BQ636" i="1"/>
  <c r="BR636" i="1"/>
  <c r="BQ572" i="1"/>
  <c r="BR572" i="1"/>
  <c r="BQ500" i="1"/>
  <c r="BR500" i="1"/>
  <c r="BQ417" i="1"/>
  <c r="BR417" i="1"/>
  <c r="BQ329" i="1"/>
  <c r="BR329" i="1"/>
  <c r="BQ265" i="1"/>
  <c r="BR265" i="1"/>
  <c r="BQ198" i="1"/>
  <c r="BR198" i="1"/>
  <c r="BQ147" i="1"/>
  <c r="BR147" i="1"/>
  <c r="BQ75" i="1"/>
  <c r="BR75" i="1"/>
  <c r="BQ837" i="1"/>
  <c r="BR837" i="1"/>
  <c r="BQ797" i="1"/>
  <c r="BR797" i="1"/>
  <c r="BQ754" i="1"/>
  <c r="BR754" i="1"/>
  <c r="BQ635" i="1"/>
  <c r="BR635" i="1"/>
  <c r="BQ587" i="1"/>
  <c r="BR587" i="1"/>
  <c r="BQ539" i="1"/>
  <c r="BR539" i="1"/>
  <c r="BQ491" i="1"/>
  <c r="BR491" i="1"/>
  <c r="BQ432" i="1"/>
  <c r="BR432" i="1"/>
  <c r="BQ376" i="1"/>
  <c r="BR376" i="1"/>
  <c r="BQ336" i="1"/>
  <c r="BR336" i="1"/>
  <c r="BQ288" i="1"/>
  <c r="BR288" i="1"/>
  <c r="BQ237" i="1"/>
  <c r="BR237" i="1"/>
  <c r="BQ186" i="1"/>
  <c r="BR186" i="1"/>
  <c r="BQ130" i="1"/>
  <c r="BR130" i="1"/>
  <c r="BQ90" i="1"/>
  <c r="BR90" i="1"/>
  <c r="BQ50" i="1"/>
  <c r="BR50" i="1"/>
  <c r="BQ17" i="1"/>
  <c r="BR17" i="1"/>
  <c r="BQ828" i="1"/>
  <c r="BR828" i="1"/>
  <c r="BQ753" i="1"/>
  <c r="BR753" i="1"/>
  <c r="BQ610" i="1"/>
  <c r="BR610" i="1"/>
  <c r="BQ570" i="1"/>
  <c r="BR570" i="1"/>
  <c r="BQ538" i="1"/>
  <c r="BR538" i="1"/>
  <c r="BQ530" i="1"/>
  <c r="BR530" i="1"/>
  <c r="BQ498" i="1"/>
  <c r="BR498" i="1"/>
  <c r="BQ490" i="1"/>
  <c r="BR490" i="1"/>
  <c r="BQ482" i="1"/>
  <c r="BR482" i="1"/>
  <c r="BQ474" i="1"/>
  <c r="BR474" i="1"/>
  <c r="BQ463" i="1"/>
  <c r="BR463" i="1"/>
  <c r="BQ455" i="1"/>
  <c r="BR455" i="1"/>
  <c r="BQ447" i="1"/>
  <c r="BR447" i="1"/>
  <c r="BQ439" i="1"/>
  <c r="BR439" i="1"/>
  <c r="BQ431" i="1"/>
  <c r="BR431" i="1"/>
  <c r="BQ423" i="1"/>
  <c r="BR423" i="1"/>
  <c r="BQ415" i="1"/>
  <c r="BR415" i="1"/>
  <c r="BQ407" i="1"/>
  <c r="BR407" i="1"/>
  <c r="BQ399" i="1"/>
  <c r="BR399" i="1"/>
  <c r="BQ391" i="1"/>
  <c r="BR391" i="1"/>
  <c r="BQ383" i="1"/>
  <c r="BR383" i="1"/>
  <c r="BQ375" i="1"/>
  <c r="BR375" i="1"/>
  <c r="BQ367" i="1"/>
  <c r="BR367" i="1"/>
  <c r="BQ359" i="1"/>
  <c r="BR359" i="1"/>
  <c r="BQ351" i="1"/>
  <c r="BR351" i="1"/>
  <c r="BQ343" i="1"/>
  <c r="BR343" i="1"/>
  <c r="BQ335" i="1"/>
  <c r="BR335" i="1"/>
  <c r="BQ327" i="1"/>
  <c r="BR327" i="1"/>
  <c r="BQ319" i="1"/>
  <c r="BR319" i="1"/>
  <c r="BQ311" i="1"/>
  <c r="BR311" i="1"/>
  <c r="BQ303" i="1"/>
  <c r="BR303" i="1"/>
  <c r="BQ295" i="1"/>
  <c r="BR295" i="1"/>
  <c r="BQ287" i="1"/>
  <c r="BR287" i="1"/>
  <c r="BQ279" i="1"/>
  <c r="BR279" i="1"/>
  <c r="BQ271" i="1"/>
  <c r="BR271" i="1"/>
  <c r="BQ263" i="1"/>
  <c r="BR263" i="1"/>
  <c r="BQ255" i="1"/>
  <c r="BR255" i="1"/>
  <c r="BQ247" i="1"/>
  <c r="BR247" i="1"/>
  <c r="BQ236" i="1"/>
  <c r="BR236" i="1"/>
  <c r="BQ228" i="1"/>
  <c r="BR228" i="1"/>
  <c r="BQ220" i="1"/>
  <c r="BR220" i="1"/>
  <c r="BQ212" i="1"/>
  <c r="BR212" i="1"/>
  <c r="BQ204" i="1"/>
  <c r="BR204" i="1"/>
  <c r="BQ193" i="1"/>
  <c r="BR193" i="1"/>
  <c r="BQ185" i="1"/>
  <c r="BR185" i="1"/>
  <c r="BQ177" i="1"/>
  <c r="BR177" i="1"/>
  <c r="BQ169" i="1"/>
  <c r="BR169" i="1"/>
  <c r="BQ161" i="1"/>
  <c r="BR161" i="1"/>
  <c r="BQ153" i="1"/>
  <c r="BR153" i="1"/>
  <c r="BQ145" i="1"/>
  <c r="BR145" i="1"/>
  <c r="BQ137" i="1"/>
  <c r="BR137" i="1"/>
  <c r="BQ129" i="1"/>
  <c r="BR129" i="1"/>
  <c r="BQ121" i="1"/>
  <c r="BR121" i="1"/>
  <c r="BQ113" i="1"/>
  <c r="BR113" i="1"/>
  <c r="BQ105" i="1"/>
  <c r="BR105" i="1"/>
  <c r="BQ97" i="1"/>
  <c r="BR97" i="1"/>
  <c r="BQ89" i="1"/>
  <c r="BR89" i="1"/>
  <c r="BQ81" i="1"/>
  <c r="BR81" i="1"/>
  <c r="BQ73" i="1"/>
  <c r="BR73" i="1"/>
  <c r="BQ65" i="1"/>
  <c r="BR65" i="1"/>
  <c r="BQ57" i="1"/>
  <c r="BR57" i="1"/>
  <c r="BQ49" i="1"/>
  <c r="BR49" i="1"/>
  <c r="BQ41" i="1"/>
  <c r="BR41" i="1"/>
  <c r="BQ33" i="1"/>
  <c r="BR33" i="1"/>
  <c r="BQ24" i="1"/>
  <c r="BR24" i="1"/>
  <c r="BQ16" i="1"/>
  <c r="BR16" i="1"/>
  <c r="BQ8" i="1"/>
  <c r="BR8" i="1"/>
  <c r="BH49" i="1"/>
  <c r="BQ831" i="1"/>
  <c r="BR831" i="1"/>
  <c r="BQ756" i="1"/>
  <c r="BR756" i="1"/>
  <c r="BQ621" i="1"/>
  <c r="BR621" i="1"/>
  <c r="BQ557" i="1"/>
  <c r="BR557" i="1"/>
  <c r="BQ485" i="1"/>
  <c r="BR485" i="1"/>
  <c r="BQ434" i="1"/>
  <c r="BR434" i="1"/>
  <c r="BQ386" i="1"/>
  <c r="BR386" i="1"/>
  <c r="BQ330" i="1"/>
  <c r="BR330" i="1"/>
  <c r="BQ282" i="1"/>
  <c r="BR282" i="1"/>
  <c r="BQ231" i="1"/>
  <c r="BR231" i="1"/>
  <c r="BQ180" i="1"/>
  <c r="BR180" i="1"/>
  <c r="BQ92" i="1"/>
  <c r="BR92" i="1"/>
  <c r="BQ28" i="1"/>
  <c r="BR28" i="1"/>
  <c r="BQ838" i="1"/>
  <c r="BR838" i="1"/>
  <c r="BQ790" i="1"/>
  <c r="BR790" i="1"/>
  <c r="BQ676" i="1"/>
  <c r="BR676" i="1"/>
  <c r="BQ588" i="1"/>
  <c r="BR588" i="1"/>
  <c r="BQ516" i="1"/>
  <c r="BR516" i="1"/>
  <c r="BQ441" i="1"/>
  <c r="BR441" i="1"/>
  <c r="BQ369" i="1"/>
  <c r="BR369" i="1"/>
  <c r="BQ281" i="1"/>
  <c r="BR281" i="1"/>
  <c r="BQ214" i="1"/>
  <c r="BR214" i="1"/>
  <c r="BQ171" i="1"/>
  <c r="BR171" i="1"/>
  <c r="BQ43" i="1"/>
  <c r="BR43" i="1"/>
  <c r="BQ821" i="1"/>
  <c r="BR821" i="1"/>
  <c r="BQ778" i="1"/>
  <c r="BR778" i="1"/>
  <c r="BQ699" i="1"/>
  <c r="BR699" i="1"/>
  <c r="BQ611" i="1"/>
  <c r="BR611" i="1"/>
  <c r="BQ563" i="1"/>
  <c r="BR563" i="1"/>
  <c r="BQ515" i="1"/>
  <c r="BR515" i="1"/>
  <c r="BQ448" i="1"/>
  <c r="BR448" i="1"/>
  <c r="BQ392" i="1"/>
  <c r="BR392" i="1"/>
  <c r="BQ328" i="1"/>
  <c r="BR328" i="1"/>
  <c r="BQ272" i="1"/>
  <c r="BR272" i="1"/>
  <c r="BQ213" i="1"/>
  <c r="BR213" i="1"/>
  <c r="BQ154" i="1"/>
  <c r="BR154" i="1"/>
  <c r="BQ106" i="1"/>
  <c r="BR106" i="1"/>
  <c r="BQ74" i="1"/>
  <c r="BR74" i="1"/>
  <c r="BQ25" i="1"/>
  <c r="BR25" i="1"/>
  <c r="BQ26" i="1"/>
  <c r="BR26" i="1"/>
  <c r="BH92" i="1"/>
  <c r="BQ820" i="1"/>
  <c r="BR820" i="1"/>
  <c r="BQ769" i="1"/>
  <c r="BR769" i="1"/>
  <c r="BQ666" i="1"/>
  <c r="BR666" i="1"/>
  <c r="BQ546" i="1"/>
  <c r="BR546" i="1"/>
  <c r="BQ819" i="1"/>
  <c r="BR819" i="1"/>
  <c r="BQ697" i="1"/>
  <c r="BR697" i="1"/>
  <c r="BQ577" i="1"/>
  <c r="BR577" i="1"/>
  <c r="BQ513" i="1"/>
  <c r="BR513" i="1"/>
  <c r="BQ454" i="1"/>
  <c r="BR454" i="1"/>
  <c r="BQ406" i="1"/>
  <c r="BR406" i="1"/>
  <c r="BQ382" i="1"/>
  <c r="BR382" i="1"/>
  <c r="BQ358" i="1"/>
  <c r="BR358" i="1"/>
  <c r="BQ350" i="1"/>
  <c r="BR350" i="1"/>
  <c r="BQ342" i="1"/>
  <c r="BR342" i="1"/>
  <c r="BQ334" i="1"/>
  <c r="BR334" i="1"/>
  <c r="BQ326" i="1"/>
  <c r="BR326" i="1"/>
  <c r="BQ294" i="1"/>
  <c r="BR294" i="1"/>
  <c r="BQ286" i="1"/>
  <c r="BR286" i="1"/>
  <c r="BQ278" i="1"/>
  <c r="BR278" i="1"/>
  <c r="BQ270" i="1"/>
  <c r="BR270" i="1"/>
  <c r="BQ262" i="1"/>
  <c r="BR262" i="1"/>
  <c r="BQ254" i="1"/>
  <c r="BR254" i="1"/>
  <c r="BQ246" i="1"/>
  <c r="BR246" i="1"/>
  <c r="BQ235" i="1"/>
  <c r="BR235" i="1"/>
  <c r="BQ227" i="1"/>
  <c r="BR227" i="1"/>
  <c r="BQ219" i="1"/>
  <c r="BR219" i="1"/>
  <c r="BQ211" i="1"/>
  <c r="BR211" i="1"/>
  <c r="BQ203" i="1"/>
  <c r="BR203" i="1"/>
  <c r="BQ192" i="1"/>
  <c r="BR192" i="1"/>
  <c r="BQ184" i="1"/>
  <c r="BR184" i="1"/>
  <c r="BQ176" i="1"/>
  <c r="BR176" i="1"/>
  <c r="BQ168" i="1"/>
  <c r="BR168" i="1"/>
  <c r="BQ160" i="1"/>
  <c r="BR160" i="1"/>
  <c r="BQ152" i="1"/>
  <c r="BR152" i="1"/>
  <c r="BQ144" i="1"/>
  <c r="BR144" i="1"/>
  <c r="BQ136" i="1"/>
  <c r="BR136" i="1"/>
  <c r="BQ128" i="1"/>
  <c r="BR128" i="1"/>
  <c r="BQ120" i="1"/>
  <c r="BR120" i="1"/>
  <c r="BQ112" i="1"/>
  <c r="BR112" i="1"/>
  <c r="BQ104" i="1"/>
  <c r="BR104" i="1"/>
  <c r="BQ96" i="1"/>
  <c r="BR96" i="1"/>
  <c r="BQ88" i="1"/>
  <c r="BR88" i="1"/>
  <c r="BQ80" i="1"/>
  <c r="BR80" i="1"/>
  <c r="BQ72" i="1"/>
  <c r="BR72" i="1"/>
  <c r="BQ64" i="1"/>
  <c r="BR64" i="1"/>
  <c r="BQ56" i="1"/>
  <c r="BR56" i="1"/>
  <c r="BQ48" i="1"/>
  <c r="BR48" i="1"/>
  <c r="BQ40" i="1"/>
  <c r="BR40" i="1"/>
  <c r="BQ32" i="1"/>
  <c r="BR32" i="1"/>
  <c r="BQ23" i="1"/>
  <c r="BR23" i="1"/>
  <c r="BQ15" i="1"/>
  <c r="BR15" i="1"/>
  <c r="BQ7" i="1"/>
  <c r="BR7" i="1"/>
  <c r="BQ839" i="1"/>
  <c r="BR839" i="1"/>
  <c r="BQ799" i="1"/>
  <c r="BR799" i="1"/>
  <c r="BQ693" i="1"/>
  <c r="BR693" i="1"/>
  <c r="BQ605" i="1"/>
  <c r="BR605" i="1"/>
  <c r="BQ533" i="1"/>
  <c r="BR533" i="1"/>
  <c r="BQ466" i="1"/>
  <c r="BR466" i="1"/>
  <c r="BQ410" i="1"/>
  <c r="BR410" i="1"/>
  <c r="BQ338" i="1"/>
  <c r="BR338" i="1"/>
  <c r="BQ274" i="1"/>
  <c r="BR274" i="1"/>
  <c r="BQ199" i="1"/>
  <c r="BR199" i="1"/>
  <c r="BQ124" i="1"/>
  <c r="BR124" i="1"/>
  <c r="BQ52" i="1"/>
  <c r="BR52" i="1"/>
  <c r="BQ806" i="1"/>
  <c r="BR806" i="1"/>
  <c r="BQ692" i="1"/>
  <c r="BR692" i="1"/>
  <c r="BQ596" i="1"/>
  <c r="BR596" i="1"/>
  <c r="BQ532" i="1"/>
  <c r="BR532" i="1"/>
  <c r="BQ476" i="1"/>
  <c r="BR476" i="1"/>
  <c r="BQ409" i="1"/>
  <c r="BR409" i="1"/>
  <c r="BQ345" i="1"/>
  <c r="BR345" i="1"/>
  <c r="BQ289" i="1"/>
  <c r="BR289" i="1"/>
  <c r="BQ230" i="1"/>
  <c r="BR230" i="1"/>
  <c r="BQ163" i="1"/>
  <c r="BR163" i="1"/>
  <c r="BQ59" i="1"/>
  <c r="BR59" i="1"/>
  <c r="BQ829" i="1"/>
  <c r="BR829" i="1"/>
  <c r="BQ786" i="1"/>
  <c r="BR786" i="1"/>
  <c r="BQ683" i="1"/>
  <c r="BR683" i="1"/>
  <c r="BQ603" i="1"/>
  <c r="BR603" i="1"/>
  <c r="BQ571" i="1"/>
  <c r="BR571" i="1"/>
  <c r="BQ523" i="1"/>
  <c r="BR523" i="1"/>
  <c r="BQ475" i="1"/>
  <c r="BR475" i="1"/>
  <c r="BQ416" i="1"/>
  <c r="BR416" i="1"/>
  <c r="BQ360" i="1"/>
  <c r="BR360" i="1"/>
  <c r="BQ312" i="1"/>
  <c r="BR312" i="1"/>
  <c r="BQ264" i="1"/>
  <c r="BR264" i="1"/>
  <c r="BQ221" i="1"/>
  <c r="BR221" i="1"/>
  <c r="BQ170" i="1"/>
  <c r="BR170" i="1"/>
  <c r="BQ114" i="1"/>
  <c r="BR114" i="1"/>
  <c r="BQ58" i="1"/>
  <c r="BR58" i="1"/>
  <c r="BQ9" i="1"/>
  <c r="BR9" i="1"/>
  <c r="BQ836" i="1"/>
  <c r="BR836" i="1"/>
  <c r="BQ785" i="1"/>
  <c r="BR785" i="1"/>
  <c r="BQ690" i="1"/>
  <c r="BR690" i="1"/>
  <c r="BQ626" i="1"/>
  <c r="BR626" i="1"/>
  <c r="BQ586" i="1"/>
  <c r="BR586" i="1"/>
  <c r="BQ554" i="1"/>
  <c r="BR554" i="1"/>
  <c r="BQ522" i="1"/>
  <c r="BR522" i="1"/>
  <c r="BQ2" i="1"/>
  <c r="BR2" i="1"/>
  <c r="BQ795" i="1"/>
  <c r="BR795" i="1"/>
  <c r="BQ768" i="1"/>
  <c r="BR768" i="1"/>
  <c r="BQ681" i="1"/>
  <c r="BR681" i="1"/>
  <c r="BQ617" i="1"/>
  <c r="BR617" i="1"/>
  <c r="BQ585" i="1"/>
  <c r="BR585" i="1"/>
  <c r="BQ553" i="1"/>
  <c r="BR553" i="1"/>
  <c r="BQ521" i="1"/>
  <c r="BR521" i="1"/>
  <c r="BQ489" i="1"/>
  <c r="BR489" i="1"/>
  <c r="BQ473" i="1"/>
  <c r="BR473" i="1"/>
  <c r="BQ446" i="1"/>
  <c r="BR446" i="1"/>
  <c r="BQ422" i="1"/>
  <c r="BR422" i="1"/>
  <c r="BQ398" i="1"/>
  <c r="BR398" i="1"/>
  <c r="BQ374" i="1"/>
  <c r="BR374" i="1"/>
  <c r="BQ302" i="1"/>
  <c r="BR302" i="1"/>
  <c r="BQ826" i="1"/>
  <c r="BR826" i="1"/>
  <c r="BQ802" i="1"/>
  <c r="BR802" i="1"/>
  <c r="BQ775" i="1"/>
  <c r="BR775" i="1"/>
  <c r="BQ751" i="1"/>
  <c r="BR751" i="1"/>
  <c r="BQ688" i="1"/>
  <c r="BR688" i="1"/>
  <c r="BQ672" i="1"/>
  <c r="BR672" i="1"/>
  <c r="BQ640" i="1"/>
  <c r="BR640" i="1"/>
  <c r="BQ632" i="1"/>
  <c r="BR632" i="1"/>
  <c r="BQ624" i="1"/>
  <c r="BR624" i="1"/>
  <c r="BQ616" i="1"/>
  <c r="BR616" i="1"/>
  <c r="BQ608" i="1"/>
  <c r="BR608" i="1"/>
  <c r="BQ600" i="1"/>
  <c r="BR600" i="1"/>
  <c r="BQ592" i="1"/>
  <c r="BR592" i="1"/>
  <c r="BQ584" i="1"/>
  <c r="BR584" i="1"/>
  <c r="BQ576" i="1"/>
  <c r="BR576" i="1"/>
  <c r="BQ568" i="1"/>
  <c r="BR568" i="1"/>
  <c r="BQ560" i="1"/>
  <c r="BR560" i="1"/>
  <c r="BQ552" i="1"/>
  <c r="BR552" i="1"/>
  <c r="BQ544" i="1"/>
  <c r="BR544" i="1"/>
  <c r="BQ536" i="1"/>
  <c r="BR536" i="1"/>
  <c r="BQ528" i="1"/>
  <c r="BR528" i="1"/>
  <c r="BQ520" i="1"/>
  <c r="BR520" i="1"/>
  <c r="BQ512" i="1"/>
  <c r="BR512" i="1"/>
  <c r="BQ504" i="1"/>
  <c r="BR504" i="1"/>
  <c r="BQ496" i="1"/>
  <c r="BR496" i="1"/>
  <c r="BQ488" i="1"/>
  <c r="BR488" i="1"/>
  <c r="BQ480" i="1"/>
  <c r="BR480" i="1"/>
  <c r="BQ472" i="1"/>
  <c r="BR472" i="1"/>
  <c r="BQ461" i="1"/>
  <c r="BR461" i="1"/>
  <c r="BQ453" i="1"/>
  <c r="BR453" i="1"/>
  <c r="BQ445" i="1"/>
  <c r="BR445" i="1"/>
  <c r="BQ437" i="1"/>
  <c r="BR437" i="1"/>
  <c r="BQ429" i="1"/>
  <c r="BR429" i="1"/>
  <c r="BQ421" i="1"/>
  <c r="BR421" i="1"/>
  <c r="BQ413" i="1"/>
  <c r="BR413" i="1"/>
  <c r="BQ405" i="1"/>
  <c r="BR405" i="1"/>
  <c r="BQ397" i="1"/>
  <c r="BR397" i="1"/>
  <c r="BQ389" i="1"/>
  <c r="BR389" i="1"/>
  <c r="BQ381" i="1"/>
  <c r="BR381" i="1"/>
  <c r="BQ373" i="1"/>
  <c r="BR373" i="1"/>
  <c r="BQ365" i="1"/>
  <c r="BR365" i="1"/>
  <c r="BQ357" i="1"/>
  <c r="BR357" i="1"/>
  <c r="BQ349" i="1"/>
  <c r="BR349" i="1"/>
  <c r="BQ341" i="1"/>
  <c r="BR341" i="1"/>
  <c r="BQ333" i="1"/>
  <c r="BR333" i="1"/>
  <c r="BQ325" i="1"/>
  <c r="BR325" i="1"/>
  <c r="BQ317" i="1"/>
  <c r="BR317" i="1"/>
  <c r="BQ309" i="1"/>
  <c r="BR309" i="1"/>
  <c r="BQ301" i="1"/>
  <c r="BR301" i="1"/>
  <c r="BQ293" i="1"/>
  <c r="BR293" i="1"/>
  <c r="BQ285" i="1"/>
  <c r="BR285" i="1"/>
  <c r="BQ277" i="1"/>
  <c r="BR277" i="1"/>
  <c r="BQ269" i="1"/>
  <c r="BR269" i="1"/>
  <c r="BQ261" i="1"/>
  <c r="BR261" i="1"/>
  <c r="BQ253" i="1"/>
  <c r="BR253" i="1"/>
  <c r="BQ245" i="1"/>
  <c r="BR245" i="1"/>
  <c r="BQ234" i="1"/>
  <c r="BR234" i="1"/>
  <c r="BQ226" i="1"/>
  <c r="BR226" i="1"/>
  <c r="BQ218" i="1"/>
  <c r="BR218" i="1"/>
  <c r="BQ210" i="1"/>
  <c r="BR210" i="1"/>
  <c r="BQ202" i="1"/>
  <c r="BR202" i="1"/>
  <c r="BQ191" i="1"/>
  <c r="BR191" i="1"/>
  <c r="BQ183" i="1"/>
  <c r="BR183" i="1"/>
  <c r="BQ175" i="1"/>
  <c r="BR175" i="1"/>
  <c r="BQ167" i="1"/>
  <c r="BR167" i="1"/>
  <c r="BQ159" i="1"/>
  <c r="BR159" i="1"/>
  <c r="BQ151" i="1"/>
  <c r="BR151" i="1"/>
  <c r="BQ143" i="1"/>
  <c r="BR143" i="1"/>
  <c r="BQ135" i="1"/>
  <c r="BR135" i="1"/>
  <c r="BQ127" i="1"/>
  <c r="BR127" i="1"/>
  <c r="BQ119" i="1"/>
  <c r="BR119" i="1"/>
  <c r="BQ111" i="1"/>
  <c r="BR111" i="1"/>
  <c r="BQ103" i="1"/>
  <c r="BR103" i="1"/>
  <c r="BQ95" i="1"/>
  <c r="BR95" i="1"/>
  <c r="BQ87" i="1"/>
  <c r="BR87" i="1"/>
  <c r="BQ79" i="1"/>
  <c r="BR79" i="1"/>
  <c r="BQ71" i="1"/>
  <c r="BR71" i="1"/>
  <c r="BQ63" i="1"/>
  <c r="BR63" i="1"/>
  <c r="BQ55" i="1"/>
  <c r="BR55" i="1"/>
  <c r="BQ47" i="1"/>
  <c r="BR47" i="1"/>
  <c r="BQ39" i="1"/>
  <c r="BR39" i="1"/>
  <c r="BQ31" i="1"/>
  <c r="BR31" i="1"/>
  <c r="BQ22" i="1"/>
  <c r="BR22" i="1"/>
  <c r="BQ14" i="1"/>
  <c r="BR14" i="1"/>
  <c r="BQ6" i="1"/>
  <c r="BR6" i="1"/>
  <c r="BQ815" i="1"/>
  <c r="BR815" i="1"/>
  <c r="BQ772" i="1"/>
  <c r="BR772" i="1"/>
  <c r="BQ637" i="1"/>
  <c r="BR637" i="1"/>
  <c r="BQ565" i="1"/>
  <c r="BR565" i="1"/>
  <c r="BQ501" i="1"/>
  <c r="BR501" i="1"/>
  <c r="BQ426" i="1"/>
  <c r="BR426" i="1"/>
  <c r="BQ370" i="1"/>
  <c r="BR370" i="1"/>
  <c r="BQ290" i="1"/>
  <c r="BR290" i="1"/>
  <c r="BQ207" i="1"/>
  <c r="BR207" i="1"/>
  <c r="BQ132" i="1"/>
  <c r="BR132" i="1"/>
  <c r="BQ60" i="1"/>
  <c r="BR60" i="1"/>
  <c r="BQ814" i="1"/>
  <c r="BR814" i="1"/>
  <c r="BQ700" i="1"/>
  <c r="BR700" i="1"/>
  <c r="BQ612" i="1"/>
  <c r="BR612" i="1"/>
  <c r="BQ556" i="1"/>
  <c r="BR556" i="1"/>
  <c r="BQ492" i="1"/>
  <c r="BR492" i="1"/>
  <c r="BQ425" i="1"/>
  <c r="BR425" i="1"/>
  <c r="BQ361" i="1"/>
  <c r="BR361" i="1"/>
  <c r="BQ305" i="1"/>
  <c r="BR305" i="1"/>
  <c r="BQ249" i="1"/>
  <c r="BR249" i="1"/>
  <c r="BQ179" i="1"/>
  <c r="BR179" i="1"/>
  <c r="BQ35" i="1"/>
  <c r="BR35" i="1"/>
  <c r="BQ813" i="1"/>
  <c r="BR813" i="1"/>
  <c r="BQ770" i="1"/>
  <c r="BR770" i="1"/>
  <c r="BQ675" i="1"/>
  <c r="BR675" i="1"/>
  <c r="BQ595" i="1"/>
  <c r="BR595" i="1"/>
  <c r="BQ555" i="1"/>
  <c r="BR555" i="1"/>
  <c r="BQ507" i="1"/>
  <c r="BR507" i="1"/>
  <c r="BQ456" i="1"/>
  <c r="BR456" i="1"/>
  <c r="BQ400" i="1"/>
  <c r="BR400" i="1"/>
  <c r="BQ352" i="1"/>
  <c r="BR352" i="1"/>
  <c r="BQ304" i="1"/>
  <c r="BR304" i="1"/>
  <c r="BQ256" i="1"/>
  <c r="BR256" i="1"/>
  <c r="BQ205" i="1"/>
  <c r="BR205" i="1"/>
  <c r="BQ146" i="1"/>
  <c r="BR146" i="1"/>
  <c r="BQ98" i="1"/>
  <c r="BR98" i="1"/>
  <c r="BQ34" i="1"/>
  <c r="BR34" i="1"/>
  <c r="BQ796" i="1"/>
  <c r="BR796" i="1"/>
  <c r="BQ698" i="1"/>
  <c r="BR698" i="1"/>
  <c r="BQ634" i="1"/>
  <c r="BR634" i="1"/>
  <c r="BQ594" i="1"/>
  <c r="BR594" i="1"/>
  <c r="BQ562" i="1"/>
  <c r="BR562" i="1"/>
  <c r="BQ514" i="1"/>
  <c r="BR514" i="1"/>
  <c r="BQ835" i="1"/>
  <c r="BR835" i="1"/>
  <c r="BQ803" i="1"/>
  <c r="BR803" i="1"/>
  <c r="BQ760" i="1"/>
  <c r="BR760" i="1"/>
  <c r="BQ673" i="1"/>
  <c r="BR673" i="1"/>
  <c r="BQ625" i="1"/>
  <c r="BR625" i="1"/>
  <c r="BQ601" i="1"/>
  <c r="BR601" i="1"/>
  <c r="BQ561" i="1"/>
  <c r="BR561" i="1"/>
  <c r="BQ537" i="1"/>
  <c r="BR537" i="1"/>
  <c r="BQ497" i="1"/>
  <c r="BR497" i="1"/>
  <c r="BQ462" i="1"/>
  <c r="BR462" i="1"/>
  <c r="BQ438" i="1"/>
  <c r="BR438" i="1"/>
  <c r="BQ414" i="1"/>
  <c r="BR414" i="1"/>
  <c r="BQ390" i="1"/>
  <c r="BR390" i="1"/>
  <c r="BQ366" i="1"/>
  <c r="BR366" i="1"/>
  <c r="BQ310" i="1"/>
  <c r="BR310" i="1"/>
  <c r="BQ834" i="1"/>
  <c r="BR834" i="1"/>
  <c r="BQ794" i="1"/>
  <c r="BR794" i="1"/>
  <c r="BQ767" i="1"/>
  <c r="BR767" i="1"/>
  <c r="BQ696" i="1"/>
  <c r="BR696" i="1"/>
  <c r="BQ833" i="1"/>
  <c r="BR833" i="1"/>
  <c r="BQ801" i="1"/>
  <c r="BR801" i="1"/>
  <c r="BQ750" i="1"/>
  <c r="BR750" i="1"/>
  <c r="BQ631" i="1"/>
  <c r="BR631" i="1"/>
  <c r="BQ591" i="1"/>
  <c r="BR591" i="1"/>
  <c r="BQ559" i="1"/>
  <c r="BR559" i="1"/>
  <c r="BQ535" i="1"/>
  <c r="BR535" i="1"/>
  <c r="BQ527" i="1"/>
  <c r="BR527" i="1"/>
  <c r="BQ519" i="1"/>
  <c r="BR519" i="1"/>
  <c r="BQ503" i="1"/>
  <c r="BR503" i="1"/>
  <c r="BQ495" i="1"/>
  <c r="BR495" i="1"/>
  <c r="BQ487" i="1"/>
  <c r="BR487" i="1"/>
  <c r="BQ479" i="1"/>
  <c r="BR479" i="1"/>
  <c r="BQ471" i="1"/>
  <c r="BR471" i="1"/>
  <c r="BQ460" i="1"/>
  <c r="BR460" i="1"/>
  <c r="BQ452" i="1"/>
  <c r="BR452" i="1"/>
  <c r="BQ444" i="1"/>
  <c r="BR444" i="1"/>
  <c r="BQ436" i="1"/>
  <c r="BR436" i="1"/>
  <c r="BQ428" i="1"/>
  <c r="BR428" i="1"/>
  <c r="BQ420" i="1"/>
  <c r="BR420" i="1"/>
  <c r="BQ412" i="1"/>
  <c r="BR412" i="1"/>
  <c r="BQ404" i="1"/>
  <c r="BR404" i="1"/>
  <c r="BQ396" i="1"/>
  <c r="BR396" i="1"/>
  <c r="BQ388" i="1"/>
  <c r="BR388" i="1"/>
  <c r="BQ380" i="1"/>
  <c r="BR380" i="1"/>
  <c r="BQ372" i="1"/>
  <c r="BR372" i="1"/>
  <c r="BQ364" i="1"/>
  <c r="BR364" i="1"/>
  <c r="BQ356" i="1"/>
  <c r="BR356" i="1"/>
  <c r="BQ348" i="1"/>
  <c r="BR348" i="1"/>
  <c r="BQ340" i="1"/>
  <c r="BR340" i="1"/>
  <c r="BQ332" i="1"/>
  <c r="BR332" i="1"/>
  <c r="BQ324" i="1"/>
  <c r="BR324" i="1"/>
  <c r="BQ316" i="1"/>
  <c r="BR316" i="1"/>
  <c r="BQ308" i="1"/>
  <c r="BR308" i="1"/>
  <c r="BQ300" i="1"/>
  <c r="BR300" i="1"/>
  <c r="BQ292" i="1"/>
  <c r="BR292" i="1"/>
  <c r="BQ284" i="1"/>
  <c r="BR284" i="1"/>
  <c r="BQ276" i="1"/>
  <c r="BR276" i="1"/>
  <c r="BQ268" i="1"/>
  <c r="BR268" i="1"/>
  <c r="BQ260" i="1"/>
  <c r="BR260" i="1"/>
  <c r="BQ252" i="1"/>
  <c r="BR252" i="1"/>
  <c r="BQ241" i="1"/>
  <c r="BR241" i="1"/>
  <c r="BQ233" i="1"/>
  <c r="BR233" i="1"/>
  <c r="BQ225" i="1"/>
  <c r="BR225" i="1"/>
  <c r="BQ217" i="1"/>
  <c r="BR217" i="1"/>
  <c r="BQ209" i="1"/>
  <c r="BR209" i="1"/>
  <c r="BQ201" i="1"/>
  <c r="BR201" i="1"/>
  <c r="BQ190" i="1"/>
  <c r="BR190" i="1"/>
  <c r="BQ182" i="1"/>
  <c r="BR182" i="1"/>
  <c r="BQ174" i="1"/>
  <c r="BR174" i="1"/>
  <c r="BQ166" i="1"/>
  <c r="BR166" i="1"/>
  <c r="BQ158" i="1"/>
  <c r="BR158" i="1"/>
  <c r="BQ150" i="1"/>
  <c r="BR150" i="1"/>
  <c r="BQ142" i="1"/>
  <c r="BR142" i="1"/>
  <c r="BQ134" i="1"/>
  <c r="BR134" i="1"/>
  <c r="BQ126" i="1"/>
  <c r="BR126" i="1"/>
  <c r="BQ118" i="1"/>
  <c r="BR118" i="1"/>
  <c r="BQ110" i="1"/>
  <c r="BR110" i="1"/>
  <c r="BQ102" i="1"/>
  <c r="BR102" i="1"/>
  <c r="BQ94" i="1"/>
  <c r="BR94" i="1"/>
  <c r="BQ86" i="1"/>
  <c r="BR86" i="1"/>
  <c r="BQ78" i="1"/>
  <c r="BR78" i="1"/>
  <c r="BQ70" i="1"/>
  <c r="BR70" i="1"/>
  <c r="BQ62" i="1"/>
  <c r="BR62" i="1"/>
  <c r="BQ54" i="1"/>
  <c r="BR54" i="1"/>
  <c r="BQ46" i="1"/>
  <c r="BR46" i="1"/>
  <c r="BQ38" i="1"/>
  <c r="BR38" i="1"/>
  <c r="BQ30" i="1"/>
  <c r="BR30" i="1"/>
  <c r="BQ21" i="1"/>
  <c r="BR21" i="1"/>
  <c r="BQ13" i="1"/>
  <c r="BR13" i="1"/>
  <c r="BQ5" i="1"/>
  <c r="BR5" i="1"/>
  <c r="BQ780" i="1"/>
  <c r="BR780" i="1"/>
  <c r="BQ748" i="1"/>
  <c r="BR748" i="1"/>
  <c r="BQ669" i="1"/>
  <c r="BR669" i="1"/>
  <c r="BQ613" i="1"/>
  <c r="BR613" i="1"/>
  <c r="BQ597" i="1"/>
  <c r="BR597" i="1"/>
  <c r="BQ573" i="1"/>
  <c r="BR573" i="1"/>
  <c r="BQ541" i="1"/>
  <c r="BR541" i="1"/>
  <c r="BQ509" i="1"/>
  <c r="BR509" i="1"/>
  <c r="BQ458" i="1"/>
  <c r="BR458" i="1"/>
  <c r="BQ402" i="1"/>
  <c r="BR402" i="1"/>
  <c r="BQ354" i="1"/>
  <c r="BR354" i="1"/>
  <c r="BQ314" i="1"/>
  <c r="BR314" i="1"/>
  <c r="BQ266" i="1"/>
  <c r="BR266" i="1"/>
  <c r="BQ258" i="1"/>
  <c r="BR258" i="1"/>
  <c r="BQ215" i="1"/>
  <c r="BR215" i="1"/>
  <c r="BQ188" i="1"/>
  <c r="BR188" i="1"/>
  <c r="BQ172" i="1"/>
  <c r="BR172" i="1"/>
  <c r="BQ140" i="1"/>
  <c r="BR140" i="1"/>
  <c r="BQ116" i="1"/>
  <c r="BR116" i="1"/>
  <c r="BQ100" i="1"/>
  <c r="BR100" i="1"/>
  <c r="BQ68" i="1"/>
  <c r="BR68" i="1"/>
  <c r="BQ44" i="1"/>
  <c r="BR44" i="1"/>
  <c r="BQ19" i="1"/>
  <c r="BR19" i="1"/>
  <c r="BQ822" i="1"/>
  <c r="BR822" i="1"/>
  <c r="BQ798" i="1"/>
  <c r="BR798" i="1"/>
  <c r="BQ755" i="1"/>
  <c r="BR755" i="1"/>
  <c r="BQ684" i="1"/>
  <c r="BR684" i="1"/>
  <c r="BQ668" i="1"/>
  <c r="BR668" i="1"/>
  <c r="BQ604" i="1"/>
  <c r="BR604" i="1"/>
  <c r="BQ580" i="1"/>
  <c r="BR580" i="1"/>
  <c r="BQ564" i="1"/>
  <c r="BR564" i="1"/>
  <c r="BQ524" i="1"/>
  <c r="BR524" i="1"/>
  <c r="BQ508" i="1"/>
  <c r="BR508" i="1"/>
  <c r="BQ484" i="1"/>
  <c r="BR484" i="1"/>
  <c r="BQ449" i="1"/>
  <c r="BR449" i="1"/>
  <c r="BQ433" i="1"/>
  <c r="BR433" i="1"/>
  <c r="BQ401" i="1"/>
  <c r="BR401" i="1"/>
  <c r="BQ377" i="1"/>
  <c r="BR377" i="1"/>
  <c r="BQ353" i="1"/>
  <c r="BR353" i="1"/>
  <c r="BQ337" i="1"/>
  <c r="BR337" i="1"/>
  <c r="BQ313" i="1"/>
  <c r="BR313" i="1"/>
  <c r="BQ273" i="1"/>
  <c r="BR273" i="1"/>
  <c r="BQ257" i="1"/>
  <c r="BR257" i="1"/>
  <c r="BQ206" i="1"/>
  <c r="BR206" i="1"/>
  <c r="BQ155" i="1"/>
  <c r="BR155" i="1"/>
  <c r="BQ51" i="1"/>
  <c r="BR51" i="1"/>
  <c r="BQ805" i="1"/>
  <c r="BR805" i="1"/>
  <c r="BQ762" i="1"/>
  <c r="BR762" i="1"/>
  <c r="BQ691" i="1"/>
  <c r="BR691" i="1"/>
  <c r="BQ667" i="1"/>
  <c r="BR667" i="1"/>
  <c r="BQ619" i="1"/>
  <c r="BR619" i="1"/>
  <c r="BQ579" i="1"/>
  <c r="BR579" i="1"/>
  <c r="BQ547" i="1"/>
  <c r="BR547" i="1"/>
  <c r="BQ531" i="1"/>
  <c r="BR531" i="1"/>
  <c r="BQ499" i="1"/>
  <c r="BR499" i="1"/>
  <c r="BQ483" i="1"/>
  <c r="BR483" i="1"/>
  <c r="BQ440" i="1"/>
  <c r="BR440" i="1"/>
  <c r="BQ424" i="1"/>
  <c r="BR424" i="1"/>
  <c r="BQ408" i="1"/>
  <c r="BR408" i="1"/>
  <c r="BQ384" i="1"/>
  <c r="BR384" i="1"/>
  <c r="BQ368" i="1"/>
  <c r="BR368" i="1"/>
  <c r="BQ344" i="1"/>
  <c r="BR344" i="1"/>
  <c r="BQ320" i="1"/>
  <c r="BR320" i="1"/>
  <c r="BQ280" i="1"/>
  <c r="BR280" i="1"/>
  <c r="BQ248" i="1"/>
  <c r="BR248" i="1"/>
  <c r="BQ229" i="1"/>
  <c r="BR229" i="1"/>
  <c r="BQ197" i="1"/>
  <c r="BR197" i="1"/>
  <c r="BQ178" i="1"/>
  <c r="BR178" i="1"/>
  <c r="BQ138" i="1"/>
  <c r="BR138" i="1"/>
  <c r="BQ122" i="1"/>
  <c r="BR122" i="1"/>
  <c r="BQ82" i="1"/>
  <c r="BR82" i="1"/>
  <c r="BQ42" i="1"/>
  <c r="BR42" i="1"/>
  <c r="BQ3" i="1"/>
  <c r="BR3" i="1"/>
  <c r="BQ812" i="1"/>
  <c r="BR812" i="1"/>
  <c r="BQ804" i="1"/>
  <c r="BR804" i="1"/>
  <c r="BQ777" i="1"/>
  <c r="BR777" i="1"/>
  <c r="BQ761" i="1"/>
  <c r="BR761" i="1"/>
  <c r="BQ682" i="1"/>
  <c r="BR682" i="1"/>
  <c r="BQ674" i="1"/>
  <c r="BR674" i="1"/>
  <c r="BQ618" i="1"/>
  <c r="BR618" i="1"/>
  <c r="BQ602" i="1"/>
  <c r="BR602" i="1"/>
  <c r="BQ578" i="1"/>
  <c r="BR578" i="1"/>
  <c r="BQ506" i="1"/>
  <c r="BR506" i="1"/>
  <c r="BQ827" i="1"/>
  <c r="BR827" i="1"/>
  <c r="BQ811" i="1"/>
  <c r="BR811" i="1"/>
  <c r="BQ784" i="1"/>
  <c r="BR784" i="1"/>
  <c r="BQ776" i="1"/>
  <c r="BR776" i="1"/>
  <c r="BQ752" i="1"/>
  <c r="BR752" i="1"/>
  <c r="BQ689" i="1"/>
  <c r="BR689" i="1"/>
  <c r="BQ641" i="1"/>
  <c r="BR641" i="1"/>
  <c r="BQ633" i="1"/>
  <c r="BR633" i="1"/>
  <c r="BQ609" i="1"/>
  <c r="BR609" i="1"/>
  <c r="BQ593" i="1"/>
  <c r="BR593" i="1"/>
  <c r="BQ569" i="1"/>
  <c r="BR569" i="1"/>
  <c r="BQ545" i="1"/>
  <c r="BR545" i="1"/>
  <c r="BQ529" i="1"/>
  <c r="BR529" i="1"/>
  <c r="BQ505" i="1"/>
  <c r="BR505" i="1"/>
  <c r="BQ481" i="1"/>
  <c r="BR481" i="1"/>
  <c r="BQ430" i="1"/>
  <c r="BR430" i="1"/>
  <c r="BQ318" i="1"/>
  <c r="BR318" i="1"/>
  <c r="BQ842" i="1"/>
  <c r="BR842" i="1"/>
  <c r="BQ818" i="1"/>
  <c r="BR818" i="1"/>
  <c r="BQ810" i="1"/>
  <c r="BR810" i="1"/>
  <c r="BQ783" i="1"/>
  <c r="BR783" i="1"/>
  <c r="BQ759" i="1"/>
  <c r="BR759" i="1"/>
  <c r="BQ680" i="1"/>
  <c r="BR680" i="1"/>
  <c r="BQ841" i="1"/>
  <c r="BR841" i="1"/>
  <c r="BQ825" i="1"/>
  <c r="BR825" i="1"/>
  <c r="BQ817" i="1"/>
  <c r="BR817" i="1"/>
  <c r="BQ809" i="1"/>
  <c r="BR809" i="1"/>
  <c r="BQ793" i="1"/>
  <c r="BR793" i="1"/>
  <c r="BQ782" i="1"/>
  <c r="BR782" i="1"/>
  <c r="BQ774" i="1"/>
  <c r="BR774" i="1"/>
  <c r="BQ766" i="1"/>
  <c r="BR766" i="1"/>
  <c r="BQ758" i="1"/>
  <c r="BR758" i="1"/>
  <c r="BQ695" i="1"/>
  <c r="BR695" i="1"/>
  <c r="BQ687" i="1"/>
  <c r="BR687" i="1"/>
  <c r="BQ679" i="1"/>
  <c r="BR679" i="1"/>
  <c r="BQ671" i="1"/>
  <c r="BR671" i="1"/>
  <c r="BQ639" i="1"/>
  <c r="BR639" i="1"/>
  <c r="BQ623" i="1"/>
  <c r="BR623" i="1"/>
  <c r="BQ615" i="1"/>
  <c r="BR615" i="1"/>
  <c r="BQ607" i="1"/>
  <c r="BR607" i="1"/>
  <c r="BQ599" i="1"/>
  <c r="BR599" i="1"/>
  <c r="BQ583" i="1"/>
  <c r="BR583" i="1"/>
  <c r="BQ575" i="1"/>
  <c r="BR575" i="1"/>
  <c r="BQ567" i="1"/>
  <c r="BR567" i="1"/>
  <c r="BQ551" i="1"/>
  <c r="BR551" i="1"/>
  <c r="BQ543" i="1"/>
  <c r="BR543" i="1"/>
  <c r="BQ511" i="1"/>
  <c r="BR511" i="1"/>
  <c r="BQ840" i="1"/>
  <c r="BR840" i="1"/>
  <c r="BQ832" i="1"/>
  <c r="BR832" i="1"/>
  <c r="BQ824" i="1"/>
  <c r="BR824" i="1"/>
  <c r="BQ816" i="1"/>
  <c r="BR816" i="1"/>
  <c r="BQ808" i="1"/>
  <c r="BR808" i="1"/>
  <c r="BQ800" i="1"/>
  <c r="BR800" i="1"/>
  <c r="BQ792" i="1"/>
  <c r="BR792" i="1"/>
  <c r="BQ781" i="1"/>
  <c r="BR781" i="1"/>
  <c r="BQ773" i="1"/>
  <c r="BR773" i="1"/>
  <c r="BQ765" i="1"/>
  <c r="BR765" i="1"/>
  <c r="BQ757" i="1"/>
  <c r="BR757" i="1"/>
  <c r="BQ749" i="1"/>
  <c r="BR749" i="1"/>
  <c r="BQ694" i="1"/>
  <c r="BR694" i="1"/>
  <c r="BQ686" i="1"/>
  <c r="BR686" i="1"/>
  <c r="BQ678" i="1"/>
  <c r="BR678" i="1"/>
  <c r="BQ670" i="1"/>
  <c r="BR670" i="1"/>
  <c r="BQ638" i="1"/>
  <c r="BR638" i="1"/>
  <c r="BQ630" i="1"/>
  <c r="BR630" i="1"/>
  <c r="BQ622" i="1"/>
  <c r="BR622" i="1"/>
  <c r="BQ614" i="1"/>
  <c r="BR614" i="1"/>
  <c r="BQ606" i="1"/>
  <c r="BR606" i="1"/>
  <c r="BQ598" i="1"/>
  <c r="BR598" i="1"/>
  <c r="BQ590" i="1"/>
  <c r="BR590" i="1"/>
  <c r="BQ582" i="1"/>
  <c r="BR582" i="1"/>
  <c r="BQ574" i="1"/>
  <c r="BR574" i="1"/>
  <c r="BQ566" i="1"/>
  <c r="BR566" i="1"/>
  <c r="BQ558" i="1"/>
  <c r="BR558" i="1"/>
  <c r="BQ550" i="1"/>
  <c r="BR550" i="1"/>
  <c r="BQ542" i="1"/>
  <c r="BR542" i="1"/>
  <c r="BQ534" i="1"/>
  <c r="BR534" i="1"/>
  <c r="BQ526" i="1"/>
  <c r="BR526" i="1"/>
  <c r="BQ518" i="1"/>
  <c r="BR518" i="1"/>
  <c r="BQ510" i="1"/>
  <c r="BR510" i="1"/>
  <c r="BQ502" i="1"/>
  <c r="BR502" i="1"/>
  <c r="BQ494" i="1"/>
  <c r="BR494" i="1"/>
  <c r="BQ486" i="1"/>
  <c r="BR486" i="1"/>
  <c r="BQ478" i="1"/>
  <c r="BR478" i="1"/>
  <c r="BQ467" i="1"/>
  <c r="BR467" i="1"/>
  <c r="BQ459" i="1"/>
  <c r="BR459" i="1"/>
  <c r="BQ451" i="1"/>
  <c r="BR451" i="1"/>
  <c r="BQ443" i="1"/>
  <c r="BR443" i="1"/>
  <c r="BQ435" i="1"/>
  <c r="BR435" i="1"/>
  <c r="BQ427" i="1"/>
  <c r="BR427" i="1"/>
  <c r="BQ419" i="1"/>
  <c r="BR419" i="1"/>
  <c r="BQ411" i="1"/>
  <c r="BR411" i="1"/>
  <c r="BQ403" i="1"/>
  <c r="BR403" i="1"/>
  <c r="BQ395" i="1"/>
  <c r="BR395" i="1"/>
  <c r="BQ387" i="1"/>
  <c r="BR387" i="1"/>
  <c r="BQ379" i="1"/>
  <c r="BR379" i="1"/>
  <c r="BQ371" i="1"/>
  <c r="BR371" i="1"/>
  <c r="BQ363" i="1"/>
  <c r="BR363" i="1"/>
  <c r="BQ355" i="1"/>
  <c r="BR355" i="1"/>
  <c r="BQ347" i="1"/>
  <c r="BR347" i="1"/>
  <c r="BQ339" i="1"/>
  <c r="BR339" i="1"/>
  <c r="BQ331" i="1"/>
  <c r="BR331" i="1"/>
  <c r="BQ323" i="1"/>
  <c r="BR323" i="1"/>
  <c r="BQ315" i="1"/>
  <c r="BR315" i="1"/>
  <c r="BQ307" i="1"/>
  <c r="BR307" i="1"/>
  <c r="BQ299" i="1"/>
  <c r="BR299" i="1"/>
  <c r="BQ291" i="1"/>
  <c r="BR291" i="1"/>
  <c r="BQ283" i="1"/>
  <c r="BR283" i="1"/>
  <c r="BQ275" i="1"/>
  <c r="BR275" i="1"/>
  <c r="BQ267" i="1"/>
  <c r="BR267" i="1"/>
  <c r="BQ259" i="1"/>
  <c r="BR259" i="1"/>
  <c r="BQ251" i="1"/>
  <c r="BR251" i="1"/>
  <c r="BQ240" i="1"/>
  <c r="BR240" i="1"/>
  <c r="BQ232" i="1"/>
  <c r="BR232" i="1"/>
  <c r="BQ224" i="1"/>
  <c r="BR224" i="1"/>
  <c r="BQ216" i="1"/>
  <c r="BR216" i="1"/>
  <c r="BQ208" i="1"/>
  <c r="BR208" i="1"/>
  <c r="BQ200" i="1"/>
  <c r="BR200" i="1"/>
  <c r="BQ189" i="1"/>
  <c r="BR189" i="1"/>
  <c r="BQ181" i="1"/>
  <c r="BR181" i="1"/>
  <c r="BQ173" i="1"/>
  <c r="BR173" i="1"/>
  <c r="BQ165" i="1"/>
  <c r="BR165" i="1"/>
  <c r="BQ157" i="1"/>
  <c r="BR157" i="1"/>
  <c r="BQ149" i="1"/>
  <c r="BR149" i="1"/>
  <c r="BQ141" i="1"/>
  <c r="BR141" i="1"/>
  <c r="BQ133" i="1"/>
  <c r="BR133" i="1"/>
  <c r="BQ125" i="1"/>
  <c r="BR125" i="1"/>
  <c r="BQ117" i="1"/>
  <c r="BR117" i="1"/>
  <c r="BQ109" i="1"/>
  <c r="BR109" i="1"/>
  <c r="BQ101" i="1"/>
  <c r="BR101" i="1"/>
  <c r="BQ93" i="1"/>
  <c r="BR93" i="1"/>
  <c r="BQ85" i="1"/>
  <c r="BR85" i="1"/>
  <c r="BQ77" i="1"/>
  <c r="BR77" i="1"/>
  <c r="BQ69" i="1"/>
  <c r="BR69" i="1"/>
  <c r="BQ61" i="1"/>
  <c r="BR61" i="1"/>
  <c r="BQ53" i="1"/>
  <c r="BR53" i="1"/>
  <c r="BQ45" i="1"/>
  <c r="BR45" i="1"/>
  <c r="BQ37" i="1"/>
  <c r="BR37" i="1"/>
  <c r="BQ29" i="1"/>
  <c r="BR29" i="1"/>
  <c r="BQ20" i="1"/>
  <c r="BR20" i="1"/>
  <c r="BQ12" i="1"/>
  <c r="BR12" i="1"/>
  <c r="BQ4" i="1"/>
  <c r="BR4" i="1"/>
  <c r="BI142" i="1"/>
  <c r="BH142" i="1"/>
  <c r="BI134" i="1"/>
  <c r="BH134" i="1"/>
  <c r="BH126" i="1"/>
  <c r="BI126" i="1"/>
  <c r="BI118" i="1"/>
  <c r="BH118" i="1"/>
  <c r="BI110" i="1"/>
  <c r="BH110" i="1"/>
  <c r="BI101" i="1"/>
  <c r="BH101" i="1"/>
  <c r="BI84" i="1"/>
  <c r="BH84" i="1"/>
  <c r="BI76" i="1"/>
  <c r="BH76" i="1"/>
  <c r="BI67" i="1"/>
  <c r="BH67" i="1"/>
  <c r="BI59" i="1"/>
  <c r="BH59" i="1"/>
  <c r="BI50" i="1"/>
  <c r="BH50" i="1"/>
  <c r="BI42" i="1"/>
  <c r="BH42" i="1"/>
  <c r="BI34" i="1"/>
  <c r="BH34" i="1"/>
  <c r="BI26" i="1"/>
  <c r="BH26" i="1"/>
  <c r="BI18" i="1"/>
  <c r="BH18" i="1"/>
  <c r="BI10" i="1"/>
  <c r="BH10" i="1"/>
  <c r="BI149" i="1"/>
  <c r="BH149" i="1"/>
  <c r="BI141" i="1"/>
  <c r="BH141" i="1"/>
  <c r="BI133" i="1"/>
  <c r="BH133" i="1"/>
  <c r="BI125" i="1"/>
  <c r="BH125" i="1"/>
  <c r="BI117" i="1"/>
  <c r="BH117" i="1"/>
  <c r="BI109" i="1"/>
  <c r="BH109" i="1"/>
  <c r="BI99" i="1"/>
  <c r="BH99" i="1"/>
  <c r="BI91" i="1"/>
  <c r="BH91" i="1"/>
  <c r="BI83" i="1"/>
  <c r="BH83" i="1"/>
  <c r="BI75" i="1"/>
  <c r="BH75" i="1"/>
  <c r="BI66" i="1"/>
  <c r="BH66" i="1"/>
  <c r="BI58" i="1"/>
  <c r="BH58" i="1"/>
  <c r="BI41" i="1"/>
  <c r="BH41" i="1"/>
  <c r="BI33" i="1"/>
  <c r="BH33" i="1"/>
  <c r="BH25" i="1"/>
  <c r="BI17" i="1"/>
  <c r="BH17" i="1"/>
  <c r="BI9" i="1"/>
  <c r="BH9" i="1"/>
  <c r="BI100" i="1"/>
  <c r="BH100" i="1"/>
  <c r="BG169" i="1"/>
  <c r="BS168" i="1"/>
  <c r="BI148" i="1"/>
  <c r="BH148" i="1"/>
  <c r="BI140" i="1"/>
  <c r="BH140" i="1"/>
  <c r="BI132" i="1"/>
  <c r="BH132" i="1"/>
  <c r="BI124" i="1"/>
  <c r="BH124" i="1"/>
  <c r="BI107" i="1"/>
  <c r="BH107" i="1"/>
  <c r="BI98" i="1"/>
  <c r="BH98" i="1"/>
  <c r="BI90" i="1"/>
  <c r="BH90" i="1"/>
  <c r="BI82" i="1"/>
  <c r="BH82" i="1"/>
  <c r="BI74" i="1"/>
  <c r="BH74" i="1"/>
  <c r="BI65" i="1"/>
  <c r="BH65" i="1"/>
  <c r="BI57" i="1"/>
  <c r="BH57" i="1"/>
  <c r="BI48" i="1"/>
  <c r="BH48" i="1"/>
  <c r="BI40" i="1"/>
  <c r="BH40" i="1"/>
  <c r="BI32" i="1"/>
  <c r="BH32" i="1"/>
  <c r="BI24" i="1"/>
  <c r="BH24" i="1"/>
  <c r="BH16" i="1"/>
  <c r="BI16" i="1"/>
  <c r="BI8" i="1"/>
  <c r="BH8" i="1"/>
  <c r="BI108" i="1"/>
  <c r="BH108" i="1"/>
  <c r="BI147" i="1"/>
  <c r="BH147" i="1"/>
  <c r="BI139" i="1"/>
  <c r="BH139" i="1"/>
  <c r="BI131" i="1"/>
  <c r="BH131" i="1"/>
  <c r="BI123" i="1"/>
  <c r="BH123" i="1"/>
  <c r="BI115" i="1"/>
  <c r="BH115" i="1"/>
  <c r="BI106" i="1"/>
  <c r="BH106" i="1"/>
  <c r="BI97" i="1"/>
  <c r="BH97" i="1"/>
  <c r="BS267" i="1"/>
  <c r="BS395" i="1"/>
  <c r="BS419" i="1"/>
  <c r="BS443" i="1"/>
  <c r="BS92" i="1"/>
  <c r="BS116" i="1"/>
  <c r="BS525" i="1"/>
  <c r="BS70" i="1"/>
  <c r="BS143" i="1"/>
  <c r="BS167" i="1"/>
  <c r="BS247" i="1"/>
  <c r="BS304" i="1"/>
  <c r="BS328" i="1"/>
  <c r="BS352" i="1"/>
  <c r="BS376" i="1"/>
  <c r="BS25" i="1"/>
  <c r="BS49" i="1"/>
  <c r="BS129" i="1"/>
  <c r="BS169" i="1"/>
  <c r="BS193" i="1"/>
  <c r="BS217" i="1"/>
  <c r="BS241" i="1"/>
  <c r="BS281" i="1"/>
  <c r="BS490" i="1"/>
  <c r="BS514" i="1"/>
  <c r="BS682" i="1"/>
  <c r="BS786" i="1"/>
  <c r="BS467" i="1"/>
  <c r="BS842" i="1"/>
  <c r="BS470" i="1"/>
  <c r="BS593" i="1"/>
  <c r="BS617" i="1"/>
  <c r="BS641" i="1"/>
  <c r="BS763" i="1"/>
  <c r="BS796" i="1"/>
  <c r="BS820" i="1"/>
  <c r="BS547" i="1"/>
  <c r="BS571" i="1"/>
  <c r="BS699" i="1"/>
  <c r="BS723" i="1"/>
  <c r="BS747" i="1"/>
  <c r="BH89" i="1"/>
  <c r="BS665" i="1"/>
  <c r="BI89" i="1"/>
  <c r="BI81" i="1"/>
  <c r="BH81" i="1"/>
  <c r="BI73" i="1"/>
  <c r="BH73" i="1"/>
  <c r="BI64" i="1"/>
  <c r="BH64" i="1"/>
  <c r="BI56" i="1"/>
  <c r="BH56" i="1"/>
  <c r="BI47" i="1"/>
  <c r="BH47" i="1"/>
  <c r="BI39" i="1"/>
  <c r="BH39" i="1"/>
  <c r="BI31" i="1"/>
  <c r="BH31" i="1"/>
  <c r="BI23" i="1"/>
  <c r="BH23" i="1"/>
  <c r="BI15" i="1"/>
  <c r="BH15" i="1"/>
  <c r="BH7" i="1"/>
  <c r="BI7" i="1"/>
  <c r="BI146" i="1"/>
  <c r="BH146" i="1"/>
  <c r="BI138" i="1"/>
  <c r="BH138" i="1"/>
  <c r="BI130" i="1"/>
  <c r="BH130" i="1"/>
  <c r="BI122" i="1"/>
  <c r="BH122" i="1"/>
  <c r="BI114" i="1"/>
  <c r="BH114" i="1"/>
  <c r="BI105" i="1"/>
  <c r="BH105" i="1"/>
  <c r="BI96" i="1"/>
  <c r="BH96" i="1"/>
  <c r="BI88" i="1"/>
  <c r="BH88" i="1"/>
  <c r="BH80" i="1"/>
  <c r="BI80" i="1"/>
  <c r="BI72" i="1"/>
  <c r="BH72" i="1"/>
  <c r="BI63" i="1"/>
  <c r="BH63" i="1"/>
  <c r="BI55" i="1"/>
  <c r="BH55" i="1"/>
  <c r="BI46" i="1"/>
  <c r="BH46" i="1"/>
  <c r="BI38" i="1"/>
  <c r="BH38" i="1"/>
  <c r="BI30" i="1"/>
  <c r="BH30" i="1"/>
  <c r="BI22" i="1"/>
  <c r="BH22" i="1"/>
  <c r="BI14" i="1"/>
  <c r="BH14" i="1"/>
  <c r="BI6" i="1"/>
  <c r="BH6" i="1"/>
  <c r="BI145" i="1"/>
  <c r="BH145" i="1"/>
  <c r="BI137" i="1"/>
  <c r="BH137" i="1"/>
  <c r="BH129" i="1"/>
  <c r="BI121" i="1"/>
  <c r="BH121" i="1"/>
  <c r="BI113" i="1"/>
  <c r="BH113" i="1"/>
  <c r="BI104" i="1"/>
  <c r="BH104" i="1"/>
  <c r="BI95" i="1"/>
  <c r="BH95" i="1"/>
  <c r="BI87" i="1"/>
  <c r="BH87" i="1"/>
  <c r="BI79" i="1"/>
  <c r="BH79" i="1"/>
  <c r="BH71" i="1"/>
  <c r="BI71" i="1"/>
  <c r="BH62" i="1"/>
  <c r="BI62" i="1"/>
  <c r="BI54" i="1"/>
  <c r="BH54" i="1"/>
  <c r="BI45" i="1"/>
  <c r="BH45" i="1"/>
  <c r="BI37" i="1"/>
  <c r="BH37" i="1"/>
  <c r="BI29" i="1"/>
  <c r="BH29" i="1"/>
  <c r="BI21" i="1"/>
  <c r="BH21" i="1"/>
  <c r="BI13" i="1"/>
  <c r="BH13" i="1"/>
  <c r="BI5" i="1"/>
  <c r="BH5" i="1"/>
  <c r="BH2" i="1"/>
  <c r="BI2" i="1"/>
  <c r="BH144" i="1"/>
  <c r="BI144" i="1"/>
  <c r="BI136" i="1"/>
  <c r="BH136" i="1"/>
  <c r="BI128" i="1"/>
  <c r="BH128" i="1"/>
  <c r="BI120" i="1"/>
  <c r="BH120" i="1"/>
  <c r="BI112" i="1"/>
  <c r="BH112" i="1"/>
  <c r="BI103" i="1"/>
  <c r="BH103" i="1"/>
  <c r="BI94" i="1"/>
  <c r="BH94" i="1"/>
  <c r="BI86" i="1"/>
  <c r="BH86" i="1"/>
  <c r="BI78" i="1"/>
  <c r="BH78" i="1"/>
  <c r="BI69" i="1"/>
  <c r="BH69" i="1"/>
  <c r="BI61" i="1"/>
  <c r="BH61" i="1"/>
  <c r="BI53" i="1"/>
  <c r="BH53" i="1"/>
  <c r="BI44" i="1"/>
  <c r="BH44" i="1"/>
  <c r="BI36" i="1"/>
  <c r="BH36" i="1"/>
  <c r="BI28" i="1"/>
  <c r="BH28" i="1"/>
  <c r="BI20" i="1"/>
  <c r="BH20" i="1"/>
  <c r="BI12" i="1"/>
  <c r="BH12" i="1"/>
  <c r="BI4" i="1"/>
  <c r="BH4" i="1"/>
  <c r="BI3" i="1"/>
  <c r="BH3" i="1"/>
  <c r="BH135" i="1"/>
  <c r="BI135" i="1"/>
  <c r="BI127" i="1"/>
  <c r="BH127" i="1"/>
  <c r="BI119" i="1"/>
  <c r="BH119" i="1"/>
  <c r="BI111" i="1"/>
  <c r="BH111" i="1"/>
  <c r="BI102" i="1"/>
  <c r="BH102" i="1"/>
  <c r="BI93" i="1"/>
  <c r="BH93" i="1"/>
  <c r="BI85" i="1"/>
  <c r="BH85" i="1"/>
  <c r="BI77" i="1"/>
  <c r="BH77" i="1"/>
  <c r="BI68" i="1"/>
  <c r="BH68" i="1"/>
  <c r="BI60" i="1"/>
  <c r="BH60" i="1"/>
  <c r="BI52" i="1"/>
  <c r="BH52" i="1"/>
  <c r="BI43" i="1"/>
  <c r="BH43" i="1"/>
  <c r="BI35" i="1"/>
  <c r="BH35" i="1"/>
  <c r="BI27" i="1"/>
  <c r="BH27" i="1"/>
  <c r="BI19" i="1"/>
  <c r="BH19" i="1"/>
  <c r="BI11" i="1"/>
  <c r="BH11" i="1"/>
  <c r="BI51" i="1"/>
  <c r="BH51" i="1"/>
  <c r="BK196" i="1"/>
  <c r="BK194" i="1"/>
  <c r="BK195" i="1"/>
  <c r="BK649" i="1"/>
  <c r="BK657" i="1"/>
  <c r="BK656" i="1"/>
  <c r="BK655" i="1"/>
  <c r="BK647" i="1"/>
  <c r="BK665" i="1"/>
  <c r="BK664" i="1"/>
  <c r="BK646" i="1"/>
  <c r="BK663" i="1"/>
  <c r="BK661" i="1"/>
  <c r="BK653" i="1"/>
  <c r="BK645" i="1"/>
  <c r="BK648" i="1"/>
  <c r="BK662" i="1"/>
  <c r="BK660" i="1"/>
  <c r="BK652" i="1"/>
  <c r="BK644" i="1"/>
  <c r="BK654" i="1"/>
  <c r="BK659" i="1"/>
  <c r="BK651" i="1"/>
  <c r="BK643" i="1"/>
  <c r="BK658" i="1"/>
  <c r="BK650" i="1"/>
  <c r="BK642" i="1"/>
  <c r="BK745" i="1"/>
  <c r="BK737" i="1"/>
  <c r="BK729" i="1"/>
  <c r="BK744" i="1"/>
  <c r="BK736" i="1"/>
  <c r="BK728" i="1"/>
  <c r="BK743" i="1"/>
  <c r="BK735" i="1"/>
  <c r="BK727" i="1"/>
  <c r="BK742" i="1"/>
  <c r="BK734" i="1"/>
  <c r="BK726" i="1"/>
  <c r="BK741" i="1"/>
  <c r="BK733" i="1"/>
  <c r="BK725" i="1"/>
  <c r="BK740" i="1"/>
  <c r="BK732" i="1"/>
  <c r="BK724" i="1"/>
  <c r="BK747" i="1"/>
  <c r="BK739" i="1"/>
  <c r="BK731" i="1"/>
  <c r="BK746" i="1"/>
  <c r="BK738" i="1"/>
  <c r="BK730" i="1"/>
  <c r="BK705" i="1"/>
  <c r="BK720" i="1"/>
  <c r="BK712" i="1"/>
  <c r="BK704" i="1"/>
  <c r="BK719" i="1"/>
  <c r="BK711" i="1"/>
  <c r="BK703" i="1"/>
  <c r="BK718" i="1"/>
  <c r="BK710" i="1"/>
  <c r="BK702" i="1"/>
  <c r="BK721" i="1"/>
  <c r="BK717" i="1"/>
  <c r="BK709" i="1"/>
  <c r="BK701" i="1"/>
  <c r="BK713" i="1"/>
  <c r="BK716" i="1"/>
  <c r="BK708" i="1"/>
  <c r="BK723" i="1"/>
  <c r="BK715" i="1"/>
  <c r="BK707" i="1"/>
  <c r="BK722" i="1"/>
  <c r="BK714" i="1"/>
  <c r="BK706" i="1"/>
  <c r="BK470" i="1"/>
  <c r="BK469" i="1"/>
  <c r="BK468" i="1"/>
  <c r="BK788" i="1"/>
  <c r="BK787" i="1"/>
  <c r="BK789" i="1"/>
  <c r="BK243" i="1"/>
  <c r="BK244" i="1"/>
  <c r="BK242" i="1"/>
  <c r="BQ658" i="1" l="1"/>
  <c r="BR658" i="1"/>
  <c r="BQ714" i="1"/>
  <c r="BR714" i="1"/>
  <c r="BQ662" i="1"/>
  <c r="BR662" i="1"/>
  <c r="BQ736" i="1"/>
  <c r="BR736" i="1"/>
  <c r="BQ728" i="1"/>
  <c r="BR728" i="1"/>
  <c r="BQ726" i="1"/>
  <c r="BR726" i="1"/>
  <c r="BQ746" i="1"/>
  <c r="BR746" i="1"/>
  <c r="BQ722" i="1"/>
  <c r="BR722" i="1"/>
  <c r="BQ647" i="1"/>
  <c r="BR647" i="1"/>
  <c r="BQ787" i="1"/>
  <c r="BR787" i="1"/>
  <c r="BQ739" i="1"/>
  <c r="BR739" i="1"/>
  <c r="BQ715" i="1"/>
  <c r="BR715" i="1"/>
  <c r="BQ656" i="1"/>
  <c r="BR656" i="1"/>
  <c r="BQ243" i="1"/>
  <c r="BR243" i="1"/>
  <c r="BQ733" i="1"/>
  <c r="BR733" i="1"/>
  <c r="BQ789" i="1"/>
  <c r="BR789" i="1"/>
  <c r="BQ709" i="1"/>
  <c r="BR709" i="1"/>
  <c r="BQ731" i="1"/>
  <c r="BR731" i="1"/>
  <c r="BQ643" i="1"/>
  <c r="BR643" i="1"/>
  <c r="BQ707" i="1"/>
  <c r="BR707" i="1"/>
  <c r="BQ744" i="1"/>
  <c r="BR744" i="1"/>
  <c r="BQ655" i="1"/>
  <c r="BR655" i="1"/>
  <c r="BQ747" i="1"/>
  <c r="BR747" i="1"/>
  <c r="BQ659" i="1"/>
  <c r="BR659" i="1"/>
  <c r="BQ468" i="1"/>
  <c r="BR468" i="1"/>
  <c r="BQ723" i="1"/>
  <c r="BR723" i="1"/>
  <c r="BQ702" i="1"/>
  <c r="BR702" i="1"/>
  <c r="BQ720" i="1"/>
  <c r="BR720" i="1"/>
  <c r="BQ724" i="1"/>
  <c r="BR724" i="1"/>
  <c r="BQ742" i="1"/>
  <c r="BR742" i="1"/>
  <c r="BQ737" i="1"/>
  <c r="BR737" i="1"/>
  <c r="BQ654" i="1"/>
  <c r="BR654" i="1"/>
  <c r="BQ661" i="1"/>
  <c r="BR661" i="1"/>
  <c r="BQ657" i="1"/>
  <c r="BR657" i="1"/>
  <c r="BQ701" i="1"/>
  <c r="BR701" i="1"/>
  <c r="BQ665" i="1"/>
  <c r="BR665" i="1"/>
  <c r="BQ719" i="1"/>
  <c r="BR719" i="1"/>
  <c r="BQ648" i="1"/>
  <c r="BR648" i="1"/>
  <c r="BQ717" i="1"/>
  <c r="BR717" i="1"/>
  <c r="BQ651" i="1"/>
  <c r="BR651" i="1"/>
  <c r="BQ788" i="1"/>
  <c r="BR788" i="1"/>
  <c r="BQ712" i="1"/>
  <c r="BR712" i="1"/>
  <c r="BQ734" i="1"/>
  <c r="BR734" i="1"/>
  <c r="BQ653" i="1"/>
  <c r="BR653" i="1"/>
  <c r="BQ469" i="1"/>
  <c r="BR469" i="1"/>
  <c r="BQ708" i="1"/>
  <c r="BR708" i="1"/>
  <c r="BQ710" i="1"/>
  <c r="BR710" i="1"/>
  <c r="BQ705" i="1"/>
  <c r="BR705" i="1"/>
  <c r="BQ732" i="1"/>
  <c r="BR732" i="1"/>
  <c r="BQ727" i="1"/>
  <c r="BR727" i="1"/>
  <c r="BQ745" i="1"/>
  <c r="BR745" i="1"/>
  <c r="BQ644" i="1"/>
  <c r="BR644" i="1"/>
  <c r="BQ663" i="1"/>
  <c r="BR663" i="1"/>
  <c r="BQ649" i="1"/>
  <c r="BR649" i="1"/>
  <c r="BQ711" i="1"/>
  <c r="BR711" i="1"/>
  <c r="BQ196" i="1"/>
  <c r="BR196" i="1"/>
  <c r="BQ741" i="1"/>
  <c r="BR741" i="1"/>
  <c r="BQ704" i="1"/>
  <c r="BR704" i="1"/>
  <c r="BQ645" i="1"/>
  <c r="BR645" i="1"/>
  <c r="BQ721" i="1"/>
  <c r="BR721" i="1"/>
  <c r="BQ729" i="1"/>
  <c r="BR729" i="1"/>
  <c r="BQ242" i="1"/>
  <c r="BR242" i="1"/>
  <c r="BQ470" i="1"/>
  <c r="BR470" i="1"/>
  <c r="BQ716" i="1"/>
  <c r="BR716" i="1"/>
  <c r="BQ718" i="1"/>
  <c r="BR718" i="1"/>
  <c r="BQ730" i="1"/>
  <c r="BR730" i="1"/>
  <c r="BQ740" i="1"/>
  <c r="BR740" i="1"/>
  <c r="BQ735" i="1"/>
  <c r="BR735" i="1"/>
  <c r="BQ642" i="1"/>
  <c r="BR642" i="1"/>
  <c r="BQ652" i="1"/>
  <c r="BR652" i="1"/>
  <c r="BQ646" i="1"/>
  <c r="BR646" i="1"/>
  <c r="BQ195" i="1"/>
  <c r="BR195" i="1"/>
  <c r="BQ244" i="1"/>
  <c r="BR244" i="1"/>
  <c r="BQ706" i="1"/>
  <c r="BR706" i="1"/>
  <c r="BQ713" i="1"/>
  <c r="BR713" i="1"/>
  <c r="BQ703" i="1"/>
  <c r="BR703" i="1"/>
  <c r="BQ738" i="1"/>
  <c r="BR738" i="1"/>
  <c r="BQ725" i="1"/>
  <c r="BR725" i="1"/>
  <c r="BQ743" i="1"/>
  <c r="BR743" i="1"/>
  <c r="BQ650" i="1"/>
  <c r="BR650" i="1"/>
  <c r="BQ660" i="1"/>
  <c r="BR660" i="1"/>
  <c r="BQ664" i="1"/>
  <c r="BR664" i="1"/>
  <c r="BQ194" i="1"/>
  <c r="BR194" i="1"/>
  <c r="BH169" i="1"/>
  <c r="BI168" i="1"/>
  <c r="BH16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0 Пузаков Антон Александрович</author>
  </authors>
  <commentList>
    <comment ref="BM1" authorId="0" shapeId="0" xr:uid="{0848DBDF-35DA-A147-B96A-A3B8AF06115D}">
      <text>
        <r>
          <rPr>
            <b/>
            <sz val="10"/>
            <color rgb="FF000000"/>
            <rFont val="Tahoma"/>
            <family val="2"/>
            <charset val="204"/>
          </rPr>
          <t>доля России или госудаственных предприятий выше 30%</t>
        </r>
      </text>
    </comment>
  </commentList>
</comments>
</file>

<file path=xl/sharedStrings.xml><?xml version="1.0" encoding="utf-8"?>
<sst xmlns="http://schemas.openxmlformats.org/spreadsheetml/2006/main" count="1725" uniqueCount="122">
  <si>
    <t>NAME</t>
  </si>
  <si>
    <t>DATE</t>
  </si>
  <si>
    <t>APPLIED_BETA</t>
  </si>
  <si>
    <t>BS_ACCT_NOTE_RCV</t>
  </si>
  <si>
    <t>BS_ACCT_PAYABLE</t>
  </si>
  <si>
    <t>BS_CASH_NEAR_CASH_ITEM</t>
  </si>
  <si>
    <t>BS_CUR_LIAB</t>
  </si>
  <si>
    <t>BS_DISCLOSED_INTANGIBLES</t>
  </si>
  <si>
    <t>BS_GROSS_FIX_ASSET</t>
  </si>
  <si>
    <t>BS_LT_BORROW</t>
  </si>
  <si>
    <t>BS_MKT_SEC_OTHER_ST_INVEST</t>
  </si>
  <si>
    <t>BS_PFD_EQTY_._HYBRID_CPTL</t>
  </si>
  <si>
    <t>BS_PURE_RETAINED_EARNINGS</t>
  </si>
  <si>
    <t>BS_RETAIN_EARN</t>
  </si>
  <si>
    <t>BS_ST_BORROW</t>
  </si>
  <si>
    <t>BS_TOT_ASSET</t>
  </si>
  <si>
    <t>BS_TOT_LIAB2</t>
  </si>
  <si>
    <t>BS_TOT_VAL_OF_SHARES_REPURCHASED</t>
  </si>
  <si>
    <t>CAPEX_ABSOLUTE_VALUE</t>
  </si>
  <si>
    <t>CAPITAL_EMPLOYED_WITH_TOTAL_AST</t>
  </si>
  <si>
    <t>CF_CAP_EXPEND_PRPTY_ADD</t>
  </si>
  <si>
    <t>CF_CASH_FROM_OPER</t>
  </si>
  <si>
    <t>CF_DEPR_AMORT</t>
  </si>
  <si>
    <t>CF_DISP_FIX_ASSET</t>
  </si>
  <si>
    <t>CF_FREE_CASH_FLOW</t>
  </si>
  <si>
    <t>CF_INCR_ST_BORROW</t>
  </si>
  <si>
    <t>CF_ISSUE_COM_STOCK</t>
  </si>
  <si>
    <t>CUR_MKT_CAP</t>
  </si>
  <si>
    <t>EBIT</t>
  </si>
  <si>
    <t>EFF_TAX_RATE</t>
  </si>
  <si>
    <t>HISTORICAL_MARKET_CAP</t>
  </si>
  <si>
    <t>INC_BEF_XO_LESS_MIN_INT_PREF_DVD</t>
  </si>
  <si>
    <t>IS_INC_TAX_EXP</t>
  </si>
  <si>
    <t>IS_INT_EXPENSE</t>
  </si>
  <si>
    <t>IS_OPER_INC</t>
  </si>
  <si>
    <t>IS_TOT_CASH_PFD_DVD</t>
  </si>
  <si>
    <t>MINORITY_NONCONTROLLING_INTEREST</t>
  </si>
  <si>
    <t>NET_CHNG_IN_LT_DEBT</t>
  </si>
  <si>
    <t>NET_INCOME</t>
  </si>
  <si>
    <t>OPERATING_LEA_RENTL_EXPN_ADJUST</t>
  </si>
  <si>
    <t>PRETAX_INC</t>
  </si>
  <si>
    <t>PX_LAST</t>
  </si>
  <si>
    <t>SALES_REV_TURN</t>
  </si>
  <si>
    <t>T12M_DIL_EPS_CONT_OPS</t>
  </si>
  <si>
    <t>T12M_INC_BEF_XO_LESS_MIN_INT_PFD</t>
  </si>
  <si>
    <t>TANGIBLE_ASSETS</t>
  </si>
  <si>
    <t>TOT_COMMON_EQY</t>
  </si>
  <si>
    <t>TRAIL_12M_EFF_TAX_RT</t>
  </si>
  <si>
    <t>TRAIL_12M_INC_TAX_EXP</t>
  </si>
  <si>
    <t>TRAIL_12M_INT_EXP</t>
  </si>
  <si>
    <t>TRAIL_12M_MINORITY_INT</t>
  </si>
  <si>
    <t>TRAIL_12M_NET_INC</t>
  </si>
  <si>
    <t>TRAIL_12M_NET_INC_AVAI_COM_SHARE</t>
  </si>
  <si>
    <t>TRAIL_12M_NET_SALES</t>
  </si>
  <si>
    <t>TRAIL_12M_OPER_INC</t>
  </si>
  <si>
    <t>TRAIL_12M_PRETAX_INC</t>
  </si>
  <si>
    <t>WORKING_CAPITAL</t>
  </si>
  <si>
    <t>BS_TOT_LOAN</t>
  </si>
  <si>
    <t>EQY_DPS</t>
  </si>
  <si>
    <t>IS_TOT_CASH_COM_DVD</t>
  </si>
  <si>
    <t>TRAIL_12M_COM_DVD</t>
  </si>
  <si>
    <t>AFKS RM</t>
  </si>
  <si>
    <t>AFLT RM</t>
  </si>
  <si>
    <t>ALRS RM</t>
  </si>
  <si>
    <t>CBOM RM</t>
  </si>
  <si>
    <t>CHMF RM</t>
  </si>
  <si>
    <t>DSKY RM</t>
  </si>
  <si>
    <t>FEES RM</t>
  </si>
  <si>
    <t>FIVE RM</t>
  </si>
  <si>
    <t>FIXP RM</t>
  </si>
  <si>
    <t>GAZP RM</t>
  </si>
  <si>
    <t>GLTR RM</t>
  </si>
  <si>
    <t>GMKN RM</t>
  </si>
  <si>
    <t>HHRU RM</t>
  </si>
  <si>
    <t>HYDR RM</t>
  </si>
  <si>
    <t>IRAO RM</t>
  </si>
  <si>
    <t>LKOH RM</t>
  </si>
  <si>
    <t>LSRG RM</t>
  </si>
  <si>
    <t>MAGN RM</t>
  </si>
  <si>
    <t>MGNT RM</t>
  </si>
  <si>
    <t>MOEX RM</t>
  </si>
  <si>
    <t>MTSS RM</t>
  </si>
  <si>
    <t>NLMK RM</t>
  </si>
  <si>
    <t>NVTK RM</t>
  </si>
  <si>
    <t>OZON RM</t>
  </si>
  <si>
    <t>PHOR RM</t>
  </si>
  <si>
    <t>PIKK RM</t>
  </si>
  <si>
    <t>PLZL RM</t>
  </si>
  <si>
    <t>POLY RM</t>
  </si>
  <si>
    <t>ROSN RM</t>
  </si>
  <si>
    <t>RTKM RM</t>
  </si>
  <si>
    <t>RUAL RM</t>
  </si>
  <si>
    <t>SBER RM</t>
  </si>
  <si>
    <t>SBERP RM</t>
  </si>
  <si>
    <t>SNGS RM</t>
  </si>
  <si>
    <t>SNGSP RM</t>
  </si>
  <si>
    <t>TATN RM</t>
  </si>
  <si>
    <t>TATNP RM</t>
  </si>
  <si>
    <t>TCSG RM</t>
  </si>
  <si>
    <t>TRNFP RM</t>
  </si>
  <si>
    <t>VKCO RM</t>
  </si>
  <si>
    <t>VTBR RM</t>
  </si>
  <si>
    <t>YNDX RM</t>
  </si>
  <si>
    <t>EQY_SH_OUT (Акций в обращении)</t>
  </si>
  <si>
    <t>Industry</t>
  </si>
  <si>
    <t>Communication Services</t>
  </si>
  <si>
    <t>Industrials</t>
  </si>
  <si>
    <t>Materials</t>
  </si>
  <si>
    <t>Financials</t>
  </si>
  <si>
    <t>GOV_PART</t>
  </si>
  <si>
    <t>Frequency_DVD</t>
  </si>
  <si>
    <t>Consumer Discretionary</t>
  </si>
  <si>
    <t>Utilities</t>
  </si>
  <si>
    <t>Consumer Staples</t>
  </si>
  <si>
    <t>Energy</t>
  </si>
  <si>
    <t>Communications</t>
  </si>
  <si>
    <t>Real Estate</t>
  </si>
  <si>
    <t>Book Value</t>
  </si>
  <si>
    <t>12_TOT_CASH_COM_DVD</t>
  </si>
  <si>
    <t>P_B</t>
  </si>
  <si>
    <t>Payer</t>
  </si>
  <si>
    <t>BM_ratio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</si>
</sst>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0.0000"/>
  </numFmts>
  <fonts count="8"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Tahoma"/>
      <family val="2"/>
      <charset val="204"/>
    </font>
    <font>
      <sz val="11"/>
      <name val="Calibri"/>
      <family val="2"/>
    </font>
    <font>
      <sz val="8"/>
      <color indexed="8"/>
      <name val="YSText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FD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4" fontId="1" fillId="0" borderId="2" xfId="0" applyNumberFormat="1" applyFont="1" applyBorder="1"/>
    <xf numFmtId="4" fontId="1" fillId="0" borderId="0" xfId="0" applyNumberFormat="1" applyFont="1"/>
    <xf numFmtId="4" fontId="1" fillId="0" borderId="3" xfId="0" applyNumberFormat="1" applyFont="1" applyBorder="1"/>
    <xf numFmtId="0" fontId="2" fillId="0" borderId="0" xfId="0" applyFont="1"/>
    <xf numFmtId="0" fontId="0" fillId="5" borderId="0" xfId="0" applyFill="1"/>
    <xf numFmtId="164" fontId="0" fillId="5" borderId="0" xfId="0" applyNumberFormat="1" applyFill="1"/>
    <xf numFmtId="0" fontId="0" fillId="5" borderId="1" xfId="0" applyFill="1" applyBorder="1"/>
    <xf numFmtId="0" fontId="2" fillId="5" borderId="0" xfId="0" applyFont="1" applyFill="1"/>
    <xf numFmtId="0" fontId="3" fillId="5" borderId="0" xfId="0" applyFont="1" applyFill="1"/>
    <xf numFmtId="0" fontId="3" fillId="6" borderId="0" xfId="0" applyFont="1" applyFill="1"/>
    <xf numFmtId="0" fontId="0" fillId="7" borderId="0" xfId="0" applyFill="1"/>
    <xf numFmtId="164" fontId="0" fillId="7" borderId="0" xfId="0" applyNumberFormat="1" applyFill="1"/>
    <xf numFmtId="0" fontId="0" fillId="7" borderId="1" xfId="0" applyFill="1" applyBorder="1"/>
    <xf numFmtId="0" fontId="2" fillId="7" borderId="0" xfId="0" applyFont="1" applyFill="1"/>
    <xf numFmtId="4" fontId="0" fillId="0" borderId="0" xfId="0" applyNumberFormat="1"/>
    <xf numFmtId="0" fontId="0" fillId="0" borderId="0" xfId="0" applyAlignment="1">
      <alignment vertical="top"/>
    </xf>
    <xf numFmtId="0" fontId="4" fillId="0" borderId="0" xfId="0" applyFont="1"/>
    <xf numFmtId="165" fontId="0" fillId="0" borderId="0" xfId="0" applyNumberFormat="1"/>
    <xf numFmtId="0" fontId="7" fillId="0" borderId="0" xfId="0" applyFont="1"/>
    <xf numFmtId="0" fontId="0" fillId="8" borderId="0" xfId="0" applyFill="1"/>
    <xf numFmtId="0" fontId="0" fillId="9" borderId="0" xfId="0" applyFill="1"/>
    <xf numFmtId="0" fontId="0" fillId="0" borderId="0" xfId="0" applyFill="1" applyBorder="1"/>
    <xf numFmtId="0" fontId="3" fillId="0" borderId="0" xfId="0" applyFont="1" applyFill="1" applyBorder="1"/>
    <xf numFmtId="164" fontId="0" fillId="0" borderId="0" xfId="0" applyNumberFormat="1" applyFill="1" applyBorder="1"/>
    <xf numFmtId="4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/>
    <xf numFmtId="2" fontId="1" fillId="0" borderId="0" xfId="0" applyNumberFormat="1" applyFont="1" applyFill="1" applyBorder="1"/>
    <xf numFmtId="4" fontId="0" fillId="0" borderId="0" xfId="0" applyNumberFormat="1" applyFill="1" applyBorder="1"/>
    <xf numFmtId="0" fontId="6" fillId="0" borderId="0" xfId="0" applyFont="1" applyFill="1" applyBorder="1"/>
    <xf numFmtId="165" fontId="0" fillId="0" borderId="0" xfId="0" applyNumberFormat="1" applyFill="1" applyBorder="1"/>
    <xf numFmtId="0" fontId="7" fillId="0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bloomberg.com/markets/sectors/utilities?in_source=marketdata-quote" TargetMode="External"/><Relationship Id="rId1" Type="http://schemas.openxmlformats.org/officeDocument/2006/relationships/hyperlink" Target="https://www.bloomberg.com/markets/sectors/utilities?in_source=marketdata-quote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S5340"/>
  <sheetViews>
    <sheetView tabSelected="1" zoomScale="75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ColWidth="8.83203125" defaultRowHeight="15"/>
  <cols>
    <col min="1" max="2" width="8.83203125" style="27"/>
    <col min="3" max="3" width="10.1640625" style="27" bestFit="1" customWidth="1"/>
    <col min="4" max="60" width="8.83203125" style="27"/>
    <col min="61" max="61" width="19" style="27" bestFit="1" customWidth="1"/>
    <col min="62" max="62" width="29.1640625" style="27" bestFit="1" customWidth="1"/>
    <col min="63" max="63" width="29" style="27" bestFit="1" customWidth="1"/>
    <col min="64" max="65" width="16.6640625" style="27" customWidth="1"/>
    <col min="66" max="70" width="19.5" style="27" customWidth="1"/>
    <col min="71" max="16384" width="8.83203125" style="27"/>
  </cols>
  <sheetData>
    <row r="1" spans="1:71">
      <c r="B1" s="27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7" t="s">
        <v>7</v>
      </c>
      <c r="J1" s="27" t="s">
        <v>8</v>
      </c>
      <c r="K1" s="27" t="s">
        <v>9</v>
      </c>
      <c r="L1" s="27" t="s">
        <v>10</v>
      </c>
      <c r="M1" s="27" t="s">
        <v>11</v>
      </c>
      <c r="N1" s="27" t="s">
        <v>12</v>
      </c>
      <c r="O1" s="27" t="s">
        <v>13</v>
      </c>
      <c r="P1" s="27" t="s">
        <v>14</v>
      </c>
      <c r="Q1" s="27" t="s">
        <v>15</v>
      </c>
      <c r="R1" s="27" t="s">
        <v>16</v>
      </c>
      <c r="S1" s="27" t="s">
        <v>17</v>
      </c>
      <c r="T1" s="27" t="s">
        <v>18</v>
      </c>
      <c r="U1" s="27" t="s">
        <v>19</v>
      </c>
      <c r="V1" s="27" t="s">
        <v>20</v>
      </c>
      <c r="W1" s="27" t="s">
        <v>21</v>
      </c>
      <c r="X1" s="27" t="s">
        <v>22</v>
      </c>
      <c r="Y1" s="27" t="s">
        <v>23</v>
      </c>
      <c r="Z1" s="27" t="s">
        <v>24</v>
      </c>
      <c r="AA1" s="27" t="s">
        <v>25</v>
      </c>
      <c r="AB1" s="27" t="s">
        <v>26</v>
      </c>
      <c r="AC1" s="27" t="s">
        <v>28</v>
      </c>
      <c r="AD1" s="27" t="s">
        <v>29</v>
      </c>
      <c r="AE1" s="27" t="s">
        <v>30</v>
      </c>
      <c r="AF1" s="27" t="s">
        <v>31</v>
      </c>
      <c r="AG1" s="27" t="s">
        <v>32</v>
      </c>
      <c r="AH1" s="27" t="s">
        <v>33</v>
      </c>
      <c r="AI1" s="27" t="s">
        <v>34</v>
      </c>
      <c r="AJ1" s="27" t="s">
        <v>35</v>
      </c>
      <c r="AK1" s="27" t="s">
        <v>36</v>
      </c>
      <c r="AL1" s="27" t="s">
        <v>37</v>
      </c>
      <c r="AM1" s="27" t="s">
        <v>39</v>
      </c>
      <c r="AN1" s="27" t="s">
        <v>40</v>
      </c>
      <c r="AO1" s="27" t="s">
        <v>42</v>
      </c>
      <c r="AP1" s="27" t="s">
        <v>43</v>
      </c>
      <c r="AQ1" s="27" t="s">
        <v>44</v>
      </c>
      <c r="AR1" s="27" t="s">
        <v>45</v>
      </c>
      <c r="AS1" s="27" t="s">
        <v>46</v>
      </c>
      <c r="AT1" s="27" t="s">
        <v>47</v>
      </c>
      <c r="AU1" s="27" t="s">
        <v>48</v>
      </c>
      <c r="AV1" s="27" t="s">
        <v>49</v>
      </c>
      <c r="AW1" s="27" t="s">
        <v>50</v>
      </c>
      <c r="AX1" s="27" t="s">
        <v>51</v>
      </c>
      <c r="AY1" s="27" t="s">
        <v>52</v>
      </c>
      <c r="AZ1" s="27" t="s">
        <v>53</v>
      </c>
      <c r="BA1" s="27" t="s">
        <v>54</v>
      </c>
      <c r="BB1" s="27" t="s">
        <v>55</v>
      </c>
      <c r="BC1" s="27" t="s">
        <v>56</v>
      </c>
      <c r="BD1" s="27" t="s">
        <v>57</v>
      </c>
      <c r="BE1" s="28" t="s">
        <v>38</v>
      </c>
      <c r="BF1" s="27" t="s">
        <v>58</v>
      </c>
      <c r="BG1" s="27" t="s">
        <v>59</v>
      </c>
      <c r="BH1" s="27" t="s">
        <v>118</v>
      </c>
      <c r="BI1" s="27" t="s">
        <v>60</v>
      </c>
      <c r="BJ1" s="27" t="s">
        <v>103</v>
      </c>
      <c r="BK1" s="27" t="s">
        <v>27</v>
      </c>
      <c r="BL1" s="27" t="s">
        <v>41</v>
      </c>
      <c r="BM1" s="27" t="s">
        <v>109</v>
      </c>
      <c r="BN1" s="27" t="s">
        <v>104</v>
      </c>
      <c r="BO1" s="27" t="s">
        <v>110</v>
      </c>
      <c r="BP1" s="27" t="s">
        <v>117</v>
      </c>
      <c r="BQ1" s="27" t="s">
        <v>119</v>
      </c>
      <c r="BR1" s="27" t="s">
        <v>121</v>
      </c>
      <c r="BS1" s="27" t="s">
        <v>120</v>
      </c>
    </row>
    <row r="2" spans="1:71">
      <c r="A2" s="27">
        <v>1</v>
      </c>
      <c r="B2" s="27" t="s">
        <v>61</v>
      </c>
      <c r="C2" s="29">
        <v>44561</v>
      </c>
      <c r="D2" s="27">
        <v>1.1129</v>
      </c>
      <c r="E2" s="27">
        <v>70029</v>
      </c>
      <c r="F2" s="27">
        <v>132353</v>
      </c>
      <c r="G2" s="27">
        <v>81883</v>
      </c>
      <c r="H2" s="27">
        <v>726456</v>
      </c>
      <c r="I2" s="27">
        <v>229078</v>
      </c>
      <c r="J2" s="27">
        <v>1266869</v>
      </c>
      <c r="K2" s="27">
        <v>823487</v>
      </c>
      <c r="L2" s="27">
        <v>156014</v>
      </c>
      <c r="M2" s="27">
        <v>0</v>
      </c>
      <c r="N2" s="27">
        <v>-21623</v>
      </c>
      <c r="O2" s="27">
        <v>-11273</v>
      </c>
      <c r="P2" s="27">
        <v>457665</v>
      </c>
      <c r="Q2" s="27">
        <v>1754856</v>
      </c>
      <c r="R2" s="27">
        <v>1628498</v>
      </c>
      <c r="S2" s="27">
        <v>0</v>
      </c>
      <c r="T2" s="27">
        <v>34299</v>
      </c>
      <c r="U2" s="27">
        <v>1028400</v>
      </c>
      <c r="V2" s="27">
        <v>-34299</v>
      </c>
      <c r="W2" s="27">
        <v>51901</v>
      </c>
      <c r="X2" s="27">
        <v>36365</v>
      </c>
      <c r="Y2" s="27">
        <v>1330</v>
      </c>
      <c r="Z2" s="27">
        <v>17602</v>
      </c>
      <c r="AA2" s="27" t="e">
        <v>#N/A</v>
      </c>
      <c r="AB2" s="27">
        <v>0</v>
      </c>
      <c r="AC2" s="27">
        <v>27210</v>
      </c>
      <c r="AD2" s="27">
        <v>34.975200000000001</v>
      </c>
      <c r="AE2" s="27">
        <v>220203.87640000001</v>
      </c>
      <c r="AF2" s="27">
        <v>22559</v>
      </c>
      <c r="AG2" s="27">
        <v>16623</v>
      </c>
      <c r="AH2" s="27">
        <v>19623</v>
      </c>
      <c r="AI2" s="27">
        <v>27210</v>
      </c>
      <c r="AJ2" s="27">
        <v>0</v>
      </c>
      <c r="AK2" s="27">
        <v>40994</v>
      </c>
      <c r="AL2" s="27">
        <v>42512</v>
      </c>
      <c r="AM2" s="27">
        <v>0</v>
      </c>
      <c r="AN2" s="27">
        <v>47528</v>
      </c>
      <c r="AO2" s="27">
        <v>225736</v>
      </c>
      <c r="AP2" s="27">
        <v>1.3773</v>
      </c>
      <c r="AQ2" s="27">
        <v>16766</v>
      </c>
      <c r="AR2" s="27">
        <v>1525778</v>
      </c>
      <c r="AS2" s="27">
        <v>85364</v>
      </c>
      <c r="AT2" s="27">
        <v>43.2973</v>
      </c>
      <c r="AU2" s="27">
        <v>40292</v>
      </c>
      <c r="AV2" s="27" t="e">
        <v>#N/A</v>
      </c>
      <c r="AW2" s="27">
        <v>36001</v>
      </c>
      <c r="AX2" s="27">
        <v>17343</v>
      </c>
      <c r="AY2" s="27">
        <v>17343</v>
      </c>
      <c r="AZ2" s="27">
        <v>800771</v>
      </c>
      <c r="BA2" s="27">
        <v>124078</v>
      </c>
      <c r="BB2" s="27">
        <v>93059</v>
      </c>
      <c r="BC2" s="27">
        <v>-276527</v>
      </c>
      <c r="BD2" s="27" t="e">
        <v>#N/A</v>
      </c>
      <c r="BE2" s="28">
        <v>22738</v>
      </c>
      <c r="BF2" s="30">
        <v>0.31</v>
      </c>
      <c r="BG2" s="31">
        <f t="shared" ref="BG2:BG65" si="0">BF2*BJ2</f>
        <v>2991.5</v>
      </c>
      <c r="BH2" s="31">
        <f>BG2+BG3</f>
        <v>2991.5</v>
      </c>
      <c r="BI2" s="31">
        <f>IF(C3&lt;&gt;DATE(2021,12,31),BG2+BG3,0)</f>
        <v>2991.5</v>
      </c>
      <c r="BJ2" s="27">
        <v>9650</v>
      </c>
      <c r="BK2" s="31">
        <f t="shared" ref="BK2:BK65" si="1">BJ2*BL2</f>
        <v>225462.6</v>
      </c>
      <c r="BL2" s="27">
        <v>23.364000000000001</v>
      </c>
      <c r="BM2" s="27">
        <v>0</v>
      </c>
      <c r="BN2" s="27" t="s">
        <v>105</v>
      </c>
      <c r="BO2" s="27">
        <v>1</v>
      </c>
      <c r="BP2" s="27">
        <f>Q2-R2</f>
        <v>126358</v>
      </c>
      <c r="BQ2" s="27">
        <f>BK2/BP2</f>
        <v>1.7843159910729831</v>
      </c>
      <c r="BR2" s="27">
        <f>BP2/BK2</f>
        <v>0.56043884883790041</v>
      </c>
      <c r="BS2" s="27" t="str">
        <f>IF(B2=B3,IF(AND(BF2&gt;0,BF3&gt;0),"Continue",IF(AND(BF2&gt;0,BF3=0),"Initiate","NonPayer")),$BG$89)</f>
        <v>Initiate</v>
      </c>
    </row>
    <row r="3" spans="1:71" customFormat="1" hidden="1">
      <c r="A3">
        <v>2</v>
      </c>
      <c r="B3" t="s">
        <v>61</v>
      </c>
      <c r="C3" s="1">
        <v>44377</v>
      </c>
      <c r="D3">
        <v>1.1106</v>
      </c>
      <c r="E3">
        <v>73545</v>
      </c>
      <c r="F3">
        <v>107379</v>
      </c>
      <c r="G3">
        <v>84103</v>
      </c>
      <c r="H3">
        <v>598831</v>
      </c>
      <c r="I3">
        <v>188263</v>
      </c>
      <c r="J3" s="3" t="e">
        <v>#N/A</v>
      </c>
      <c r="K3">
        <v>768409</v>
      </c>
      <c r="L3">
        <v>117248</v>
      </c>
      <c r="M3">
        <v>0</v>
      </c>
      <c r="N3" s="2">
        <v>-44002</v>
      </c>
      <c r="O3" s="2">
        <v>-29857</v>
      </c>
      <c r="P3">
        <v>358796</v>
      </c>
      <c r="Q3">
        <v>1535330</v>
      </c>
      <c r="R3">
        <v>1438251</v>
      </c>
      <c r="S3" s="4">
        <v>0</v>
      </c>
      <c r="T3">
        <v>27706</v>
      </c>
      <c r="U3">
        <v>936499</v>
      </c>
      <c r="V3">
        <v>-27706</v>
      </c>
      <c r="W3">
        <v>22177</v>
      </c>
      <c r="X3">
        <v>32187</v>
      </c>
      <c r="Y3">
        <v>196</v>
      </c>
      <c r="Z3">
        <v>-5529</v>
      </c>
      <c r="AA3" t="e">
        <v>#N/A</v>
      </c>
      <c r="AB3">
        <v>0</v>
      </c>
      <c r="AC3">
        <v>29425</v>
      </c>
      <c r="AD3">
        <v>58.819400000000002</v>
      </c>
      <c r="AE3" s="25">
        <v>305905</v>
      </c>
      <c r="AF3">
        <v>-4022</v>
      </c>
      <c r="AG3">
        <v>8370</v>
      </c>
      <c r="AH3">
        <v>17429</v>
      </c>
      <c r="AI3">
        <v>29425</v>
      </c>
      <c r="AJ3">
        <v>0</v>
      </c>
      <c r="AK3">
        <v>28909</v>
      </c>
      <c r="AL3">
        <v>1651</v>
      </c>
      <c r="AM3">
        <v>0</v>
      </c>
      <c r="AN3">
        <v>14230</v>
      </c>
      <c r="AO3">
        <v>178381</v>
      </c>
      <c r="AP3">
        <v>0.60070000000000001</v>
      </c>
      <c r="AQ3">
        <v>12601</v>
      </c>
      <c r="AR3">
        <v>1347067</v>
      </c>
      <c r="AS3">
        <v>68170</v>
      </c>
      <c r="AT3">
        <v>19.681100000000001</v>
      </c>
      <c r="AU3">
        <v>11565</v>
      </c>
      <c r="AV3" t="e">
        <v>#N/A</v>
      </c>
      <c r="AW3">
        <v>34596</v>
      </c>
      <c r="AX3" s="26">
        <v>13566</v>
      </c>
      <c r="AY3">
        <v>13566</v>
      </c>
      <c r="AZ3">
        <v>728173</v>
      </c>
      <c r="BA3">
        <v>116511</v>
      </c>
      <c r="BB3">
        <v>58762</v>
      </c>
      <c r="BC3">
        <v>-205779</v>
      </c>
      <c r="BD3" t="e">
        <v>#N/A</v>
      </c>
      <c r="BE3" s="15">
        <v>-3883</v>
      </c>
      <c r="BF3">
        <v>0</v>
      </c>
      <c r="BG3" s="9">
        <f t="shared" si="0"/>
        <v>0</v>
      </c>
      <c r="BH3" s="9">
        <f>BG3+BG4</f>
        <v>1254.5</v>
      </c>
      <c r="BI3" s="9">
        <f t="shared" ref="BI3:BI66" si="2">IF(C4&lt;&gt;DATE(2021,12,31),BG3+BG4,0)</f>
        <v>1254.5</v>
      </c>
      <c r="BJ3">
        <v>9650</v>
      </c>
      <c r="BK3" s="9">
        <f t="shared" si="1"/>
        <v>307873.59999999998</v>
      </c>
      <c r="BL3">
        <v>31.904</v>
      </c>
      <c r="BM3">
        <v>0</v>
      </c>
      <c r="BN3" t="s">
        <v>105</v>
      </c>
      <c r="BO3">
        <v>0</v>
      </c>
      <c r="BP3">
        <f t="shared" ref="BP3:BP66" si="3">Q3-R3</f>
        <v>97079</v>
      </c>
      <c r="BQ3">
        <f t="shared" ref="BQ3:BQ66" si="4">BK3/BP3</f>
        <v>3.1713717693836974</v>
      </c>
      <c r="BR3">
        <f t="shared" ref="BR3:BR66" si="5">BP3/BK3</f>
        <v>0.31532096288866601</v>
      </c>
      <c r="BS3" t="str">
        <f t="shared" ref="BS3:BS66" si="6">IF(B3=B4,IF(AND(BF3&gt;0,BF4&gt;0),"Continue",IF(AND(BF3&gt;0,BF4=0),"Initiate","NonPayer")),$BG$89)</f>
        <v>NonPayer</v>
      </c>
    </row>
    <row r="4" spans="1:71">
      <c r="A4" s="27">
        <v>3</v>
      </c>
      <c r="B4" s="27" t="s">
        <v>61</v>
      </c>
      <c r="C4" s="29">
        <v>44196</v>
      </c>
      <c r="D4" s="27">
        <v>1.1618999999999999</v>
      </c>
      <c r="E4" s="27">
        <v>56458</v>
      </c>
      <c r="F4" s="27">
        <v>102148</v>
      </c>
      <c r="G4" s="27">
        <v>113693</v>
      </c>
      <c r="H4" s="27">
        <v>488739</v>
      </c>
      <c r="I4" s="27">
        <v>156953</v>
      </c>
      <c r="J4" s="27">
        <v>1107116</v>
      </c>
      <c r="K4" s="27">
        <v>792572</v>
      </c>
      <c r="L4" s="27">
        <v>106328</v>
      </c>
      <c r="M4" s="27">
        <v>0</v>
      </c>
      <c r="N4" s="27">
        <v>-27025</v>
      </c>
      <c r="O4" s="27">
        <v>-11301</v>
      </c>
      <c r="P4" s="27">
        <v>296509</v>
      </c>
      <c r="Q4" s="27">
        <v>1421316</v>
      </c>
      <c r="R4" s="27">
        <v>1333987</v>
      </c>
      <c r="S4" s="27">
        <v>0</v>
      </c>
      <c r="T4" s="27">
        <v>29276</v>
      </c>
      <c r="U4" s="27">
        <v>932577</v>
      </c>
      <c r="V4" s="27">
        <v>-29276</v>
      </c>
      <c r="W4" s="27">
        <v>34844</v>
      </c>
      <c r="X4" s="27">
        <v>30623</v>
      </c>
      <c r="Y4" s="27">
        <v>1764</v>
      </c>
      <c r="Z4" s="27">
        <v>5568</v>
      </c>
      <c r="AA4" s="27" t="e">
        <v>#N/A</v>
      </c>
      <c r="AB4" s="27">
        <v>0</v>
      </c>
      <c r="AC4" s="27">
        <v>21661</v>
      </c>
      <c r="AD4" s="27" t="e">
        <v>#N/A</v>
      </c>
      <c r="AE4" s="27">
        <v>272266.6323</v>
      </c>
      <c r="AF4" s="27">
        <v>17275</v>
      </c>
      <c r="AG4" s="27">
        <v>-9604</v>
      </c>
      <c r="AH4" s="27">
        <v>17153</v>
      </c>
      <c r="AI4" s="27">
        <v>21661</v>
      </c>
      <c r="AJ4" s="27">
        <v>0</v>
      </c>
      <c r="AK4" s="27">
        <v>22482</v>
      </c>
      <c r="AL4" s="27">
        <v>33703</v>
      </c>
      <c r="AM4" s="27">
        <v>0</v>
      </c>
      <c r="AN4" s="27">
        <v>15028</v>
      </c>
      <c r="AO4" s="27">
        <v>193366</v>
      </c>
      <c r="AP4" s="27">
        <v>-0.18329999999999999</v>
      </c>
      <c r="AQ4" s="27">
        <v>6421</v>
      </c>
      <c r="AR4" s="27">
        <v>1264363</v>
      </c>
      <c r="AS4" s="27">
        <v>64847</v>
      </c>
      <c r="AT4" s="27">
        <v>18.198699999999999</v>
      </c>
      <c r="AU4" s="27">
        <v>8341</v>
      </c>
      <c r="AV4" s="27" t="e">
        <v>#N/A</v>
      </c>
      <c r="AW4" s="27">
        <v>31071</v>
      </c>
      <c r="AX4" s="27">
        <v>10216</v>
      </c>
      <c r="AY4" s="27">
        <v>10216</v>
      </c>
      <c r="AZ4" s="27">
        <v>691626</v>
      </c>
      <c r="BA4" s="27">
        <v>109137</v>
      </c>
      <c r="BB4" s="27">
        <v>45833</v>
      </c>
      <c r="BC4" s="27">
        <v>-114264</v>
      </c>
      <c r="BD4" s="27" t="e">
        <v>#N/A</v>
      </c>
      <c r="BE4" s="28">
        <v>17515</v>
      </c>
      <c r="BF4" s="30">
        <v>0.13</v>
      </c>
      <c r="BG4" s="31">
        <f t="shared" si="0"/>
        <v>1254.5</v>
      </c>
      <c r="BH4" s="31">
        <f t="shared" ref="BH4:BH67" si="7">BG4+BG5</f>
        <v>1254.5</v>
      </c>
      <c r="BI4" s="31">
        <f t="shared" si="2"/>
        <v>1254.5</v>
      </c>
      <c r="BJ4" s="27">
        <v>9650</v>
      </c>
      <c r="BK4" s="31">
        <f t="shared" si="1"/>
        <v>277061.14999999997</v>
      </c>
      <c r="BL4" s="27">
        <v>28.710999999999999</v>
      </c>
      <c r="BM4" s="27">
        <v>0</v>
      </c>
      <c r="BN4" s="27" t="s">
        <v>105</v>
      </c>
      <c r="BO4" s="27">
        <v>1</v>
      </c>
      <c r="BP4" s="27">
        <f t="shared" si="3"/>
        <v>87329</v>
      </c>
      <c r="BQ4" s="27">
        <f t="shared" si="4"/>
        <v>3.1726133357762021</v>
      </c>
      <c r="BR4" s="27">
        <f t="shared" si="5"/>
        <v>0.31519756559156709</v>
      </c>
      <c r="BS4" s="27" t="str">
        <f t="shared" si="6"/>
        <v>Initiate</v>
      </c>
    </row>
    <row r="5" spans="1:71" customFormat="1" hidden="1">
      <c r="A5">
        <v>4</v>
      </c>
      <c r="B5" t="s">
        <v>61</v>
      </c>
      <c r="C5" s="1">
        <v>44012</v>
      </c>
      <c r="D5">
        <v>1.2579</v>
      </c>
      <c r="E5">
        <v>57622</v>
      </c>
      <c r="F5">
        <v>91045</v>
      </c>
      <c r="G5">
        <v>129773</v>
      </c>
      <c r="H5">
        <v>486891</v>
      </c>
      <c r="I5">
        <v>148270</v>
      </c>
      <c r="J5" s="3" t="e">
        <v>#N/A</v>
      </c>
      <c r="K5">
        <v>765111</v>
      </c>
      <c r="L5">
        <v>0</v>
      </c>
      <c r="M5">
        <v>0</v>
      </c>
      <c r="N5" s="2">
        <v>-46874</v>
      </c>
      <c r="O5" s="2">
        <v>-39233</v>
      </c>
      <c r="P5">
        <v>279467</v>
      </c>
      <c r="Q5">
        <v>1363876</v>
      </c>
      <c r="R5">
        <v>1306228</v>
      </c>
      <c r="S5" s="4">
        <v>0</v>
      </c>
      <c r="T5">
        <v>19185</v>
      </c>
      <c r="U5">
        <v>876985</v>
      </c>
      <c r="V5">
        <v>-19185</v>
      </c>
      <c r="W5">
        <v>26322</v>
      </c>
      <c r="X5">
        <v>29246</v>
      </c>
      <c r="Y5">
        <v>1722</v>
      </c>
      <c r="Z5">
        <v>7137</v>
      </c>
      <c r="AA5" t="e">
        <v>#N/A</v>
      </c>
      <c r="AB5">
        <v>0</v>
      </c>
      <c r="AC5">
        <v>23963</v>
      </c>
      <c r="AD5">
        <v>62.494</v>
      </c>
      <c r="AE5" s="25">
        <v>165015</v>
      </c>
      <c r="AF5">
        <v>-1870</v>
      </c>
      <c r="AG5">
        <v>6560</v>
      </c>
      <c r="AH5">
        <v>18731</v>
      </c>
      <c r="AI5">
        <v>23963</v>
      </c>
      <c r="AJ5">
        <v>0</v>
      </c>
      <c r="AK5">
        <v>21275</v>
      </c>
      <c r="AL5">
        <v>-16667</v>
      </c>
      <c r="AM5">
        <v>0</v>
      </c>
      <c r="AN5">
        <v>10497</v>
      </c>
      <c r="AO5">
        <v>155124</v>
      </c>
      <c r="AP5">
        <v>-2.7989000000000002</v>
      </c>
      <c r="AQ5">
        <v>-42863</v>
      </c>
      <c r="AR5">
        <v>1215606</v>
      </c>
      <c r="AS5">
        <v>36373</v>
      </c>
      <c r="AT5">
        <v>212.05199999999999</v>
      </c>
      <c r="AU5">
        <v>30175</v>
      </c>
      <c r="AV5" t="e">
        <v>#N/A</v>
      </c>
      <c r="AW5">
        <v>26918</v>
      </c>
      <c r="AX5" s="26">
        <v>-4216</v>
      </c>
      <c r="AY5">
        <v>-4216</v>
      </c>
      <c r="AZ5">
        <v>662898</v>
      </c>
      <c r="BA5">
        <v>89095</v>
      </c>
      <c r="BB5">
        <v>14230</v>
      </c>
      <c r="BC5">
        <v>-101863</v>
      </c>
      <c r="BD5" t="e">
        <v>#N/A</v>
      </c>
      <c r="BE5" s="15">
        <v>581</v>
      </c>
      <c r="BF5">
        <v>0</v>
      </c>
      <c r="BG5" s="9">
        <f t="shared" si="0"/>
        <v>0</v>
      </c>
      <c r="BH5" s="9">
        <f t="shared" si="7"/>
        <v>1061.5</v>
      </c>
      <c r="BI5" s="9">
        <f t="shared" si="2"/>
        <v>1061.5</v>
      </c>
      <c r="BJ5">
        <v>9650</v>
      </c>
      <c r="BK5" s="9">
        <f t="shared" si="1"/>
        <v>165015</v>
      </c>
      <c r="BL5">
        <v>17.100000000000001</v>
      </c>
      <c r="BM5">
        <v>0</v>
      </c>
      <c r="BN5" t="s">
        <v>105</v>
      </c>
      <c r="BO5">
        <v>0</v>
      </c>
      <c r="BP5">
        <f t="shared" si="3"/>
        <v>57648</v>
      </c>
      <c r="BQ5">
        <f t="shared" si="4"/>
        <v>2.8624583680266444</v>
      </c>
      <c r="BR5">
        <f t="shared" si="5"/>
        <v>0.34935005908553768</v>
      </c>
      <c r="BS5" t="str">
        <f t="shared" si="6"/>
        <v>NonPayer</v>
      </c>
    </row>
    <row r="6" spans="1:71">
      <c r="A6" s="27">
        <v>5</v>
      </c>
      <c r="B6" s="27" t="s">
        <v>61</v>
      </c>
      <c r="C6" s="29">
        <v>43830</v>
      </c>
      <c r="D6" s="27">
        <v>1.1491</v>
      </c>
      <c r="E6" s="27">
        <v>54703</v>
      </c>
      <c r="F6" s="27">
        <v>89203</v>
      </c>
      <c r="G6" s="27">
        <v>63669</v>
      </c>
      <c r="H6" s="27">
        <v>499714</v>
      </c>
      <c r="I6" s="27">
        <v>146526</v>
      </c>
      <c r="J6" s="27">
        <v>1057327</v>
      </c>
      <c r="K6" s="27">
        <v>647032</v>
      </c>
      <c r="L6" s="27">
        <v>88797</v>
      </c>
      <c r="M6" s="27">
        <v>0</v>
      </c>
      <c r="N6" s="27">
        <v>-36020</v>
      </c>
      <c r="O6" s="27">
        <v>-34539</v>
      </c>
      <c r="P6" s="27">
        <v>306025</v>
      </c>
      <c r="Q6" s="27">
        <v>1263527</v>
      </c>
      <c r="R6" s="27">
        <v>1197799</v>
      </c>
      <c r="S6" s="27" t="e">
        <v>#N/A</v>
      </c>
      <c r="T6" s="27">
        <v>31205</v>
      </c>
      <c r="U6" s="27">
        <v>763813</v>
      </c>
      <c r="V6" s="27">
        <v>-31205</v>
      </c>
      <c r="W6" s="27">
        <v>41123</v>
      </c>
      <c r="X6" s="27">
        <v>33471</v>
      </c>
      <c r="Y6" s="27">
        <v>1117</v>
      </c>
      <c r="Z6" s="27">
        <v>9918</v>
      </c>
      <c r="AA6" s="27" t="e">
        <v>#N/A</v>
      </c>
      <c r="AB6" s="27">
        <v>0</v>
      </c>
      <c r="AC6" s="27">
        <v>10554</v>
      </c>
      <c r="AD6" s="27" t="e">
        <v>#N/A</v>
      </c>
      <c r="AE6" s="27">
        <v>142886.19870000001</v>
      </c>
      <c r="AF6" s="27">
        <v>-23311</v>
      </c>
      <c r="AG6" s="27">
        <v>11097</v>
      </c>
      <c r="AH6" s="27">
        <v>18190</v>
      </c>
      <c r="AI6" s="27">
        <v>10554</v>
      </c>
      <c r="AJ6" s="27">
        <v>0</v>
      </c>
      <c r="AK6" s="27">
        <v>24353</v>
      </c>
      <c r="AL6" s="27">
        <v>-43363</v>
      </c>
      <c r="AM6" s="27">
        <v>0</v>
      </c>
      <c r="AN6" s="27">
        <v>-9569</v>
      </c>
      <c r="AO6" s="27">
        <v>180846</v>
      </c>
      <c r="AP6" s="27">
        <v>-4.3343999999999996</v>
      </c>
      <c r="AQ6" s="27">
        <v>-38486</v>
      </c>
      <c r="AR6" s="27">
        <v>1117001</v>
      </c>
      <c r="AS6" s="27">
        <v>41375</v>
      </c>
      <c r="AT6" s="27">
        <v>154.04759999999999</v>
      </c>
      <c r="AU6" s="27">
        <v>27003</v>
      </c>
      <c r="AV6" s="27">
        <v>77561</v>
      </c>
      <c r="AW6" s="27">
        <v>29012</v>
      </c>
      <c r="AX6" s="27">
        <v>28596</v>
      </c>
      <c r="AY6" s="27">
        <v>28596</v>
      </c>
      <c r="AZ6" s="27">
        <v>654302</v>
      </c>
      <c r="BA6" s="27">
        <v>91253</v>
      </c>
      <c r="BB6" s="27">
        <v>17529</v>
      </c>
      <c r="BC6" s="27">
        <v>-194483</v>
      </c>
      <c r="BD6" s="27" t="e">
        <v>#N/A</v>
      </c>
      <c r="BE6" s="28">
        <v>7683</v>
      </c>
      <c r="BF6" s="30">
        <v>0.11</v>
      </c>
      <c r="BG6" s="31">
        <f t="shared" si="0"/>
        <v>1061.5</v>
      </c>
      <c r="BH6" s="31">
        <f t="shared" si="7"/>
        <v>1061.5</v>
      </c>
      <c r="BI6" s="31">
        <f t="shared" si="2"/>
        <v>1061.5</v>
      </c>
      <c r="BJ6" s="27">
        <v>9650</v>
      </c>
      <c r="BK6" s="31">
        <f t="shared" si="1"/>
        <v>147027.4</v>
      </c>
      <c r="BL6" s="27">
        <v>15.236000000000001</v>
      </c>
      <c r="BM6" s="27">
        <v>0</v>
      </c>
      <c r="BN6" s="27" t="s">
        <v>105</v>
      </c>
      <c r="BO6" s="27">
        <v>1</v>
      </c>
      <c r="BP6" s="27">
        <f t="shared" si="3"/>
        <v>65728</v>
      </c>
      <c r="BQ6" s="27">
        <f t="shared" si="4"/>
        <v>2.2369066455696203</v>
      </c>
      <c r="BR6" s="27">
        <f t="shared" si="5"/>
        <v>0.44704592477320554</v>
      </c>
      <c r="BS6" s="27" t="str">
        <f t="shared" si="6"/>
        <v>Initiate</v>
      </c>
    </row>
    <row r="7" spans="1:71" customFormat="1" hidden="1">
      <c r="A7">
        <v>6</v>
      </c>
      <c r="B7" t="s">
        <v>61</v>
      </c>
      <c r="C7" s="1">
        <v>43646</v>
      </c>
      <c r="D7">
        <v>1.0176000000000001</v>
      </c>
      <c r="E7">
        <v>61606</v>
      </c>
      <c r="F7">
        <v>107814</v>
      </c>
      <c r="G7">
        <v>79485</v>
      </c>
      <c r="H7">
        <v>549490</v>
      </c>
      <c r="I7">
        <v>169812</v>
      </c>
      <c r="J7" s="3" t="e">
        <v>#N/A</v>
      </c>
      <c r="K7">
        <v>727492</v>
      </c>
      <c r="L7">
        <v>0</v>
      </c>
      <c r="M7">
        <v>0</v>
      </c>
      <c r="N7" s="2">
        <v>-41455</v>
      </c>
      <c r="O7" s="2">
        <v>-41809</v>
      </c>
      <c r="P7">
        <v>323769</v>
      </c>
      <c r="Q7">
        <v>1399202</v>
      </c>
      <c r="R7">
        <v>1337125</v>
      </c>
      <c r="S7" s="4">
        <v>0</v>
      </c>
      <c r="T7">
        <v>19890</v>
      </c>
      <c r="U7">
        <v>849712</v>
      </c>
      <c r="V7">
        <v>-19890</v>
      </c>
      <c r="W7">
        <v>16582</v>
      </c>
      <c r="X7">
        <v>34059</v>
      </c>
      <c r="Y7">
        <v>1894</v>
      </c>
      <c r="Z7">
        <v>-3308</v>
      </c>
      <c r="AA7" t="e">
        <v>#N/A</v>
      </c>
      <c r="AB7">
        <v>0</v>
      </c>
      <c r="AC7">
        <v>26449</v>
      </c>
      <c r="AD7">
        <v>41.232199999999999</v>
      </c>
      <c r="AE7" s="25">
        <v>93825.355899999995</v>
      </c>
      <c r="AF7">
        <v>-3598</v>
      </c>
      <c r="AG7">
        <v>3092</v>
      </c>
      <c r="AH7">
        <v>13772</v>
      </c>
      <c r="AI7">
        <v>26449</v>
      </c>
      <c r="AJ7">
        <v>0</v>
      </c>
      <c r="AK7">
        <v>27596</v>
      </c>
      <c r="AL7">
        <v>-20417</v>
      </c>
      <c r="AM7">
        <v>0</v>
      </c>
      <c r="AN7">
        <v>7499</v>
      </c>
      <c r="AO7">
        <v>155309</v>
      </c>
      <c r="AP7">
        <v>-1.9497</v>
      </c>
      <c r="AQ7">
        <v>3010</v>
      </c>
      <c r="AR7">
        <v>1229390</v>
      </c>
      <c r="AS7">
        <v>34481</v>
      </c>
      <c r="AT7">
        <v>72.008799999999994</v>
      </c>
      <c r="AU7">
        <v>29803</v>
      </c>
      <c r="AV7">
        <v>71054</v>
      </c>
      <c r="AW7">
        <v>8575</v>
      </c>
      <c r="AX7" s="26">
        <v>-19801</v>
      </c>
      <c r="AY7">
        <v>-19801</v>
      </c>
      <c r="AZ7">
        <v>681980</v>
      </c>
      <c r="BA7">
        <v>113216</v>
      </c>
      <c r="BB7">
        <v>41388</v>
      </c>
      <c r="BC7">
        <v>-182403</v>
      </c>
      <c r="BD7" t="e">
        <v>#N/A</v>
      </c>
      <c r="BE7" s="15">
        <v>6538</v>
      </c>
      <c r="BF7">
        <v>0</v>
      </c>
      <c r="BG7" s="9">
        <f t="shared" si="0"/>
        <v>0</v>
      </c>
      <c r="BH7" s="9">
        <f t="shared" si="7"/>
        <v>1061.5</v>
      </c>
      <c r="BI7" s="9">
        <f t="shared" si="2"/>
        <v>1061.5</v>
      </c>
      <c r="BJ7">
        <v>9650</v>
      </c>
      <c r="BK7" s="9">
        <f t="shared" si="1"/>
        <v>95274.45</v>
      </c>
      <c r="BL7">
        <v>9.8729999999999993</v>
      </c>
      <c r="BM7">
        <v>0</v>
      </c>
      <c r="BN7" t="s">
        <v>105</v>
      </c>
      <c r="BO7">
        <v>0</v>
      </c>
      <c r="BP7">
        <f t="shared" si="3"/>
        <v>62077</v>
      </c>
      <c r="BQ7">
        <f t="shared" si="4"/>
        <v>1.5347785814391803</v>
      </c>
      <c r="BR7">
        <f t="shared" si="5"/>
        <v>0.65155978334170395</v>
      </c>
      <c r="BS7" t="str">
        <f t="shared" si="6"/>
        <v>NonPayer</v>
      </c>
    </row>
    <row r="8" spans="1:71">
      <c r="A8" s="27">
        <v>7</v>
      </c>
      <c r="B8" s="27" t="s">
        <v>61</v>
      </c>
      <c r="C8" s="29">
        <v>43465</v>
      </c>
      <c r="D8" s="27">
        <v>0.95989999999999998</v>
      </c>
      <c r="E8" s="27">
        <v>63517</v>
      </c>
      <c r="F8" s="27">
        <v>126917</v>
      </c>
      <c r="G8" s="27">
        <v>114183</v>
      </c>
      <c r="H8" s="27">
        <v>562715</v>
      </c>
      <c r="I8" s="27">
        <v>171613</v>
      </c>
      <c r="J8" s="27">
        <v>1118616</v>
      </c>
      <c r="K8" s="27">
        <v>779017</v>
      </c>
      <c r="L8" s="27">
        <v>15506</v>
      </c>
      <c r="M8" s="27">
        <v>0</v>
      </c>
      <c r="N8" s="27">
        <v>-63572</v>
      </c>
      <c r="O8" s="27">
        <v>-57127</v>
      </c>
      <c r="P8" s="27">
        <v>259971</v>
      </c>
      <c r="Q8" s="27">
        <v>1465405</v>
      </c>
      <c r="R8" s="27">
        <v>1402377</v>
      </c>
      <c r="S8" s="27" t="e">
        <v>#N/A</v>
      </c>
      <c r="T8" s="27">
        <v>29636</v>
      </c>
      <c r="U8" s="27">
        <v>902690</v>
      </c>
      <c r="V8" s="27">
        <v>-29636</v>
      </c>
      <c r="W8" s="27">
        <v>60219</v>
      </c>
      <c r="X8" s="27">
        <v>32663</v>
      </c>
      <c r="Y8" s="27">
        <v>2221</v>
      </c>
      <c r="Z8" s="27">
        <v>30583</v>
      </c>
      <c r="AA8" s="27" t="e">
        <v>#N/A</v>
      </c>
      <c r="AB8" s="27" t="e">
        <v>#N/A</v>
      </c>
      <c r="AC8" s="27">
        <v>25970</v>
      </c>
      <c r="AD8" s="27">
        <v>225.38380000000001</v>
      </c>
      <c r="AE8" s="27">
        <v>75823.888000000006</v>
      </c>
      <c r="AF8" s="27">
        <v>-16949</v>
      </c>
      <c r="AG8" s="27">
        <v>14535</v>
      </c>
      <c r="AH8" s="27">
        <v>17223</v>
      </c>
      <c r="AI8" s="27">
        <v>25970</v>
      </c>
      <c r="AJ8" s="27">
        <v>0</v>
      </c>
      <c r="AK8" s="27">
        <v>45911</v>
      </c>
      <c r="AL8" s="27">
        <v>-20741</v>
      </c>
      <c r="AM8" s="27">
        <v>0</v>
      </c>
      <c r="AN8" s="27">
        <v>6449</v>
      </c>
      <c r="AO8" s="27">
        <v>176400</v>
      </c>
      <c r="AP8" s="27">
        <v>0.99119999999999997</v>
      </c>
      <c r="AQ8" s="27">
        <v>8860</v>
      </c>
      <c r="AR8" s="27">
        <v>1293792</v>
      </c>
      <c r="AS8" s="27">
        <v>17117</v>
      </c>
      <c r="AT8" s="27">
        <v>65.167599999999993</v>
      </c>
      <c r="AU8" s="27">
        <v>30894</v>
      </c>
      <c r="AV8" s="27">
        <v>64476</v>
      </c>
      <c r="AW8" s="27">
        <v>7653</v>
      </c>
      <c r="AX8" s="27">
        <v>-45899</v>
      </c>
      <c r="AY8" s="27">
        <v>-45899</v>
      </c>
      <c r="AZ8" s="27">
        <v>722380</v>
      </c>
      <c r="BA8" s="27">
        <v>119213</v>
      </c>
      <c r="BB8" s="27">
        <v>47407</v>
      </c>
      <c r="BC8" s="27">
        <v>-87317</v>
      </c>
      <c r="BD8" s="27" t="e">
        <v>#N/A</v>
      </c>
      <c r="BE8" s="28">
        <v>-15806</v>
      </c>
      <c r="BF8" s="30">
        <v>0.11</v>
      </c>
      <c r="BG8" s="31">
        <f t="shared" si="0"/>
        <v>1061.5</v>
      </c>
      <c r="BH8" s="31">
        <f t="shared" si="7"/>
        <v>1061.5</v>
      </c>
      <c r="BI8" s="31">
        <f t="shared" si="2"/>
        <v>1061.5</v>
      </c>
      <c r="BJ8" s="27">
        <v>9650</v>
      </c>
      <c r="BK8" s="31">
        <f t="shared" si="1"/>
        <v>77190.349999999991</v>
      </c>
      <c r="BL8" s="27">
        <v>7.9989999999999997</v>
      </c>
      <c r="BM8" s="27">
        <v>0</v>
      </c>
      <c r="BN8" s="27" t="s">
        <v>105</v>
      </c>
      <c r="BO8" s="27">
        <v>1</v>
      </c>
      <c r="BP8" s="27">
        <f t="shared" si="3"/>
        <v>63028</v>
      </c>
      <c r="BQ8" s="27">
        <f t="shared" si="4"/>
        <v>1.2246993399758836</v>
      </c>
      <c r="BR8" s="27">
        <f t="shared" si="5"/>
        <v>0.81652693633336304</v>
      </c>
      <c r="BS8" s="27" t="str">
        <f t="shared" si="6"/>
        <v>Initiate</v>
      </c>
    </row>
    <row r="9" spans="1:71" customFormat="1" hidden="1">
      <c r="A9">
        <v>8</v>
      </c>
      <c r="B9" t="s">
        <v>61</v>
      </c>
      <c r="C9" s="1">
        <v>43281</v>
      </c>
      <c r="D9">
        <v>0.89970000000000006</v>
      </c>
      <c r="E9">
        <v>57318</v>
      </c>
      <c r="F9">
        <v>111717</v>
      </c>
      <c r="G9">
        <v>97541</v>
      </c>
      <c r="H9">
        <v>560574</v>
      </c>
      <c r="I9">
        <v>168777</v>
      </c>
      <c r="J9" s="3" t="e">
        <v>#N/A</v>
      </c>
      <c r="K9">
        <v>663470</v>
      </c>
      <c r="L9">
        <v>1591</v>
      </c>
      <c r="M9">
        <v>0</v>
      </c>
      <c r="N9" s="2" t="e">
        <v>#N/A</v>
      </c>
      <c r="O9" s="2">
        <v>-19159</v>
      </c>
      <c r="P9">
        <v>315537</v>
      </c>
      <c r="Q9">
        <v>1409007</v>
      </c>
      <c r="R9">
        <v>1291997</v>
      </c>
      <c r="S9" s="4" t="e">
        <v>#N/A</v>
      </c>
      <c r="T9">
        <v>19457</v>
      </c>
      <c r="U9">
        <v>848433</v>
      </c>
      <c r="V9">
        <v>-19457</v>
      </c>
      <c r="W9">
        <v>46743</v>
      </c>
      <c r="X9">
        <v>32849</v>
      </c>
      <c r="Y9">
        <v>2041</v>
      </c>
      <c r="Z9">
        <v>27286</v>
      </c>
      <c r="AA9" t="e">
        <v>#N/A</v>
      </c>
      <c r="AB9" t="e">
        <v>#N/A</v>
      </c>
      <c r="AC9">
        <v>30890</v>
      </c>
      <c r="AD9">
        <v>39.568899999999999</v>
      </c>
      <c r="AE9" s="25">
        <v>82767.687300000005</v>
      </c>
      <c r="AF9">
        <v>-1723</v>
      </c>
      <c r="AG9">
        <v>4057</v>
      </c>
      <c r="AH9">
        <v>16950</v>
      </c>
      <c r="AI9">
        <v>30890</v>
      </c>
      <c r="AJ9">
        <v>0</v>
      </c>
      <c r="AK9">
        <v>66657</v>
      </c>
      <c r="AL9">
        <v>6523</v>
      </c>
      <c r="AM9">
        <v>0</v>
      </c>
      <c r="AN9">
        <v>10253</v>
      </c>
      <c r="AO9">
        <v>177160</v>
      </c>
      <c r="AP9">
        <v>-1.0403</v>
      </c>
      <c r="AQ9">
        <v>-96956</v>
      </c>
      <c r="AR9">
        <v>1240230</v>
      </c>
      <c r="AS9">
        <v>50353</v>
      </c>
      <c r="AT9" t="e">
        <v>#N/A</v>
      </c>
      <c r="AU9">
        <v>11451</v>
      </c>
      <c r="AV9">
        <v>56650</v>
      </c>
      <c r="AW9">
        <v>30976</v>
      </c>
      <c r="AX9" s="26">
        <v>-97533</v>
      </c>
      <c r="AY9">
        <v>-97533</v>
      </c>
      <c r="AZ9">
        <v>712306</v>
      </c>
      <c r="BA9">
        <v>98378</v>
      </c>
      <c r="BB9">
        <v>-54529</v>
      </c>
      <c r="BC9">
        <v>-119692</v>
      </c>
      <c r="BD9" t="e">
        <v>#N/A</v>
      </c>
      <c r="BE9" s="15">
        <v>-1676</v>
      </c>
      <c r="BF9">
        <v>0</v>
      </c>
      <c r="BG9" s="9">
        <f t="shared" si="0"/>
        <v>0</v>
      </c>
      <c r="BH9" s="9">
        <f t="shared" si="7"/>
        <v>6562.0000000000009</v>
      </c>
      <c r="BI9" s="9">
        <f t="shared" si="2"/>
        <v>6562.0000000000009</v>
      </c>
      <c r="BJ9">
        <v>9650</v>
      </c>
      <c r="BK9" s="9">
        <f t="shared" si="1"/>
        <v>85016.5</v>
      </c>
      <c r="BL9">
        <v>8.81</v>
      </c>
      <c r="BM9">
        <v>0</v>
      </c>
      <c r="BN9" t="s">
        <v>105</v>
      </c>
      <c r="BO9">
        <v>0</v>
      </c>
      <c r="BP9">
        <f t="shared" si="3"/>
        <v>117010</v>
      </c>
      <c r="BQ9">
        <f t="shared" si="4"/>
        <v>0.72657465173916758</v>
      </c>
      <c r="BR9">
        <f t="shared" si="5"/>
        <v>1.3763210670869772</v>
      </c>
      <c r="BS9" t="str">
        <f t="shared" si="6"/>
        <v>NonPayer</v>
      </c>
    </row>
    <row r="10" spans="1:71">
      <c r="A10" s="27">
        <v>9</v>
      </c>
      <c r="B10" s="27" t="s">
        <v>61</v>
      </c>
      <c r="C10" s="29">
        <v>43100</v>
      </c>
      <c r="D10" s="27">
        <v>0.74199999999999999</v>
      </c>
      <c r="E10" s="27">
        <v>54836</v>
      </c>
      <c r="F10" s="27">
        <v>114402</v>
      </c>
      <c r="G10" s="27">
        <v>59959</v>
      </c>
      <c r="H10" s="27">
        <v>518719</v>
      </c>
      <c r="I10" s="27">
        <v>151747</v>
      </c>
      <c r="J10" s="27">
        <v>869425</v>
      </c>
      <c r="K10" s="27">
        <v>427070</v>
      </c>
      <c r="L10" s="27">
        <v>28068</v>
      </c>
      <c r="M10" s="27">
        <v>0</v>
      </c>
      <c r="N10" s="27">
        <v>-17375</v>
      </c>
      <c r="O10" s="27">
        <v>-20859</v>
      </c>
      <c r="P10" s="27">
        <v>226041</v>
      </c>
      <c r="Q10" s="27">
        <v>1137649</v>
      </c>
      <c r="R10" s="27">
        <v>1014826</v>
      </c>
      <c r="S10" s="27" t="e">
        <v>#N/A</v>
      </c>
      <c r="T10" s="27">
        <v>22685</v>
      </c>
      <c r="U10" s="27">
        <v>618930</v>
      </c>
      <c r="V10" s="27">
        <v>-22685</v>
      </c>
      <c r="W10" s="27">
        <v>16692</v>
      </c>
      <c r="X10" s="27">
        <v>23608</v>
      </c>
      <c r="Y10" s="27">
        <v>1288</v>
      </c>
      <c r="Z10" s="27">
        <v>-5993</v>
      </c>
      <c r="AA10" s="27" t="e">
        <v>#N/A</v>
      </c>
      <c r="AB10" s="27" t="e">
        <v>#N/A</v>
      </c>
      <c r="AC10" s="27">
        <v>12261</v>
      </c>
      <c r="AD10" s="27" t="e">
        <v>#N/A</v>
      </c>
      <c r="AE10" s="27">
        <v>114099.5521</v>
      </c>
      <c r="AF10" s="27">
        <v>-99351</v>
      </c>
      <c r="AG10" s="27">
        <v>-3646</v>
      </c>
      <c r="AH10" s="27">
        <v>12724</v>
      </c>
      <c r="AI10" s="27">
        <v>12261</v>
      </c>
      <c r="AJ10" s="27">
        <v>0</v>
      </c>
      <c r="AK10" s="27">
        <v>74957</v>
      </c>
      <c r="AL10" s="27">
        <v>17563</v>
      </c>
      <c r="AM10" s="27">
        <v>0</v>
      </c>
      <c r="AN10" s="27">
        <v>-97225</v>
      </c>
      <c r="AO10" s="27">
        <v>187467</v>
      </c>
      <c r="AP10" s="27">
        <v>-0.31869999999999998</v>
      </c>
      <c r="AQ10" s="27">
        <v>-90194</v>
      </c>
      <c r="AR10" s="27">
        <v>985902</v>
      </c>
      <c r="AS10" s="27">
        <v>47866</v>
      </c>
      <c r="AT10" s="27" t="e">
        <v>#N/A</v>
      </c>
      <c r="AU10" s="27">
        <v>11199</v>
      </c>
      <c r="AV10" s="27">
        <v>48852</v>
      </c>
      <c r="AW10" s="27">
        <v>28074</v>
      </c>
      <c r="AX10" s="27">
        <v>-94602</v>
      </c>
      <c r="AY10" s="27">
        <v>-94602</v>
      </c>
      <c r="AZ10" s="27">
        <v>693424</v>
      </c>
      <c r="BA10" s="27">
        <v>87256</v>
      </c>
      <c r="BB10" s="27">
        <v>-50921</v>
      </c>
      <c r="BC10" s="27">
        <v>-148104</v>
      </c>
      <c r="BD10" s="27" t="e">
        <v>#N/A</v>
      </c>
      <c r="BE10" s="28">
        <v>-98890</v>
      </c>
      <c r="BF10" s="30">
        <v>0.68</v>
      </c>
      <c r="BG10" s="31">
        <f t="shared" si="0"/>
        <v>6562.0000000000009</v>
      </c>
      <c r="BH10" s="31">
        <f t="shared" si="7"/>
        <v>14378.500000000002</v>
      </c>
      <c r="BI10" s="31">
        <f t="shared" si="2"/>
        <v>14378.500000000002</v>
      </c>
      <c r="BJ10" s="27">
        <v>9650</v>
      </c>
      <c r="BK10" s="31">
        <f t="shared" si="1"/>
        <v>116668.5</v>
      </c>
      <c r="BL10" s="27">
        <v>12.09</v>
      </c>
      <c r="BM10" s="27">
        <v>0</v>
      </c>
      <c r="BN10" s="27" t="s">
        <v>105</v>
      </c>
      <c r="BO10" s="27">
        <v>1</v>
      </c>
      <c r="BP10" s="27">
        <f t="shared" si="3"/>
        <v>122823</v>
      </c>
      <c r="BQ10" s="27">
        <f t="shared" si="4"/>
        <v>0.94989130700276003</v>
      </c>
      <c r="BR10" s="27">
        <f t="shared" si="5"/>
        <v>1.0527520281824143</v>
      </c>
      <c r="BS10" s="27" t="str">
        <f t="shared" si="6"/>
        <v>Continue</v>
      </c>
    </row>
    <row r="11" spans="1:71" customFormat="1" hidden="1">
      <c r="A11">
        <v>10</v>
      </c>
      <c r="B11" t="s">
        <v>61</v>
      </c>
      <c r="C11" s="1">
        <v>42916</v>
      </c>
      <c r="D11">
        <v>0.80279999999999996</v>
      </c>
      <c r="E11">
        <v>55992</v>
      </c>
      <c r="F11">
        <v>105251</v>
      </c>
      <c r="G11">
        <v>97943</v>
      </c>
      <c r="H11">
        <v>409629</v>
      </c>
      <c r="I11">
        <v>157689</v>
      </c>
      <c r="J11" s="3" t="e">
        <v>#N/A</v>
      </c>
      <c r="K11">
        <v>449485</v>
      </c>
      <c r="L11">
        <v>48220</v>
      </c>
      <c r="M11">
        <v>0</v>
      </c>
      <c r="N11" s="2">
        <v>83914</v>
      </c>
      <c r="O11" s="2">
        <v>66271</v>
      </c>
      <c r="P11">
        <v>186007</v>
      </c>
      <c r="Q11">
        <v>1170350</v>
      </c>
      <c r="R11">
        <v>958321</v>
      </c>
      <c r="S11" s="4" t="e">
        <v>#N/A</v>
      </c>
      <c r="T11">
        <v>17292</v>
      </c>
      <c r="U11">
        <v>760721</v>
      </c>
      <c r="V11">
        <v>-17292</v>
      </c>
      <c r="W11">
        <v>28692</v>
      </c>
      <c r="X11">
        <v>24243</v>
      </c>
      <c r="Y11">
        <v>2164</v>
      </c>
      <c r="Z11">
        <v>11400</v>
      </c>
      <c r="AA11" t="e">
        <v>#N/A</v>
      </c>
      <c r="AB11" t="e">
        <v>#N/A</v>
      </c>
      <c r="AC11">
        <v>24546</v>
      </c>
      <c r="AD11">
        <v>34.252299999999998</v>
      </c>
      <c r="AE11" s="25">
        <v>113990.14690000001</v>
      </c>
      <c r="AF11">
        <v>934</v>
      </c>
      <c r="AG11">
        <v>4249</v>
      </c>
      <c r="AH11">
        <v>10953</v>
      </c>
      <c r="AI11">
        <v>24546</v>
      </c>
      <c r="AJ11">
        <v>0</v>
      </c>
      <c r="AK11">
        <v>47676</v>
      </c>
      <c r="AL11">
        <v>44057</v>
      </c>
      <c r="AM11">
        <v>0</v>
      </c>
      <c r="AN11">
        <v>12405</v>
      </c>
      <c r="AO11">
        <v>165393</v>
      </c>
      <c r="AP11">
        <v>0.8871</v>
      </c>
      <c r="AQ11">
        <v>-2910</v>
      </c>
      <c r="AR11">
        <v>1012661</v>
      </c>
      <c r="AS11">
        <v>164353</v>
      </c>
      <c r="AT11">
        <v>50.151400000000002</v>
      </c>
      <c r="AU11">
        <v>21527</v>
      </c>
      <c r="AV11">
        <v>49075</v>
      </c>
      <c r="AW11">
        <v>24307</v>
      </c>
      <c r="AX11" s="26">
        <v>-14812</v>
      </c>
      <c r="AY11">
        <v>-14812</v>
      </c>
      <c r="AZ11">
        <v>689880</v>
      </c>
      <c r="BA11">
        <v>82458</v>
      </c>
      <c r="BB11">
        <v>42924</v>
      </c>
      <c r="BC11">
        <v>24341</v>
      </c>
      <c r="BD11" t="e">
        <v>#N/A</v>
      </c>
      <c r="BE11" s="15">
        <v>-1443</v>
      </c>
      <c r="BF11" s="6">
        <v>0.81</v>
      </c>
      <c r="BG11" s="9">
        <f t="shared" si="0"/>
        <v>7816.5000000000009</v>
      </c>
      <c r="BH11" s="9">
        <f t="shared" si="7"/>
        <v>11483.5</v>
      </c>
      <c r="BI11" s="9">
        <f t="shared" si="2"/>
        <v>11483.5</v>
      </c>
      <c r="BJ11">
        <v>9650</v>
      </c>
      <c r="BK11" s="9">
        <f t="shared" si="1"/>
        <v>117054.50000000001</v>
      </c>
      <c r="BL11">
        <v>12.13</v>
      </c>
      <c r="BM11">
        <v>0</v>
      </c>
      <c r="BN11" t="s">
        <v>105</v>
      </c>
      <c r="BO11">
        <v>1</v>
      </c>
      <c r="BP11">
        <f t="shared" si="3"/>
        <v>212029</v>
      </c>
      <c r="BQ11">
        <f t="shared" si="4"/>
        <v>0.55206834914091951</v>
      </c>
      <c r="BR11">
        <f t="shared" si="5"/>
        <v>1.8113699174316236</v>
      </c>
      <c r="BS11" t="str">
        <f t="shared" si="6"/>
        <v>Continue</v>
      </c>
    </row>
    <row r="12" spans="1:71">
      <c r="A12" s="27">
        <v>11</v>
      </c>
      <c r="B12" s="27" t="s">
        <v>61</v>
      </c>
      <c r="C12" s="29">
        <v>42735</v>
      </c>
      <c r="D12" s="27">
        <v>0.93700000000000006</v>
      </c>
      <c r="E12" s="27">
        <v>60888</v>
      </c>
      <c r="F12" s="27">
        <v>110879</v>
      </c>
      <c r="G12" s="27">
        <v>60190</v>
      </c>
      <c r="H12" s="27">
        <v>385901</v>
      </c>
      <c r="I12" s="27">
        <v>159940</v>
      </c>
      <c r="J12" s="27">
        <v>840529</v>
      </c>
      <c r="K12" s="27">
        <v>401449</v>
      </c>
      <c r="L12" s="27">
        <v>9173</v>
      </c>
      <c r="M12" s="27">
        <v>0</v>
      </c>
      <c r="N12" s="27">
        <v>91290</v>
      </c>
      <c r="O12" s="27">
        <v>70963</v>
      </c>
      <c r="P12" s="27">
        <v>182997</v>
      </c>
      <c r="Q12" s="27">
        <v>1104089</v>
      </c>
      <c r="R12" s="27">
        <v>887118</v>
      </c>
      <c r="S12" s="27" t="e">
        <v>#N/A</v>
      </c>
      <c r="T12" s="27">
        <v>33422</v>
      </c>
      <c r="U12" s="27">
        <v>718188</v>
      </c>
      <c r="V12" s="27">
        <v>-33422</v>
      </c>
      <c r="W12" s="27">
        <v>49232</v>
      </c>
      <c r="X12" s="27">
        <v>26546</v>
      </c>
      <c r="Y12" s="27">
        <v>1287</v>
      </c>
      <c r="Z12" s="27">
        <v>15810</v>
      </c>
      <c r="AA12" s="27" t="e">
        <v>#N/A</v>
      </c>
      <c r="AB12" s="27" t="e">
        <v>#N/A</v>
      </c>
      <c r="AC12" s="27">
        <v>13034</v>
      </c>
      <c r="AD12" s="27">
        <v>514.65449999999998</v>
      </c>
      <c r="AE12" s="27">
        <v>217737.15609999999</v>
      </c>
      <c r="AF12" s="27">
        <v>-10752</v>
      </c>
      <c r="AG12" s="27">
        <v>6778</v>
      </c>
      <c r="AH12" s="27">
        <v>11926</v>
      </c>
      <c r="AI12" s="27">
        <v>13034</v>
      </c>
      <c r="AJ12" s="27">
        <v>0</v>
      </c>
      <c r="AK12" s="27">
        <v>57770</v>
      </c>
      <c r="AL12" s="27">
        <v>24332</v>
      </c>
      <c r="AM12" s="27">
        <v>0</v>
      </c>
      <c r="AN12" s="27">
        <v>1317</v>
      </c>
      <c r="AO12" s="27">
        <v>186687</v>
      </c>
      <c r="AP12" s="27">
        <v>0.80320000000000003</v>
      </c>
      <c r="AQ12" s="27">
        <v>-3103</v>
      </c>
      <c r="AR12" s="27">
        <v>944149</v>
      </c>
      <c r="AS12" s="27">
        <v>159201</v>
      </c>
      <c r="AT12" s="27">
        <v>54.684800000000003</v>
      </c>
      <c r="AU12" s="27">
        <v>21507</v>
      </c>
      <c r="AV12" s="27">
        <v>56541</v>
      </c>
      <c r="AW12" s="27">
        <v>20925</v>
      </c>
      <c r="AX12" s="27">
        <v>-11266</v>
      </c>
      <c r="AY12" s="27">
        <v>-11266</v>
      </c>
      <c r="AZ12" s="27">
        <v>705348</v>
      </c>
      <c r="BA12" s="27">
        <v>76798</v>
      </c>
      <c r="BB12" s="27">
        <v>39329</v>
      </c>
      <c r="BC12" s="27">
        <v>-60976</v>
      </c>
      <c r="BD12" s="27" t="e">
        <v>#N/A</v>
      </c>
      <c r="BE12" s="28">
        <v>-15944</v>
      </c>
      <c r="BF12" s="30">
        <v>0.38</v>
      </c>
      <c r="BG12" s="31">
        <f t="shared" si="0"/>
        <v>3667</v>
      </c>
      <c r="BH12" s="31">
        <f t="shared" si="7"/>
        <v>10132.5</v>
      </c>
      <c r="BI12" s="31">
        <f t="shared" si="2"/>
        <v>10132.5</v>
      </c>
      <c r="BJ12" s="27">
        <v>9650</v>
      </c>
      <c r="BK12" s="31">
        <f t="shared" si="1"/>
        <v>223590.50000000003</v>
      </c>
      <c r="BL12" s="27">
        <v>23.17</v>
      </c>
      <c r="BM12" s="27">
        <v>0</v>
      </c>
      <c r="BN12" s="27" t="s">
        <v>105</v>
      </c>
      <c r="BO12" s="27">
        <v>1</v>
      </c>
      <c r="BP12" s="27">
        <f t="shared" si="3"/>
        <v>216971</v>
      </c>
      <c r="BQ12" s="27">
        <f t="shared" si="4"/>
        <v>1.0305086854925314</v>
      </c>
      <c r="BR12" s="27">
        <f t="shared" si="5"/>
        <v>0.9703945382294864</v>
      </c>
      <c r="BS12" s="27" t="str">
        <f t="shared" si="6"/>
        <v>Continue</v>
      </c>
    </row>
    <row r="13" spans="1:71" customFormat="1" hidden="1">
      <c r="A13">
        <v>12</v>
      </c>
      <c r="B13" t="s">
        <v>61</v>
      </c>
      <c r="C13" s="1">
        <v>42551</v>
      </c>
      <c r="D13">
        <v>1.2013</v>
      </c>
      <c r="E13">
        <v>78054</v>
      </c>
      <c r="F13">
        <v>128934</v>
      </c>
      <c r="G13">
        <v>89460</v>
      </c>
      <c r="H13">
        <v>494503</v>
      </c>
      <c r="I13">
        <v>167437</v>
      </c>
      <c r="J13" s="3" t="e">
        <v>#N/A</v>
      </c>
      <c r="K13">
        <v>361811</v>
      </c>
      <c r="L13">
        <v>102259</v>
      </c>
      <c r="M13">
        <v>0</v>
      </c>
      <c r="N13" s="2">
        <v>114954</v>
      </c>
      <c r="O13" s="2">
        <v>97072</v>
      </c>
      <c r="P13">
        <v>240022</v>
      </c>
      <c r="Q13">
        <v>1213534</v>
      </c>
      <c r="R13">
        <v>974884</v>
      </c>
      <c r="S13" s="4" t="e">
        <v>#N/A</v>
      </c>
      <c r="T13">
        <v>18201</v>
      </c>
      <c r="U13">
        <v>719031</v>
      </c>
      <c r="V13">
        <v>-18201</v>
      </c>
      <c r="W13">
        <v>17077</v>
      </c>
      <c r="X13">
        <v>25210</v>
      </c>
      <c r="Y13">
        <v>162</v>
      </c>
      <c r="Z13">
        <v>-1124</v>
      </c>
      <c r="AA13" t="e">
        <v>#N/A</v>
      </c>
      <c r="AB13" t="e">
        <v>#N/A</v>
      </c>
      <c r="AC13">
        <v>20729</v>
      </c>
      <c r="AD13">
        <v>45.776699999999998</v>
      </c>
      <c r="AE13" s="25">
        <v>193960.88080000001</v>
      </c>
      <c r="AF13">
        <v>1563</v>
      </c>
      <c r="AG13">
        <v>4146</v>
      </c>
      <c r="AH13">
        <v>16680</v>
      </c>
      <c r="AI13">
        <v>20729</v>
      </c>
      <c r="AJ13">
        <v>0</v>
      </c>
      <c r="AK13">
        <v>54899</v>
      </c>
      <c r="AL13">
        <v>-23985</v>
      </c>
      <c r="AM13">
        <v>0</v>
      </c>
      <c r="AN13">
        <v>9057</v>
      </c>
      <c r="AO13">
        <v>168440</v>
      </c>
      <c r="AP13">
        <v>-0.19800000000000001</v>
      </c>
      <c r="AQ13">
        <v>-17792</v>
      </c>
      <c r="AR13">
        <v>1046097</v>
      </c>
      <c r="AS13">
        <v>183751</v>
      </c>
      <c r="AT13">
        <v>108.0949</v>
      </c>
      <c r="AU13">
        <v>16812</v>
      </c>
      <c r="AV13" t="e">
        <v>#N/A</v>
      </c>
      <c r="AW13">
        <v>16533</v>
      </c>
      <c r="AX13" s="26">
        <v>-14331</v>
      </c>
      <c r="AY13">
        <v>-14331</v>
      </c>
      <c r="AZ13">
        <v>690139</v>
      </c>
      <c r="BA13">
        <v>63047</v>
      </c>
      <c r="BB13">
        <v>15553</v>
      </c>
      <c r="BC13">
        <v>-91653</v>
      </c>
      <c r="BD13" t="e">
        <v>#N/A</v>
      </c>
      <c r="BE13" s="15">
        <v>1072</v>
      </c>
      <c r="BF13" s="6">
        <v>0.67</v>
      </c>
      <c r="BG13" s="9">
        <f t="shared" si="0"/>
        <v>6465.5</v>
      </c>
      <c r="BH13" s="9">
        <f t="shared" si="7"/>
        <v>11001</v>
      </c>
      <c r="BI13" s="9">
        <f t="shared" si="2"/>
        <v>11001</v>
      </c>
      <c r="BJ13">
        <v>9650</v>
      </c>
      <c r="BK13" s="9">
        <f t="shared" si="1"/>
        <v>197342.5</v>
      </c>
      <c r="BL13">
        <v>20.45</v>
      </c>
      <c r="BM13">
        <v>0</v>
      </c>
      <c r="BN13" t="s">
        <v>105</v>
      </c>
      <c r="BO13">
        <v>1</v>
      </c>
      <c r="BP13">
        <f t="shared" si="3"/>
        <v>238650</v>
      </c>
      <c r="BQ13">
        <f t="shared" si="4"/>
        <v>0.82691179551644667</v>
      </c>
      <c r="BR13">
        <f t="shared" si="5"/>
        <v>1.2093188238722019</v>
      </c>
      <c r="BS13" t="str">
        <f t="shared" si="6"/>
        <v>Continue</v>
      </c>
    </row>
    <row r="14" spans="1:71">
      <c r="A14" s="27">
        <v>13</v>
      </c>
      <c r="B14" s="27" t="s">
        <v>61</v>
      </c>
      <c r="C14" s="29">
        <v>42369</v>
      </c>
      <c r="D14" s="27">
        <v>1.3421000000000001</v>
      </c>
      <c r="E14" s="27">
        <v>74276</v>
      </c>
      <c r="F14" s="27">
        <v>136979</v>
      </c>
      <c r="G14" s="27">
        <v>122775</v>
      </c>
      <c r="H14" s="27">
        <v>539326</v>
      </c>
      <c r="I14" s="27">
        <v>159563</v>
      </c>
      <c r="J14" s="27">
        <v>829409</v>
      </c>
      <c r="K14" s="27">
        <v>421378</v>
      </c>
      <c r="L14" s="27">
        <v>76117</v>
      </c>
      <c r="M14" s="27">
        <v>0</v>
      </c>
      <c r="N14" s="27">
        <v>112921</v>
      </c>
      <c r="O14" s="27">
        <v>101036</v>
      </c>
      <c r="P14" s="27">
        <v>258186</v>
      </c>
      <c r="Q14" s="27">
        <v>1291793</v>
      </c>
      <c r="R14" s="27">
        <v>1046196</v>
      </c>
      <c r="S14" s="27" t="e">
        <v>#N/A</v>
      </c>
      <c r="T14" s="27">
        <v>30243</v>
      </c>
      <c r="U14" s="27">
        <v>752467</v>
      </c>
      <c r="V14" s="27">
        <v>-30243</v>
      </c>
      <c r="W14" s="27">
        <v>57380</v>
      </c>
      <c r="X14" s="27">
        <v>27021</v>
      </c>
      <c r="Y14" s="27">
        <v>875</v>
      </c>
      <c r="Z14" s="27">
        <v>27137</v>
      </c>
      <c r="AA14" s="27" t="e">
        <v>#N/A</v>
      </c>
      <c r="AB14" s="27" t="e">
        <v>#N/A</v>
      </c>
      <c r="AC14" s="27">
        <v>-4201</v>
      </c>
      <c r="AD14" s="27" t="e">
        <v>#N/A</v>
      </c>
      <c r="AE14" s="27">
        <v>167403.8898</v>
      </c>
      <c r="AF14" s="27">
        <v>-23677</v>
      </c>
      <c r="AG14" s="27">
        <v>3080</v>
      </c>
      <c r="AH14" s="27" t="e">
        <v>#N/A</v>
      </c>
      <c r="AI14" s="27">
        <v>-4201</v>
      </c>
      <c r="AJ14" s="27">
        <v>0</v>
      </c>
      <c r="AK14" s="27">
        <v>62914</v>
      </c>
      <c r="AL14" s="27">
        <v>1147</v>
      </c>
      <c r="AM14" s="27">
        <v>0</v>
      </c>
      <c r="AN14" s="27">
        <v>-18596</v>
      </c>
      <c r="AO14" s="27">
        <v>165494</v>
      </c>
      <c r="AP14" s="27">
        <v>0.15329999999999999</v>
      </c>
      <c r="AQ14" s="27">
        <v>-18034</v>
      </c>
      <c r="AR14" s="27">
        <v>1132230</v>
      </c>
      <c r="AS14" s="27">
        <v>182683</v>
      </c>
      <c r="AT14" s="27">
        <v>102.6507</v>
      </c>
      <c r="AU14" s="27">
        <v>17814</v>
      </c>
      <c r="AV14" s="27" t="e">
        <v>#N/A</v>
      </c>
      <c r="AW14" s="27">
        <v>17574</v>
      </c>
      <c r="AX14" s="27">
        <v>29734</v>
      </c>
      <c r="AY14" s="27">
        <v>29734</v>
      </c>
      <c r="AZ14" s="27">
        <v>680083</v>
      </c>
      <c r="BA14" s="27">
        <v>62024</v>
      </c>
      <c r="BB14" s="27">
        <v>17354</v>
      </c>
      <c r="BC14" s="27">
        <v>-64150</v>
      </c>
      <c r="BD14" s="27" t="e">
        <v>#N/A</v>
      </c>
      <c r="BE14" s="28">
        <v>-18370</v>
      </c>
      <c r="BF14" s="30">
        <v>0.47</v>
      </c>
      <c r="BG14" s="31">
        <f t="shared" si="0"/>
        <v>4535.5</v>
      </c>
      <c r="BH14" s="31">
        <f t="shared" si="7"/>
        <v>4535.5</v>
      </c>
      <c r="BI14" s="31">
        <f t="shared" si="2"/>
        <v>4535.5</v>
      </c>
      <c r="BJ14" s="27">
        <v>9650</v>
      </c>
      <c r="BK14" s="31">
        <f t="shared" si="1"/>
        <v>170322.5</v>
      </c>
      <c r="BL14" s="27">
        <v>17.649999999999999</v>
      </c>
      <c r="BM14" s="27">
        <v>0</v>
      </c>
      <c r="BN14" s="27" t="s">
        <v>105</v>
      </c>
      <c r="BO14" s="27">
        <v>1</v>
      </c>
      <c r="BP14" s="27">
        <f t="shared" si="3"/>
        <v>245597</v>
      </c>
      <c r="BQ14" s="27">
        <f t="shared" si="4"/>
        <v>0.69350399231260973</v>
      </c>
      <c r="BR14" s="27">
        <f t="shared" si="5"/>
        <v>1.4419527660761202</v>
      </c>
      <c r="BS14" s="27" t="str">
        <f t="shared" si="6"/>
        <v>Initiate</v>
      </c>
    </row>
    <row r="15" spans="1:71" customFormat="1" hidden="1">
      <c r="A15">
        <v>14</v>
      </c>
      <c r="B15" t="s">
        <v>61</v>
      </c>
      <c r="C15" s="1">
        <v>42185</v>
      </c>
      <c r="D15">
        <v>1.363</v>
      </c>
      <c r="E15">
        <v>68058</v>
      </c>
      <c r="F15">
        <v>107655</v>
      </c>
      <c r="G15">
        <v>106452</v>
      </c>
      <c r="H15">
        <v>430367</v>
      </c>
      <c r="I15">
        <v>147480</v>
      </c>
      <c r="J15" s="3" t="e">
        <v>#N/A</v>
      </c>
      <c r="K15">
        <v>414078</v>
      </c>
      <c r="L15">
        <v>128177</v>
      </c>
      <c r="M15">
        <v>0</v>
      </c>
      <c r="N15" s="2">
        <v>132912</v>
      </c>
      <c r="O15" s="2">
        <v>117386</v>
      </c>
      <c r="P15">
        <v>179656</v>
      </c>
      <c r="Q15">
        <v>1175679</v>
      </c>
      <c r="R15">
        <v>923155</v>
      </c>
      <c r="S15" s="4" t="e">
        <v>#N/A</v>
      </c>
      <c r="T15">
        <v>26428</v>
      </c>
      <c r="U15">
        <v>745312</v>
      </c>
      <c r="V15">
        <v>-26428</v>
      </c>
      <c r="W15">
        <v>26105</v>
      </c>
      <c r="X15">
        <v>22510</v>
      </c>
      <c r="Y15">
        <v>170</v>
      </c>
      <c r="Z15">
        <v>-323</v>
      </c>
      <c r="AA15" t="e">
        <v>#N/A</v>
      </c>
      <c r="AB15" t="e">
        <v>#N/A</v>
      </c>
      <c r="AC15">
        <v>21045</v>
      </c>
      <c r="AD15">
        <v>32.96</v>
      </c>
      <c r="AE15" s="25">
        <v>186656.75440000001</v>
      </c>
      <c r="AF15">
        <v>6751</v>
      </c>
      <c r="AG15">
        <v>7004</v>
      </c>
      <c r="AH15">
        <v>11936</v>
      </c>
      <c r="AI15">
        <v>21045</v>
      </c>
      <c r="AJ15">
        <v>0</v>
      </c>
      <c r="AK15">
        <v>64344</v>
      </c>
      <c r="AL15">
        <v>-214</v>
      </c>
      <c r="AM15">
        <v>0</v>
      </c>
      <c r="AN15">
        <v>21250</v>
      </c>
      <c r="AO15">
        <v>163996</v>
      </c>
      <c r="AP15">
        <v>1.3093999999999999</v>
      </c>
      <c r="AQ15">
        <v>-10293.6278</v>
      </c>
      <c r="AR15">
        <v>1028199</v>
      </c>
      <c r="AS15">
        <v>188180</v>
      </c>
      <c r="AT15">
        <v>80.784999999999997</v>
      </c>
      <c r="AU15">
        <v>18829.1047</v>
      </c>
      <c r="AV15">
        <v>43545.864600000001</v>
      </c>
      <c r="AW15">
        <v>14772.209699999999</v>
      </c>
      <c r="AX15" s="26">
        <v>-194474.5434</v>
      </c>
      <c r="AY15">
        <v>-194474.5434</v>
      </c>
      <c r="AZ15">
        <v>839561.69270000001</v>
      </c>
      <c r="BA15">
        <v>73735.589699999997</v>
      </c>
      <c r="BB15">
        <v>23307.685799999999</v>
      </c>
      <c r="BC15">
        <v>-21453</v>
      </c>
      <c r="BD15" t="e">
        <v>#N/A</v>
      </c>
      <c r="BE15" s="15">
        <v>15523</v>
      </c>
      <c r="BF15" s="8">
        <v>0</v>
      </c>
      <c r="BG15" s="9">
        <f t="shared" si="0"/>
        <v>0</v>
      </c>
      <c r="BH15" s="9">
        <f t="shared" si="7"/>
        <v>19879</v>
      </c>
      <c r="BI15" s="9">
        <f t="shared" si="2"/>
        <v>19879</v>
      </c>
      <c r="BJ15">
        <v>9650</v>
      </c>
      <c r="BK15" s="9">
        <f t="shared" si="1"/>
        <v>191456</v>
      </c>
      <c r="BL15">
        <v>19.84</v>
      </c>
      <c r="BM15">
        <v>0</v>
      </c>
      <c r="BN15" t="s">
        <v>105</v>
      </c>
      <c r="BO15">
        <v>0</v>
      </c>
      <c r="BP15">
        <f t="shared" si="3"/>
        <v>252524</v>
      </c>
      <c r="BQ15">
        <f t="shared" si="4"/>
        <v>0.75816952052082176</v>
      </c>
      <c r="BR15">
        <f t="shared" si="5"/>
        <v>1.3189662376734079</v>
      </c>
      <c r="BS15" t="str">
        <f t="shared" si="6"/>
        <v>NonPayer</v>
      </c>
    </row>
    <row r="16" spans="1:71">
      <c r="A16" s="27">
        <v>15</v>
      </c>
      <c r="B16" s="27" t="s">
        <v>61</v>
      </c>
      <c r="C16" s="29">
        <v>42004</v>
      </c>
      <c r="D16" s="27">
        <v>1.3680000000000001</v>
      </c>
      <c r="E16" s="27">
        <v>67751.272100000002</v>
      </c>
      <c r="F16" s="27">
        <v>92284.205000000002</v>
      </c>
      <c r="G16" s="27">
        <v>75069.345199999996</v>
      </c>
      <c r="H16" s="27">
        <v>440111.00339999999</v>
      </c>
      <c r="I16" s="27">
        <v>147894.97839999999</v>
      </c>
      <c r="J16" s="27">
        <v>786183.92249999999</v>
      </c>
      <c r="K16" s="27">
        <v>380615.2378</v>
      </c>
      <c r="L16" s="27">
        <v>27922.0926</v>
      </c>
      <c r="M16" s="27">
        <v>0</v>
      </c>
      <c r="N16" s="27">
        <v>245273.00039999999</v>
      </c>
      <c r="O16" s="27">
        <v>12865.8984</v>
      </c>
      <c r="P16" s="27">
        <v>100698.9697</v>
      </c>
      <c r="Q16" s="27">
        <v>1204075.9557</v>
      </c>
      <c r="R16" s="27">
        <v>915715.27679999999</v>
      </c>
      <c r="S16" s="27" t="e">
        <v>#N/A</v>
      </c>
      <c r="T16" s="27">
        <v>0</v>
      </c>
      <c r="U16" s="27">
        <v>763964.93680000002</v>
      </c>
      <c r="V16" s="27">
        <v>0</v>
      </c>
      <c r="W16" s="27">
        <v>73975.031799999997</v>
      </c>
      <c r="X16" s="27">
        <v>1131.5684000000001</v>
      </c>
      <c r="Y16" s="27">
        <v>0</v>
      </c>
      <c r="Z16" s="27">
        <v>73975.029800000004</v>
      </c>
      <c r="AA16" s="27">
        <v>-7371.2160000000003</v>
      </c>
      <c r="AB16" s="27" t="e">
        <v>#N/A</v>
      </c>
      <c r="AC16" s="27">
        <v>-19898.502799999998</v>
      </c>
      <c r="AD16" s="27" t="e">
        <v>#N/A</v>
      </c>
      <c r="AE16" s="27">
        <v>107569.2867</v>
      </c>
      <c r="AF16" s="27">
        <v>-28205.093000000001</v>
      </c>
      <c r="AG16" s="27">
        <v>-1256.8552</v>
      </c>
      <c r="AH16" s="27">
        <v>7956.7204000000002</v>
      </c>
      <c r="AI16" s="27">
        <v>-19898.502499999999</v>
      </c>
      <c r="AJ16" s="27">
        <v>0</v>
      </c>
      <c r="AK16" s="27">
        <v>122005.1467</v>
      </c>
      <c r="AL16" s="27">
        <v>-62996.727299999999</v>
      </c>
      <c r="AM16" s="27">
        <v>0</v>
      </c>
      <c r="AN16" s="27">
        <v>-35035.289100000002</v>
      </c>
      <c r="AO16" s="27">
        <v>187251.39809999999</v>
      </c>
      <c r="AP16" s="27">
        <v>4.5693999999999999</v>
      </c>
      <c r="AQ16" s="27">
        <v>25742.5461</v>
      </c>
      <c r="AR16" s="27">
        <v>1056180.9502999999</v>
      </c>
      <c r="AS16" s="27">
        <v>166355.5312</v>
      </c>
      <c r="AT16" s="27">
        <v>36.235500000000002</v>
      </c>
      <c r="AU16" s="27">
        <v>31615.534299999999</v>
      </c>
      <c r="AV16" s="27">
        <v>40804.8966</v>
      </c>
      <c r="AW16" s="27">
        <v>29892.1911</v>
      </c>
      <c r="AX16" s="27">
        <v>-157882.15530000001</v>
      </c>
      <c r="AY16" s="27">
        <v>-157882.15530000001</v>
      </c>
      <c r="AZ16" s="27">
        <v>1150867.9262999999</v>
      </c>
      <c r="BA16" s="27">
        <v>137919.41140000001</v>
      </c>
      <c r="BB16" s="27">
        <v>87250.270199999999</v>
      </c>
      <c r="BC16" s="27">
        <v>6670.0523999999996</v>
      </c>
      <c r="BD16" s="27" t="e">
        <v>#N/A</v>
      </c>
      <c r="BE16" s="28">
        <v>-256518.5191</v>
      </c>
      <c r="BF16" s="30">
        <v>2.06</v>
      </c>
      <c r="BG16" s="31">
        <f t="shared" si="0"/>
        <v>19879</v>
      </c>
      <c r="BH16" s="31">
        <f t="shared" si="7"/>
        <v>19879</v>
      </c>
      <c r="BI16" s="31">
        <f t="shared" si="2"/>
        <v>19879</v>
      </c>
      <c r="BJ16" s="27">
        <v>9650</v>
      </c>
      <c r="BK16" s="31">
        <f t="shared" si="1"/>
        <v>110010</v>
      </c>
      <c r="BL16" s="27">
        <v>11.4</v>
      </c>
      <c r="BM16" s="27">
        <v>0</v>
      </c>
      <c r="BN16" s="27" t="s">
        <v>105</v>
      </c>
      <c r="BO16" s="27">
        <v>1</v>
      </c>
      <c r="BP16" s="27">
        <f t="shared" si="3"/>
        <v>288360.67890000006</v>
      </c>
      <c r="BQ16" s="27">
        <f t="shared" si="4"/>
        <v>0.38150139061834476</v>
      </c>
      <c r="BR16" s="27">
        <f t="shared" si="5"/>
        <v>2.6212224243250617</v>
      </c>
      <c r="BS16" s="27" t="str">
        <f t="shared" si="6"/>
        <v>Initiate</v>
      </c>
    </row>
    <row r="17" spans="1:71" customFormat="1" hidden="1">
      <c r="A17">
        <v>16</v>
      </c>
      <c r="B17" t="s">
        <v>61</v>
      </c>
      <c r="C17" s="1">
        <v>41820</v>
      </c>
      <c r="D17">
        <v>1.0456000000000001</v>
      </c>
      <c r="E17">
        <v>76254.091700000004</v>
      </c>
      <c r="F17">
        <v>75483.767300000007</v>
      </c>
      <c r="G17">
        <v>121557.5165</v>
      </c>
      <c r="H17">
        <v>469288.12929999997</v>
      </c>
      <c r="I17">
        <v>116826.1502</v>
      </c>
      <c r="J17" s="3">
        <v>1151019.8838</v>
      </c>
      <c r="K17">
        <v>440648.8432</v>
      </c>
      <c r="L17">
        <v>53003.236199999999</v>
      </c>
      <c r="M17">
        <v>0</v>
      </c>
      <c r="N17" s="2">
        <v>314661.95319999999</v>
      </c>
      <c r="O17" s="2">
        <v>257384.9442</v>
      </c>
      <c r="P17">
        <v>97200.056700000001</v>
      </c>
      <c r="Q17">
        <v>1535580.5573</v>
      </c>
      <c r="R17">
        <v>1046718.4118</v>
      </c>
      <c r="S17" s="4" t="e">
        <v>#N/A</v>
      </c>
      <c r="T17">
        <v>29725.7444</v>
      </c>
      <c r="U17">
        <v>1066292.4283</v>
      </c>
      <c r="V17">
        <v>-29725.7438</v>
      </c>
      <c r="W17">
        <v>80541.732799999998</v>
      </c>
      <c r="X17">
        <v>26704.973399999999</v>
      </c>
      <c r="Y17">
        <v>3986.7903000000001</v>
      </c>
      <c r="Z17">
        <v>50815.988299999997</v>
      </c>
      <c r="AA17">
        <v>-57241.853600000002</v>
      </c>
      <c r="AB17" t="e">
        <v>#N/A</v>
      </c>
      <c r="AC17">
        <v>46295.727599999998</v>
      </c>
      <c r="AD17">
        <v>28.965499999999999</v>
      </c>
      <c r="AE17" s="25">
        <v>427500.97970000003</v>
      </c>
      <c r="AF17">
        <v>17600.490099999999</v>
      </c>
      <c r="AG17">
        <v>12530.911700000001</v>
      </c>
      <c r="AH17">
        <v>10757.777</v>
      </c>
      <c r="AI17">
        <v>46295.726499999997</v>
      </c>
      <c r="AJ17">
        <v>0</v>
      </c>
      <c r="AK17">
        <v>140027.8346</v>
      </c>
      <c r="AL17">
        <v>27685.0504</v>
      </c>
      <c r="AM17">
        <v>0</v>
      </c>
      <c r="AN17">
        <v>43261.493900000001</v>
      </c>
      <c r="AO17">
        <v>308682.79869999998</v>
      </c>
      <c r="AP17">
        <v>6.1475999999999997</v>
      </c>
      <c r="AQ17">
        <v>60319.201300000001</v>
      </c>
      <c r="AR17">
        <v>1418754.4199000001</v>
      </c>
      <c r="AS17">
        <v>348834.29560000001</v>
      </c>
      <c r="AT17">
        <v>29.978100000000001</v>
      </c>
      <c r="AU17">
        <v>39002.925900000002</v>
      </c>
      <c r="AV17">
        <v>36052.681600000004</v>
      </c>
      <c r="AW17">
        <v>30782.4483</v>
      </c>
      <c r="AX17" s="26">
        <v>76111.966799999995</v>
      </c>
      <c r="AY17">
        <v>76111.966799999995</v>
      </c>
      <c r="AZ17">
        <v>1076360.9476000001</v>
      </c>
      <c r="BA17">
        <v>159284.8265</v>
      </c>
      <c r="BB17">
        <v>130104.57580000001</v>
      </c>
      <c r="BC17">
        <v>51500.404600000002</v>
      </c>
      <c r="BD17" t="e">
        <v>#N/A</v>
      </c>
      <c r="BE17" s="15">
        <v>17820.555899999999</v>
      </c>
      <c r="BF17" s="7">
        <v>0</v>
      </c>
      <c r="BG17" s="9">
        <f t="shared" si="0"/>
        <v>0</v>
      </c>
      <c r="BH17" s="9">
        <f t="shared" si="7"/>
        <v>9264</v>
      </c>
      <c r="BI17" s="9">
        <f t="shared" si="2"/>
        <v>9264</v>
      </c>
      <c r="BJ17">
        <v>9650</v>
      </c>
      <c r="BK17" s="9">
        <f t="shared" si="1"/>
        <v>440040</v>
      </c>
      <c r="BL17">
        <v>45.6</v>
      </c>
      <c r="BM17">
        <v>0</v>
      </c>
      <c r="BN17" t="s">
        <v>105</v>
      </c>
      <c r="BO17">
        <v>0</v>
      </c>
      <c r="BP17">
        <f t="shared" si="3"/>
        <v>488862.14549999998</v>
      </c>
      <c r="BQ17">
        <f t="shared" si="4"/>
        <v>0.90013105749870337</v>
      </c>
      <c r="BR17">
        <f t="shared" si="5"/>
        <v>1.1109493352877011</v>
      </c>
      <c r="BS17" t="str">
        <f t="shared" si="6"/>
        <v>NonPayer</v>
      </c>
    </row>
    <row r="18" spans="1:71">
      <c r="A18" s="27">
        <v>17</v>
      </c>
      <c r="B18" s="27" t="s">
        <v>61</v>
      </c>
      <c r="C18" s="29">
        <v>41639</v>
      </c>
      <c r="D18" s="27">
        <v>0.71840000000000004</v>
      </c>
      <c r="E18" s="27">
        <v>53637.378400000001</v>
      </c>
      <c r="F18" s="27">
        <v>63918.194199999998</v>
      </c>
      <c r="G18" s="27">
        <v>50574.876799999998</v>
      </c>
      <c r="H18" s="27">
        <v>441036.73369999998</v>
      </c>
      <c r="I18" s="27">
        <v>114817.2124</v>
      </c>
      <c r="J18" s="27">
        <v>702868.49329999997</v>
      </c>
      <c r="K18" s="27">
        <v>275495.89600000001</v>
      </c>
      <c r="L18" s="27">
        <v>51399.046000000002</v>
      </c>
      <c r="M18" s="27" t="e">
        <v>#N/A</v>
      </c>
      <c r="N18" s="27">
        <v>295834.76669999998</v>
      </c>
      <c r="O18" s="27">
        <v>251972.28820000001</v>
      </c>
      <c r="P18" s="27">
        <v>70517.271299999993</v>
      </c>
      <c r="Q18" s="27">
        <v>1422649.7082</v>
      </c>
      <c r="R18" s="27">
        <v>919337.73459999997</v>
      </c>
      <c r="S18" s="27" t="e">
        <v>#N/A</v>
      </c>
      <c r="T18" s="27">
        <v>11784.826999999999</v>
      </c>
      <c r="U18" s="27">
        <v>981612.90509999997</v>
      </c>
      <c r="V18" s="27">
        <v>-11784.8272</v>
      </c>
      <c r="W18" s="27">
        <v>59337.237999999998</v>
      </c>
      <c r="X18" s="27">
        <v>8007.6641</v>
      </c>
      <c r="Y18" s="27">
        <v>0</v>
      </c>
      <c r="Z18" s="27">
        <v>47552.411699999997</v>
      </c>
      <c r="AA18" s="27">
        <v>-2515.2006999999999</v>
      </c>
      <c r="AB18" s="27" t="e">
        <v>#N/A</v>
      </c>
      <c r="AC18" s="27">
        <v>-3622.8604</v>
      </c>
      <c r="AD18" s="27" t="e">
        <v>#N/A</v>
      </c>
      <c r="AE18" s="27">
        <v>414767.03840000002</v>
      </c>
      <c r="AF18" s="27">
        <v>-13681.547500000001</v>
      </c>
      <c r="AG18" s="27">
        <v>3423.5363000000002</v>
      </c>
      <c r="AH18" s="27">
        <v>6756.8674000000001</v>
      </c>
      <c r="AI18" s="27">
        <v>-3622.8604</v>
      </c>
      <c r="AJ18" s="27">
        <v>0</v>
      </c>
      <c r="AK18" s="27">
        <v>164279.23879999999</v>
      </c>
      <c r="AL18" s="27">
        <v>24606.413199999999</v>
      </c>
      <c r="AM18" s="27">
        <v>0</v>
      </c>
      <c r="AN18" s="27">
        <v>-9910.4393</v>
      </c>
      <c r="AO18" s="27">
        <v>180028.42559999999</v>
      </c>
      <c r="AP18" s="27">
        <v>4.1883999999999997</v>
      </c>
      <c r="AQ18" s="27">
        <v>56636.157599999999</v>
      </c>
      <c r="AR18" s="27">
        <v>1307832.4361</v>
      </c>
      <c r="AS18" s="27">
        <v>339032.73800000001</v>
      </c>
      <c r="AT18" s="27">
        <v>29.123000000000001</v>
      </c>
      <c r="AU18" s="27">
        <v>35871.278100000003</v>
      </c>
      <c r="AV18" s="27">
        <v>36180.076500000003</v>
      </c>
      <c r="AW18" s="27">
        <v>30664.094300000001</v>
      </c>
      <c r="AX18" s="27">
        <v>71195.507100000003</v>
      </c>
      <c r="AY18" s="27">
        <v>71195.507100000003</v>
      </c>
      <c r="AZ18" s="27">
        <v>1006897.3919</v>
      </c>
      <c r="BA18" s="27">
        <v>158851.01680000001</v>
      </c>
      <c r="BB18" s="27">
        <v>123171.53079999999</v>
      </c>
      <c r="BC18" s="27">
        <v>38090.783600000002</v>
      </c>
      <c r="BD18" s="27" t="e">
        <v>#N/A</v>
      </c>
      <c r="BE18" s="28">
        <v>1552.1429000000001</v>
      </c>
      <c r="BF18" s="30">
        <v>0.96</v>
      </c>
      <c r="BG18" s="31">
        <f t="shared" si="0"/>
        <v>9264</v>
      </c>
      <c r="BH18" s="31">
        <f t="shared" si="7"/>
        <v>9264</v>
      </c>
      <c r="BI18" s="31">
        <f t="shared" si="2"/>
        <v>9264</v>
      </c>
      <c r="BJ18" s="27">
        <v>9650</v>
      </c>
      <c r="BK18" s="31">
        <f t="shared" si="1"/>
        <v>432320</v>
      </c>
      <c r="BL18" s="27">
        <v>44.8</v>
      </c>
      <c r="BM18" s="27">
        <v>0</v>
      </c>
      <c r="BN18" s="27" t="s">
        <v>105</v>
      </c>
      <c r="BO18" s="27">
        <v>1</v>
      </c>
      <c r="BP18" s="27">
        <f t="shared" si="3"/>
        <v>503311.97360000003</v>
      </c>
      <c r="BQ18" s="27">
        <f t="shared" si="4"/>
        <v>0.85895035817999454</v>
      </c>
      <c r="BR18" s="27">
        <f t="shared" si="5"/>
        <v>1.1642116339748336</v>
      </c>
      <c r="BS18" s="27" t="str">
        <f t="shared" si="6"/>
        <v>Initiate</v>
      </c>
    </row>
    <row r="19" spans="1:71" customFormat="1" hidden="1">
      <c r="A19">
        <v>18</v>
      </c>
      <c r="B19" t="s">
        <v>61</v>
      </c>
      <c r="C19" s="1">
        <v>41455</v>
      </c>
      <c r="D19">
        <v>0.78949999999999998</v>
      </c>
      <c r="E19">
        <v>80769.876999999993</v>
      </c>
      <c r="F19">
        <v>85144.066200000001</v>
      </c>
      <c r="G19">
        <v>67535.239100000006</v>
      </c>
      <c r="H19">
        <v>490133.82299999997</v>
      </c>
      <c r="I19">
        <v>131552.42989999999</v>
      </c>
      <c r="J19" s="3">
        <v>1009659.3525</v>
      </c>
      <c r="K19">
        <v>391793.96429999999</v>
      </c>
      <c r="L19">
        <v>50592.266499999998</v>
      </c>
      <c r="M19">
        <v>0</v>
      </c>
      <c r="N19" s="2">
        <v>251242.8449</v>
      </c>
      <c r="O19" s="2">
        <v>202293.44409999999</v>
      </c>
      <c r="P19">
        <v>98719.282200000001</v>
      </c>
      <c r="Q19">
        <v>1458199.4343999999</v>
      </c>
      <c r="R19">
        <v>1003460.974</v>
      </c>
      <c r="S19" s="4" t="e">
        <v>#N/A</v>
      </c>
      <c r="T19">
        <v>22708.3226</v>
      </c>
      <c r="U19">
        <v>968065.59109999996</v>
      </c>
      <c r="V19">
        <v>-22708.3233</v>
      </c>
      <c r="W19">
        <v>43837.336900000002</v>
      </c>
      <c r="X19">
        <v>25477.4395</v>
      </c>
      <c r="Y19">
        <v>129.30690000000001</v>
      </c>
      <c r="Z19">
        <v>21129.015899999999</v>
      </c>
      <c r="AA19">
        <v>1705.5468000000001</v>
      </c>
      <c r="AB19" t="e">
        <v>#N/A</v>
      </c>
      <c r="AC19">
        <v>50638.164400000001</v>
      </c>
      <c r="AD19">
        <v>24.3582</v>
      </c>
      <c r="AE19" s="25">
        <v>260268.50589999999</v>
      </c>
      <c r="AF19">
        <v>16126.078299999999</v>
      </c>
      <c r="AG19">
        <v>9392.1214</v>
      </c>
      <c r="AH19">
        <v>10001.2498</v>
      </c>
      <c r="AI19">
        <v>50638.162700000001</v>
      </c>
      <c r="AJ19">
        <v>0</v>
      </c>
      <c r="AK19">
        <v>160059.49359999999</v>
      </c>
      <c r="AL19">
        <v>-7290.8685999999998</v>
      </c>
      <c r="AM19">
        <v>0</v>
      </c>
      <c r="AN19">
        <v>38558.413999999997</v>
      </c>
      <c r="AO19">
        <v>268127.43359999999</v>
      </c>
      <c r="AP19">
        <v>3.6633</v>
      </c>
      <c r="AQ19">
        <v>47905.786899999999</v>
      </c>
      <c r="AR19">
        <v>1326646.9818</v>
      </c>
      <c r="AS19">
        <v>294678.96769999998</v>
      </c>
      <c r="AT19">
        <v>29.9389</v>
      </c>
      <c r="AU19">
        <v>37810.798600000002</v>
      </c>
      <c r="AV19">
        <v>40209.2183</v>
      </c>
      <c r="AW19">
        <v>40576.704100000003</v>
      </c>
      <c r="AX19" s="26">
        <v>49729.424800000001</v>
      </c>
      <c r="AY19">
        <v>49729.424800000001</v>
      </c>
      <c r="AZ19">
        <v>1096378.5634999999</v>
      </c>
      <c r="BA19">
        <v>159597.8633</v>
      </c>
      <c r="BB19">
        <v>126293.2895</v>
      </c>
      <c r="BC19">
        <v>23277.4094</v>
      </c>
      <c r="BD19" t="e">
        <v>#N/A</v>
      </c>
      <c r="BE19" s="15">
        <v>16008.512500000001</v>
      </c>
      <c r="BF19">
        <v>0</v>
      </c>
      <c r="BG19" s="9">
        <f t="shared" si="0"/>
        <v>0</v>
      </c>
      <c r="BH19" s="9">
        <f t="shared" si="7"/>
        <v>2702.0000000000005</v>
      </c>
      <c r="BI19" s="9">
        <f t="shared" si="2"/>
        <v>2702.0000000000005</v>
      </c>
      <c r="BJ19">
        <v>9650</v>
      </c>
      <c r="BK19" s="9">
        <f t="shared" si="1"/>
        <v>271734.34999999998</v>
      </c>
      <c r="BL19">
        <v>28.158999999999999</v>
      </c>
      <c r="BM19">
        <v>0</v>
      </c>
      <c r="BN19" t="s">
        <v>105</v>
      </c>
      <c r="BO19">
        <v>0</v>
      </c>
      <c r="BP19">
        <f t="shared" si="3"/>
        <v>454738.46039999987</v>
      </c>
      <c r="BQ19">
        <f t="shared" si="4"/>
        <v>0.59756183754718117</v>
      </c>
      <c r="BR19">
        <f t="shared" si="5"/>
        <v>1.6734669739030046</v>
      </c>
      <c r="BS19" t="str">
        <f t="shared" si="6"/>
        <v>NonPayer</v>
      </c>
    </row>
    <row r="20" spans="1:71">
      <c r="A20" s="27">
        <v>19</v>
      </c>
      <c r="B20" s="27" t="s">
        <v>61</v>
      </c>
      <c r="C20" s="29">
        <v>41274</v>
      </c>
      <c r="D20" s="27">
        <v>0.82020000000000004</v>
      </c>
      <c r="E20" s="27">
        <v>69216.618300000002</v>
      </c>
      <c r="F20" s="27">
        <v>76663.603300000002</v>
      </c>
      <c r="G20" s="27">
        <v>57226.283100000001</v>
      </c>
      <c r="H20" s="27">
        <v>438316.35220000002</v>
      </c>
      <c r="I20" s="27">
        <v>119514.87450000001</v>
      </c>
      <c r="J20" s="27">
        <v>989801.36670000001</v>
      </c>
      <c r="K20" s="27">
        <v>380817.924</v>
      </c>
      <c r="L20" s="27">
        <v>37123.359499999999</v>
      </c>
      <c r="M20" s="27">
        <v>0</v>
      </c>
      <c r="N20" s="27">
        <v>217297.0716</v>
      </c>
      <c r="O20" s="27">
        <v>191973.12400000001</v>
      </c>
      <c r="P20" s="27">
        <v>97844.778900000005</v>
      </c>
      <c r="Q20" s="27">
        <v>1366723.5149999999</v>
      </c>
      <c r="R20" s="27">
        <v>937487.26950000005</v>
      </c>
      <c r="S20" s="27" t="e">
        <v>#N/A</v>
      </c>
      <c r="T20" s="27">
        <v>40506.396399999998</v>
      </c>
      <c r="U20" s="27">
        <v>928407.09640000004</v>
      </c>
      <c r="V20" s="27">
        <v>-40506.397900000004</v>
      </c>
      <c r="W20" s="27">
        <v>40776.388500000001</v>
      </c>
      <c r="X20" s="27">
        <v>20738.321400000001</v>
      </c>
      <c r="Y20" s="27">
        <v>203.86799999999999</v>
      </c>
      <c r="Z20" s="27">
        <v>269.99340000000001</v>
      </c>
      <c r="AA20" s="27">
        <v>-9601.8359999999993</v>
      </c>
      <c r="AB20" s="27">
        <v>2298.9756000000002</v>
      </c>
      <c r="AC20" s="27">
        <v>29129.689299999998</v>
      </c>
      <c r="AD20" s="27">
        <v>42.131700000000002</v>
      </c>
      <c r="AE20" s="27">
        <v>234135.03020000001</v>
      </c>
      <c r="AF20" s="27">
        <v>5590.4125999999997</v>
      </c>
      <c r="AG20" s="27">
        <v>8958.0097000000005</v>
      </c>
      <c r="AH20" s="27">
        <v>10140.9473</v>
      </c>
      <c r="AI20" s="27">
        <v>29129.689399999999</v>
      </c>
      <c r="AJ20" s="27">
        <v>0</v>
      </c>
      <c r="AK20" s="27">
        <v>148252.9198</v>
      </c>
      <c r="AL20" s="27">
        <v>-13648.807000000001</v>
      </c>
      <c r="AM20" s="27">
        <v>0</v>
      </c>
      <c r="AN20" s="27">
        <v>21261.9267</v>
      </c>
      <c r="AO20" s="27">
        <v>292838.9081</v>
      </c>
      <c r="AP20" s="27">
        <v>3.8132999999999999</v>
      </c>
      <c r="AQ20" s="27">
        <v>27072.9745</v>
      </c>
      <c r="AR20" s="27">
        <v>1247208.585</v>
      </c>
      <c r="AS20" s="27">
        <v>280983.32780000003</v>
      </c>
      <c r="AT20" s="27">
        <v>42.087200000000003</v>
      </c>
      <c r="AU20" s="27">
        <v>35837.019800000002</v>
      </c>
      <c r="AV20" s="27">
        <v>41974.094700000001</v>
      </c>
      <c r="AW20" s="27">
        <v>22239.415799999999</v>
      </c>
      <c r="AX20" s="27">
        <v>29577.214199999999</v>
      </c>
      <c r="AY20" s="27">
        <v>29577.214199999999</v>
      </c>
      <c r="AZ20" s="27">
        <v>1063977.0083999999</v>
      </c>
      <c r="BA20" s="27">
        <v>116023.52310000001</v>
      </c>
      <c r="BB20" s="27">
        <v>85149.410099999994</v>
      </c>
      <c r="BC20" s="27">
        <v>-2751.8461000000002</v>
      </c>
      <c r="BD20" s="27" t="e">
        <v>#N/A</v>
      </c>
      <c r="BE20" s="28">
        <v>6241.9763999999996</v>
      </c>
      <c r="BF20" s="30">
        <v>0.28000000000000003</v>
      </c>
      <c r="BG20" s="31">
        <f t="shared" si="0"/>
        <v>2702.0000000000005</v>
      </c>
      <c r="BH20" s="31">
        <f t="shared" si="7"/>
        <v>2702.0000000000005</v>
      </c>
      <c r="BI20" s="31">
        <f t="shared" si="2"/>
        <v>2702.0000000000005</v>
      </c>
      <c r="BJ20" s="27">
        <v>9650</v>
      </c>
      <c r="BK20" s="31">
        <f t="shared" si="1"/>
        <v>245978.49999999997</v>
      </c>
      <c r="BL20" s="27">
        <v>25.49</v>
      </c>
      <c r="BM20" s="27">
        <v>0</v>
      </c>
      <c r="BN20" s="27" t="s">
        <v>105</v>
      </c>
      <c r="BO20" s="27">
        <v>1</v>
      </c>
      <c r="BP20" s="27">
        <f t="shared" si="3"/>
        <v>429236.24549999984</v>
      </c>
      <c r="BQ20" s="27">
        <f t="shared" si="4"/>
        <v>0.57306087866244759</v>
      </c>
      <c r="BR20" s="27">
        <f t="shared" si="5"/>
        <v>1.7450152980849949</v>
      </c>
      <c r="BS20" s="27" t="str">
        <f t="shared" si="6"/>
        <v>Initiate</v>
      </c>
    </row>
    <row r="21" spans="1:71" customFormat="1" hidden="1">
      <c r="A21">
        <v>20</v>
      </c>
      <c r="B21" t="s">
        <v>61</v>
      </c>
      <c r="C21" s="1">
        <v>41090</v>
      </c>
      <c r="D21">
        <v>0.80630000000000002</v>
      </c>
      <c r="E21">
        <v>59060.944100000001</v>
      </c>
      <c r="F21">
        <v>65245.626100000001</v>
      </c>
      <c r="G21">
        <v>42771.286500000002</v>
      </c>
      <c r="H21">
        <v>512490.93949999998</v>
      </c>
      <c r="I21">
        <v>107021.02039999999</v>
      </c>
      <c r="J21" s="3">
        <v>917656.90879999998</v>
      </c>
      <c r="K21">
        <v>371896.5612</v>
      </c>
      <c r="L21">
        <v>90678.990099999995</v>
      </c>
      <c r="M21">
        <v>0</v>
      </c>
      <c r="N21" s="2">
        <v>210476.83670000001</v>
      </c>
      <c r="O21" s="2">
        <v>175788.82320000001</v>
      </c>
      <c r="P21">
        <v>136342.5209</v>
      </c>
      <c r="Q21">
        <v>1416146.9809000001</v>
      </c>
      <c r="R21">
        <v>995157.14969999995</v>
      </c>
      <c r="S21" s="4" t="e">
        <v>#N/A</v>
      </c>
      <c r="T21">
        <v>30029.198899999999</v>
      </c>
      <c r="U21">
        <v>903656.03989999997</v>
      </c>
      <c r="V21">
        <v>-30029.1983</v>
      </c>
      <c r="W21">
        <v>52314.472600000001</v>
      </c>
      <c r="X21">
        <v>24334.7664</v>
      </c>
      <c r="Y21">
        <v>612.46720000000005</v>
      </c>
      <c r="Z21">
        <v>22285.274099999999</v>
      </c>
      <c r="AA21">
        <v>-1286.0289</v>
      </c>
      <c r="AB21">
        <v>0</v>
      </c>
      <c r="AC21">
        <v>6329.6153000000004</v>
      </c>
      <c r="AD21" t="e">
        <v>#N/A</v>
      </c>
      <c r="AE21" s="25">
        <v>230094.89790000001</v>
      </c>
      <c r="AF21">
        <v>-4602.0343999999996</v>
      </c>
      <c r="AG21">
        <v>5138.0870999999997</v>
      </c>
      <c r="AH21">
        <v>11017.635899999999</v>
      </c>
      <c r="AI21">
        <v>6329.6153999999997</v>
      </c>
      <c r="AJ21">
        <v>0</v>
      </c>
      <c r="AK21">
        <v>163646.08290000001</v>
      </c>
      <c r="AL21">
        <v>7090.4997000000003</v>
      </c>
      <c r="AM21">
        <v>0</v>
      </c>
      <c r="AN21">
        <v>-8831.4737000000005</v>
      </c>
      <c r="AO21">
        <v>251541.90280000001</v>
      </c>
      <c r="AP21">
        <v>2.4137</v>
      </c>
      <c r="AQ21">
        <v>-7068.9602999999997</v>
      </c>
      <c r="AR21">
        <v>1309125.9734</v>
      </c>
      <c r="AS21">
        <v>257343.77189999999</v>
      </c>
      <c r="AT21">
        <v>79.921700000000001</v>
      </c>
      <c r="AU21">
        <v>31034.7402</v>
      </c>
      <c r="AV21">
        <v>47612.2952</v>
      </c>
      <c r="AW21">
        <v>14865.670899999999</v>
      </c>
      <c r="AX21" s="26">
        <v>237.55969999999999</v>
      </c>
      <c r="AY21">
        <v>237.55969999999999</v>
      </c>
      <c r="AZ21">
        <v>983870.34169999999</v>
      </c>
      <c r="BA21">
        <v>89123.958400000003</v>
      </c>
      <c r="BB21">
        <v>38831.451000000001</v>
      </c>
      <c r="BC21">
        <v>1528.05</v>
      </c>
      <c r="BD21" t="e">
        <v>#N/A</v>
      </c>
      <c r="BE21" s="15">
        <v>-5029.8822</v>
      </c>
      <c r="BF21">
        <v>0</v>
      </c>
      <c r="BG21" s="9">
        <f t="shared" si="0"/>
        <v>0</v>
      </c>
      <c r="BH21" s="9">
        <f t="shared" si="7"/>
        <v>2509</v>
      </c>
      <c r="BI21" s="9">
        <f t="shared" si="2"/>
        <v>2509</v>
      </c>
      <c r="BJ21">
        <v>9650</v>
      </c>
      <c r="BK21" s="9">
        <f t="shared" si="1"/>
        <v>240188.5</v>
      </c>
      <c r="BL21">
        <v>24.89</v>
      </c>
      <c r="BM21">
        <v>0</v>
      </c>
      <c r="BN21" t="s">
        <v>105</v>
      </c>
      <c r="BO21">
        <v>0</v>
      </c>
      <c r="BP21">
        <f t="shared" si="3"/>
        <v>420989.83120000013</v>
      </c>
      <c r="BQ21">
        <f t="shared" si="4"/>
        <v>0.57053278297806054</v>
      </c>
      <c r="BR21">
        <f t="shared" si="5"/>
        <v>1.75274765944248</v>
      </c>
      <c r="BS21" t="str">
        <f t="shared" si="6"/>
        <v>NonPayer</v>
      </c>
    </row>
    <row r="22" spans="1:71">
      <c r="A22" s="27">
        <v>21</v>
      </c>
      <c r="B22" s="27" t="s">
        <v>61</v>
      </c>
      <c r="C22" s="29">
        <v>40908</v>
      </c>
      <c r="D22" s="27">
        <v>0.84950000000000003</v>
      </c>
      <c r="E22" s="27">
        <v>56420.430800000002</v>
      </c>
      <c r="F22" s="27">
        <v>70322.235400000005</v>
      </c>
      <c r="G22" s="27">
        <v>93932.118600000002</v>
      </c>
      <c r="H22" s="27">
        <v>447115.3003</v>
      </c>
      <c r="I22" s="27">
        <v>123759.1853</v>
      </c>
      <c r="J22" s="27">
        <v>892103.41150000005</v>
      </c>
      <c r="K22" s="27">
        <v>385923.95360000001</v>
      </c>
      <c r="L22" s="27">
        <v>24531.6459</v>
      </c>
      <c r="M22" s="27">
        <v>0</v>
      </c>
      <c r="N22" s="27">
        <v>206199.09909999999</v>
      </c>
      <c r="O22" s="27">
        <v>174538.24110000001</v>
      </c>
      <c r="P22" s="27">
        <v>141243.53779999999</v>
      </c>
      <c r="Q22" s="27">
        <v>1410352.4246</v>
      </c>
      <c r="R22" s="27">
        <v>946795.6862</v>
      </c>
      <c r="S22" s="27" t="e">
        <v>#N/A</v>
      </c>
      <c r="T22" s="27">
        <v>43776.9758</v>
      </c>
      <c r="U22" s="27">
        <v>963237.06669999997</v>
      </c>
      <c r="V22" s="27">
        <v>-43776.976600000002</v>
      </c>
      <c r="W22" s="27">
        <v>65043.133999999998</v>
      </c>
      <c r="X22" s="27">
        <v>24488.793399999999</v>
      </c>
      <c r="Y22" s="27">
        <v>1202.6162999999999</v>
      </c>
      <c r="Z22" s="27">
        <v>21266.1551</v>
      </c>
      <c r="AA22" s="27">
        <v>-3267.9276</v>
      </c>
      <c r="AB22" s="27">
        <v>4797.9173000000001</v>
      </c>
      <c r="AC22" s="27">
        <v>6768.2753000000002</v>
      </c>
      <c r="AD22" s="27" t="e">
        <v>#N/A</v>
      </c>
      <c r="AE22" s="27">
        <v>217000.609</v>
      </c>
      <c r="AF22" s="27">
        <v>-18939.366099999999</v>
      </c>
      <c r="AG22" s="27">
        <v>8602.3214000000007</v>
      </c>
      <c r="AH22" s="27">
        <v>13094.153399999999</v>
      </c>
      <c r="AI22" s="27">
        <v>6768.2753000000002</v>
      </c>
      <c r="AJ22" s="27">
        <v>0</v>
      </c>
      <c r="AK22" s="27">
        <v>205311.74239999999</v>
      </c>
      <c r="AL22" s="27">
        <v>42693.353199999998</v>
      </c>
      <c r="AM22" s="27">
        <v>0</v>
      </c>
      <c r="AN22" s="27">
        <v>-8005.1025</v>
      </c>
      <c r="AO22" s="27">
        <v>229533.4749</v>
      </c>
      <c r="AP22" s="27">
        <v>1.1657999999999999</v>
      </c>
      <c r="AQ22" s="27">
        <v>-2521.4832999999999</v>
      </c>
      <c r="AR22" s="27">
        <v>1286593.1913999999</v>
      </c>
      <c r="AS22" s="27">
        <v>258245.0006</v>
      </c>
      <c r="AT22" s="27">
        <v>54.757399999999997</v>
      </c>
      <c r="AU22" s="27">
        <v>31575.892199999998</v>
      </c>
      <c r="AV22" s="27">
        <v>51226.35</v>
      </c>
      <c r="AW22" s="27">
        <v>28610.659100000001</v>
      </c>
      <c r="AX22" s="27">
        <v>6408.8207000000002</v>
      </c>
      <c r="AY22" s="27">
        <v>6408.8207000000002</v>
      </c>
      <c r="AZ22" s="27">
        <v>957165.36129999999</v>
      </c>
      <c r="BA22" s="27">
        <v>109797.8863</v>
      </c>
      <c r="BB22" s="27">
        <v>57665.068200000002</v>
      </c>
      <c r="BC22" s="27">
        <v>49581.455199999997</v>
      </c>
      <c r="BD22" s="27" t="e">
        <v>#N/A</v>
      </c>
      <c r="BE22" s="28">
        <v>-16550.707699999999</v>
      </c>
      <c r="BF22" s="30">
        <v>0.26</v>
      </c>
      <c r="BG22" s="31">
        <f t="shared" si="0"/>
        <v>2509</v>
      </c>
      <c r="BH22" s="31">
        <f t="shared" si="7"/>
        <v>2509</v>
      </c>
      <c r="BI22" s="31">
        <f t="shared" si="2"/>
        <v>2509</v>
      </c>
      <c r="BJ22" s="27">
        <v>9650</v>
      </c>
      <c r="BK22" s="31">
        <f t="shared" si="1"/>
        <v>224941.5</v>
      </c>
      <c r="BL22" s="27">
        <v>23.31</v>
      </c>
      <c r="BM22" s="27">
        <v>0</v>
      </c>
      <c r="BN22" s="27" t="s">
        <v>105</v>
      </c>
      <c r="BO22" s="27">
        <v>1</v>
      </c>
      <c r="BP22" s="27">
        <f t="shared" si="3"/>
        <v>463556.73840000003</v>
      </c>
      <c r="BQ22" s="27">
        <f t="shared" si="4"/>
        <v>0.48525127857358308</v>
      </c>
      <c r="BR22" s="27">
        <f t="shared" si="5"/>
        <v>2.0607879755403071</v>
      </c>
      <c r="BS22" s="27" t="str">
        <f t="shared" si="6"/>
        <v>Initiate</v>
      </c>
    </row>
    <row r="23" spans="1:71" customFormat="1" hidden="1">
      <c r="A23">
        <v>22</v>
      </c>
      <c r="B23" t="s">
        <v>61</v>
      </c>
      <c r="C23" s="1">
        <v>40724</v>
      </c>
      <c r="D23">
        <v>0.91100000000000003</v>
      </c>
      <c r="E23">
        <v>63403.278100000003</v>
      </c>
      <c r="F23">
        <v>58292.181799999998</v>
      </c>
      <c r="G23">
        <v>53326.585099999997</v>
      </c>
      <c r="H23">
        <v>406027.61599999998</v>
      </c>
      <c r="I23">
        <v>144653.5434</v>
      </c>
      <c r="J23" s="3" t="e">
        <v>#N/A</v>
      </c>
      <c r="K23">
        <v>353657.03139999998</v>
      </c>
      <c r="L23">
        <v>22918.880499999999</v>
      </c>
      <c r="M23">
        <v>0</v>
      </c>
      <c r="N23" s="2">
        <v>189776.01060000001</v>
      </c>
      <c r="O23" s="2">
        <v>189195.01550000001</v>
      </c>
      <c r="P23">
        <v>99472.313599999994</v>
      </c>
      <c r="Q23">
        <v>1297671.7937</v>
      </c>
      <c r="R23">
        <v>855358.27410000004</v>
      </c>
      <c r="S23" s="4" t="e">
        <v>#N/A</v>
      </c>
      <c r="T23">
        <v>21855.262299999999</v>
      </c>
      <c r="U23">
        <v>891644.2108</v>
      </c>
      <c r="V23">
        <v>-21855.261900000001</v>
      </c>
      <c r="W23">
        <v>33948.0965</v>
      </c>
      <c r="X23">
        <v>24733.853899999998</v>
      </c>
      <c r="Y23">
        <v>445.52769999999998</v>
      </c>
      <c r="Z23">
        <v>12092.8352</v>
      </c>
      <c r="AA23">
        <v>2502.3885</v>
      </c>
      <c r="AB23" t="e">
        <v>#N/A</v>
      </c>
      <c r="AC23">
        <v>36253.400300000001</v>
      </c>
      <c r="AD23">
        <v>32.935699999999997</v>
      </c>
      <c r="AE23" s="25">
        <v>289583.72519999999</v>
      </c>
      <c r="AF23">
        <v>9407.6337000000003</v>
      </c>
      <c r="AG23">
        <v>8893.1458999999995</v>
      </c>
      <c r="AH23">
        <v>10807.4401</v>
      </c>
      <c r="AI23">
        <v>36253.399400000002</v>
      </c>
      <c r="AJ23">
        <v>0</v>
      </c>
      <c r="AK23">
        <v>200328.65599999999</v>
      </c>
      <c r="AL23">
        <v>648.91010000000006</v>
      </c>
      <c r="AM23">
        <v>0</v>
      </c>
      <c r="AN23">
        <v>27001.513500000001</v>
      </c>
      <c r="AO23">
        <v>250827.83850000001</v>
      </c>
      <c r="AP23">
        <v>0.83009999999999995</v>
      </c>
      <c r="AQ23">
        <v>18540.9427</v>
      </c>
      <c r="AR23">
        <v>1153018.2671999999</v>
      </c>
      <c r="AS23">
        <v>241984.84839999999</v>
      </c>
      <c r="AT23">
        <v>37.052</v>
      </c>
      <c r="AU23">
        <v>32136.238300000001</v>
      </c>
      <c r="AV23">
        <v>48992.490599999997</v>
      </c>
      <c r="AW23">
        <v>36055.586199999998</v>
      </c>
      <c r="AX23" s="26">
        <v>31395.2065</v>
      </c>
      <c r="AY23">
        <v>31395.2065</v>
      </c>
      <c r="AZ23">
        <v>886147.45400000003</v>
      </c>
      <c r="BA23">
        <v>129231.1514</v>
      </c>
      <c r="BB23">
        <v>86732.767300000007</v>
      </c>
      <c r="BC23">
        <v>-7203.5133999999998</v>
      </c>
      <c r="BD23" t="e">
        <v>#N/A</v>
      </c>
      <c r="BE23" s="15">
        <v>9292.0470000000005</v>
      </c>
      <c r="BF23">
        <v>0</v>
      </c>
      <c r="BG23" s="9">
        <f t="shared" si="0"/>
        <v>0</v>
      </c>
      <c r="BH23" s="9">
        <f t="shared" si="7"/>
        <v>530.75</v>
      </c>
      <c r="BI23" s="9">
        <f t="shared" si="2"/>
        <v>530.75</v>
      </c>
      <c r="BJ23">
        <v>9650</v>
      </c>
      <c r="BK23" s="9">
        <f t="shared" si="1"/>
        <v>301080</v>
      </c>
      <c r="BL23">
        <v>31.2</v>
      </c>
      <c r="BM23">
        <v>0</v>
      </c>
      <c r="BN23" t="s">
        <v>105</v>
      </c>
      <c r="BO23">
        <v>0</v>
      </c>
      <c r="BP23">
        <f t="shared" si="3"/>
        <v>442313.5196</v>
      </c>
      <c r="BQ23">
        <f t="shared" si="4"/>
        <v>0.68069364072858873</v>
      </c>
      <c r="BR23">
        <f t="shared" si="5"/>
        <v>1.4690896758336656</v>
      </c>
      <c r="BS23" t="str">
        <f t="shared" si="6"/>
        <v>NonPayer</v>
      </c>
    </row>
    <row r="24" spans="1:71">
      <c r="A24" s="27">
        <v>23</v>
      </c>
      <c r="B24" s="27" t="s">
        <v>61</v>
      </c>
      <c r="C24" s="29">
        <v>40543</v>
      </c>
      <c r="D24" s="27">
        <v>0.90390000000000004</v>
      </c>
      <c r="E24" s="27">
        <v>54365.2163</v>
      </c>
      <c r="F24" s="27">
        <v>53183.175900000002</v>
      </c>
      <c r="G24" s="27">
        <v>68578.067899999995</v>
      </c>
      <c r="H24" s="27">
        <v>430014.02309999999</v>
      </c>
      <c r="I24" s="27">
        <v>149451.6643</v>
      </c>
      <c r="J24" s="27">
        <v>797236.33019999997</v>
      </c>
      <c r="K24" s="27">
        <v>372725.93550000002</v>
      </c>
      <c r="L24" s="27">
        <v>26861.0288</v>
      </c>
      <c r="M24" s="27">
        <v>0</v>
      </c>
      <c r="N24" s="27">
        <v>197601.9699</v>
      </c>
      <c r="O24" s="27">
        <v>178215.8481</v>
      </c>
      <c r="P24" s="27">
        <v>97024.535000000003</v>
      </c>
      <c r="Q24" s="27">
        <v>1348610.2757000001</v>
      </c>
      <c r="R24" s="27">
        <v>911474.99820000003</v>
      </c>
      <c r="S24" s="27" t="e">
        <v>#N/A</v>
      </c>
      <c r="T24" s="27">
        <v>69345.289399999994</v>
      </c>
      <c r="U24" s="27">
        <v>918596.21349999995</v>
      </c>
      <c r="V24" s="27">
        <v>-69345.286999999997</v>
      </c>
      <c r="W24" s="27">
        <v>36408.851900000001</v>
      </c>
      <c r="X24" s="27">
        <v>20687.161100000001</v>
      </c>
      <c r="Y24" s="27">
        <v>534.34789999999998</v>
      </c>
      <c r="Z24" s="27">
        <v>-32936.436600000001</v>
      </c>
      <c r="AA24" s="27">
        <v>16914.812900000001</v>
      </c>
      <c r="AB24" s="27">
        <v>3306.0032000000001</v>
      </c>
      <c r="AC24" s="27">
        <v>32666.7585</v>
      </c>
      <c r="AD24" s="27">
        <v>47.853200000000001</v>
      </c>
      <c r="AE24" s="27">
        <v>252799.84419999999</v>
      </c>
      <c r="AF24" s="27">
        <v>2651.2833999999998</v>
      </c>
      <c r="AG24" s="27">
        <v>11424.731299999999</v>
      </c>
      <c r="AH24" s="27">
        <v>11036.6787</v>
      </c>
      <c r="AI24" s="27">
        <v>32666.757900000001</v>
      </c>
      <c r="AJ24" s="27">
        <v>0</v>
      </c>
      <c r="AK24" s="27">
        <v>180028.5889</v>
      </c>
      <c r="AL24" s="27">
        <v>8907.4279999999999</v>
      </c>
      <c r="AM24" s="27">
        <v>0</v>
      </c>
      <c r="AN24" s="27">
        <v>23874.543399999999</v>
      </c>
      <c r="AO24" s="27">
        <v>196204.46369999999</v>
      </c>
      <c r="AP24" s="27">
        <v>0.91569999999999996</v>
      </c>
      <c r="AQ24" s="27">
        <v>18701.572800000002</v>
      </c>
      <c r="AR24" s="27">
        <v>1199158.5774000001</v>
      </c>
      <c r="AS24" s="27">
        <v>257106.69279999999</v>
      </c>
      <c r="AT24" s="27">
        <v>37.101100000000002</v>
      </c>
      <c r="AU24" s="27">
        <v>32500.945400000001</v>
      </c>
      <c r="AV24" s="27">
        <v>48523.310100000002</v>
      </c>
      <c r="AW24" s="27">
        <v>36398.442300000002</v>
      </c>
      <c r="AX24" s="27">
        <v>28470.276999999998</v>
      </c>
      <c r="AY24" s="27">
        <v>28470.276999999998</v>
      </c>
      <c r="AZ24" s="27">
        <v>814258.35959999997</v>
      </c>
      <c r="BA24" s="27">
        <v>128581.7401</v>
      </c>
      <c r="BB24" s="27">
        <v>87600.960500000001</v>
      </c>
      <c r="BC24" s="27">
        <v>52714.979899999998</v>
      </c>
      <c r="BD24" s="27" t="e">
        <v>#N/A</v>
      </c>
      <c r="BE24" s="28">
        <v>13737.106</v>
      </c>
      <c r="BF24" s="30">
        <v>5.5E-2</v>
      </c>
      <c r="BG24" s="31">
        <f t="shared" si="0"/>
        <v>530.75</v>
      </c>
      <c r="BH24" s="31">
        <f t="shared" si="7"/>
        <v>530.75</v>
      </c>
      <c r="BI24" s="31">
        <f t="shared" si="2"/>
        <v>530.75</v>
      </c>
      <c r="BJ24" s="27">
        <v>9650</v>
      </c>
      <c r="BK24" s="31">
        <f t="shared" si="1"/>
        <v>262952.84999999998</v>
      </c>
      <c r="BL24" s="27">
        <v>27.248999999999999</v>
      </c>
      <c r="BM24" s="27">
        <v>0</v>
      </c>
      <c r="BN24" s="27" t="s">
        <v>105</v>
      </c>
      <c r="BO24" s="27">
        <v>1</v>
      </c>
      <c r="BP24" s="27">
        <f t="shared" si="3"/>
        <v>437135.27750000008</v>
      </c>
      <c r="BQ24" s="27">
        <f t="shared" si="4"/>
        <v>0.60153655752480406</v>
      </c>
      <c r="BR24" s="27">
        <f t="shared" si="5"/>
        <v>1.6624093539963538</v>
      </c>
      <c r="BS24" s="27" t="str">
        <f t="shared" si="6"/>
        <v>Initiate</v>
      </c>
    </row>
    <row r="25" spans="1:71" customFormat="1" hidden="1">
      <c r="A25">
        <v>24</v>
      </c>
      <c r="B25" t="s">
        <v>61</v>
      </c>
      <c r="C25" s="1">
        <v>40359</v>
      </c>
      <c r="D25">
        <v>0.95309999999999995</v>
      </c>
      <c r="E25">
        <v>52687.353900000002</v>
      </c>
      <c r="F25">
        <v>43062.615899999997</v>
      </c>
      <c r="G25">
        <v>74824.423200000005</v>
      </c>
      <c r="H25">
        <v>391349.83649999998</v>
      </c>
      <c r="I25">
        <v>134371.22070000001</v>
      </c>
      <c r="J25" s="3" t="e">
        <v>#N/A</v>
      </c>
      <c r="K25">
        <v>347629.18160000001</v>
      </c>
      <c r="L25">
        <v>18564.728200000001</v>
      </c>
      <c r="M25">
        <v>0</v>
      </c>
      <c r="N25" s="2">
        <v>183176.25380000001</v>
      </c>
      <c r="O25" s="2">
        <v>162167.08180000001</v>
      </c>
      <c r="P25">
        <v>90607.237999999998</v>
      </c>
      <c r="Q25">
        <v>1254552.4047999999</v>
      </c>
      <c r="R25">
        <v>833544.09499999997</v>
      </c>
      <c r="S25" s="4" t="e">
        <v>#N/A</v>
      </c>
      <c r="T25">
        <v>11681.7147</v>
      </c>
      <c r="U25">
        <v>863202.6102</v>
      </c>
      <c r="V25">
        <v>-11681.7143</v>
      </c>
      <c r="W25">
        <v>39207.572800000002</v>
      </c>
      <c r="X25">
        <v>22257.278900000001</v>
      </c>
      <c r="Y25">
        <v>16.095700000000001</v>
      </c>
      <c r="Z25">
        <v>27525.859199999999</v>
      </c>
      <c r="AA25">
        <v>-8223.0107000000007</v>
      </c>
      <c r="AB25" t="e">
        <v>#N/A</v>
      </c>
      <c r="AC25">
        <v>33656.119599999998</v>
      </c>
      <c r="AD25">
        <v>41.209699999999998</v>
      </c>
      <c r="AE25" s="25">
        <v>242014.41949999999</v>
      </c>
      <c r="AF25">
        <v>5274.4907999999996</v>
      </c>
      <c r="AG25">
        <v>9167.4151000000002</v>
      </c>
      <c r="AH25">
        <v>12052.977199999999</v>
      </c>
      <c r="AI25">
        <v>33656.120499999997</v>
      </c>
      <c r="AJ25">
        <v>0</v>
      </c>
      <c r="AK25">
        <v>203230.1525</v>
      </c>
      <c r="AL25">
        <v>-13611.443499999999</v>
      </c>
      <c r="AM25">
        <v>0</v>
      </c>
      <c r="AN25">
        <v>22245.790300000001</v>
      </c>
      <c r="AO25">
        <v>209704.80979999999</v>
      </c>
      <c r="AP25">
        <v>2.1686999999999999</v>
      </c>
      <c r="AQ25">
        <v>66587.023400000005</v>
      </c>
      <c r="AR25">
        <v>1120181.219</v>
      </c>
      <c r="AS25">
        <v>217778.1355</v>
      </c>
      <c r="AT25">
        <v>25.283000000000001</v>
      </c>
      <c r="AU25">
        <v>32491.6996</v>
      </c>
      <c r="AV25">
        <v>50129.764000000003</v>
      </c>
      <c r="AW25">
        <v>29433.253199999999</v>
      </c>
      <c r="AX25" s="26">
        <v>65678.1397</v>
      </c>
      <c r="AY25">
        <v>65678.1397</v>
      </c>
      <c r="AZ25">
        <v>752435.9804</v>
      </c>
      <c r="BA25">
        <v>164023.04430000001</v>
      </c>
      <c r="BB25">
        <v>128511.97530000001</v>
      </c>
      <c r="BC25">
        <v>33058.691700000003</v>
      </c>
      <c r="BD25" t="e">
        <v>#N/A</v>
      </c>
      <c r="BE25" s="15">
        <v>4364.7025000000003</v>
      </c>
      <c r="BF25" s="5">
        <v>0</v>
      </c>
      <c r="BG25" s="9">
        <f t="shared" si="0"/>
        <v>0</v>
      </c>
      <c r="BH25" s="9">
        <f t="shared" si="7"/>
        <v>0</v>
      </c>
      <c r="BI25" s="9">
        <f t="shared" si="2"/>
        <v>0</v>
      </c>
      <c r="BJ25">
        <v>9650</v>
      </c>
      <c r="BK25" s="9">
        <f t="shared" si="1"/>
        <v>251681.65</v>
      </c>
      <c r="BL25">
        <v>26.081</v>
      </c>
      <c r="BM25">
        <v>0</v>
      </c>
      <c r="BN25" t="s">
        <v>105</v>
      </c>
      <c r="BO25">
        <v>0</v>
      </c>
      <c r="BP25">
        <f t="shared" si="3"/>
        <v>421008.30979999993</v>
      </c>
      <c r="BQ25">
        <f t="shared" si="4"/>
        <v>0.59780684642438864</v>
      </c>
      <c r="BR25">
        <f t="shared" si="5"/>
        <v>1.6727811097869072</v>
      </c>
      <c r="BS25" t="e">
        <f t="shared" si="6"/>
        <v>#N/A</v>
      </c>
    </row>
    <row r="26" spans="1:71">
      <c r="A26" s="27">
        <v>25</v>
      </c>
      <c r="B26" s="27" t="s">
        <v>62</v>
      </c>
      <c r="C26" s="29">
        <v>44561</v>
      </c>
      <c r="D26" s="27">
        <v>1.0598000000000001</v>
      </c>
      <c r="E26" s="27">
        <v>13218</v>
      </c>
      <c r="F26" s="27">
        <v>39845</v>
      </c>
      <c r="G26" s="27">
        <v>74180</v>
      </c>
      <c r="H26" s="27">
        <v>272588</v>
      </c>
      <c r="I26" s="27">
        <v>3221</v>
      </c>
      <c r="J26" s="27">
        <v>1280777</v>
      </c>
      <c r="K26" s="27">
        <v>672447</v>
      </c>
      <c r="L26" s="27">
        <v>19573</v>
      </c>
      <c r="M26" s="27">
        <v>0</v>
      </c>
      <c r="N26" s="27">
        <v>-175770</v>
      </c>
      <c r="O26" s="27">
        <v>-219895</v>
      </c>
      <c r="P26" s="27">
        <v>125104</v>
      </c>
      <c r="Q26" s="27">
        <v>1109450</v>
      </c>
      <c r="R26" s="27">
        <v>1255888</v>
      </c>
      <c r="S26" s="27">
        <v>0</v>
      </c>
      <c r="T26" s="27">
        <v>6110</v>
      </c>
      <c r="U26" s="27">
        <v>836862</v>
      </c>
      <c r="V26" s="27">
        <v>-6110</v>
      </c>
      <c r="W26" s="27">
        <v>9780</v>
      </c>
      <c r="X26" s="27">
        <v>33265</v>
      </c>
      <c r="Y26" s="27">
        <v>20</v>
      </c>
      <c r="Z26" s="27">
        <v>3670</v>
      </c>
      <c r="AA26" s="27" t="e">
        <v>#N/A</v>
      </c>
      <c r="AB26" s="27">
        <v>0</v>
      </c>
      <c r="AC26" s="27">
        <v>-13029</v>
      </c>
      <c r="AD26" s="27" t="e">
        <v>#N/A</v>
      </c>
      <c r="AE26" s="27">
        <v>141310.47990000001</v>
      </c>
      <c r="AF26" s="27">
        <v>-17782</v>
      </c>
      <c r="AG26" s="27">
        <v>-5526</v>
      </c>
      <c r="AH26" s="27">
        <v>10993</v>
      </c>
      <c r="AI26" s="27">
        <v>-13029</v>
      </c>
      <c r="AJ26" s="27">
        <v>0</v>
      </c>
      <c r="AK26" s="27">
        <v>-7937</v>
      </c>
      <c r="AL26" s="27">
        <v>-8610</v>
      </c>
      <c r="AM26" s="27">
        <v>0</v>
      </c>
      <c r="AN26" s="27">
        <v>-23884</v>
      </c>
      <c r="AO26" s="27">
        <v>129513</v>
      </c>
      <c r="AP26" s="27">
        <v>-13.646000000000001</v>
      </c>
      <c r="AQ26" s="27">
        <v>-34106</v>
      </c>
      <c r="AR26" s="27">
        <v>1106229</v>
      </c>
      <c r="AS26" s="27">
        <v>-138501</v>
      </c>
      <c r="AT26" s="27" t="e">
        <v>#N/A</v>
      </c>
      <c r="AU26" s="27">
        <v>-8034</v>
      </c>
      <c r="AV26" s="27">
        <v>41319</v>
      </c>
      <c r="AW26" s="27">
        <v>-354</v>
      </c>
      <c r="AX26" s="27">
        <v>-34106</v>
      </c>
      <c r="AY26" s="27">
        <v>-34106</v>
      </c>
      <c r="AZ26" s="27">
        <v>491733</v>
      </c>
      <c r="BA26" s="27">
        <v>-5015</v>
      </c>
      <c r="BB26" s="27">
        <v>-42494</v>
      </c>
      <c r="BC26" s="27">
        <v>-82244</v>
      </c>
      <c r="BD26" s="27" t="e">
        <v>#N/A</v>
      </c>
      <c r="BE26" s="28">
        <v>-17782</v>
      </c>
      <c r="BF26" s="27">
        <v>0</v>
      </c>
      <c r="BG26" s="31">
        <f t="shared" si="0"/>
        <v>0</v>
      </c>
      <c r="BH26" s="31">
        <f t="shared" si="7"/>
        <v>0</v>
      </c>
      <c r="BI26" s="31">
        <f t="shared" si="2"/>
        <v>0</v>
      </c>
      <c r="BJ26" s="27">
        <v>2533.799</v>
      </c>
      <c r="BK26" s="31">
        <f t="shared" si="1"/>
        <v>149899.54884</v>
      </c>
      <c r="BL26" s="27">
        <v>59.16</v>
      </c>
      <c r="BM26" s="27">
        <v>1</v>
      </c>
      <c r="BN26" s="27" t="s">
        <v>106</v>
      </c>
      <c r="BO26" s="27">
        <v>0</v>
      </c>
      <c r="BP26" s="27">
        <f t="shared" si="3"/>
        <v>-146438</v>
      </c>
      <c r="BQ26" s="27">
        <f t="shared" si="4"/>
        <v>-1.0236383236591595</v>
      </c>
      <c r="BR26" s="27">
        <f t="shared" si="5"/>
        <v>-0.9769075433062524</v>
      </c>
      <c r="BS26" s="27" t="str">
        <f t="shared" si="6"/>
        <v>NonPayer</v>
      </c>
    </row>
    <row r="27" spans="1:71" customFormat="1" hidden="1">
      <c r="A27">
        <v>26</v>
      </c>
      <c r="B27" t="s">
        <v>62</v>
      </c>
      <c r="C27" s="1">
        <v>44377</v>
      </c>
      <c r="D27">
        <v>1.0261</v>
      </c>
      <c r="E27">
        <v>12134</v>
      </c>
      <c r="F27">
        <v>38026</v>
      </c>
      <c r="G27">
        <v>94340</v>
      </c>
      <c r="H27">
        <v>295034</v>
      </c>
      <c r="I27">
        <v>2790</v>
      </c>
      <c r="J27" s="3">
        <v>1179265</v>
      </c>
      <c r="K27">
        <v>648516</v>
      </c>
      <c r="L27">
        <v>18812</v>
      </c>
      <c r="M27">
        <v>0</v>
      </c>
      <c r="N27" s="2">
        <v>-169462</v>
      </c>
      <c r="O27" s="2">
        <v>-204497</v>
      </c>
      <c r="P27">
        <v>133237</v>
      </c>
      <c r="Q27">
        <v>1064546</v>
      </c>
      <c r="R27">
        <v>1195171</v>
      </c>
      <c r="S27" s="4">
        <v>0</v>
      </c>
      <c r="T27">
        <v>4040</v>
      </c>
      <c r="U27">
        <v>769512</v>
      </c>
      <c r="V27">
        <v>-4040</v>
      </c>
      <c r="W27">
        <v>28476</v>
      </c>
      <c r="X27">
        <v>28464</v>
      </c>
      <c r="Y27">
        <v>9</v>
      </c>
      <c r="Z27">
        <v>24436</v>
      </c>
      <c r="AA27" t="e">
        <v>#N/A</v>
      </c>
      <c r="AB27">
        <v>0</v>
      </c>
      <c r="AC27">
        <v>5290</v>
      </c>
      <c r="AD27" t="e">
        <v>#N/A</v>
      </c>
      <c r="AE27" s="25">
        <v>163887.5613</v>
      </c>
      <c r="AF27">
        <v>-3060</v>
      </c>
      <c r="AG27">
        <v>-594</v>
      </c>
      <c r="AH27">
        <v>9987</v>
      </c>
      <c r="AI27">
        <v>5290</v>
      </c>
      <c r="AJ27">
        <v>0</v>
      </c>
      <c r="AK27">
        <v>-7522</v>
      </c>
      <c r="AL27">
        <v>-4401</v>
      </c>
      <c r="AM27">
        <v>0</v>
      </c>
      <c r="AN27">
        <v>-3188</v>
      </c>
      <c r="AO27">
        <v>119650</v>
      </c>
      <c r="AP27">
        <v>-49.043300000000002</v>
      </c>
      <c r="AQ27">
        <v>-90603</v>
      </c>
      <c r="AR27">
        <v>1061756</v>
      </c>
      <c r="AS27">
        <v>-123103</v>
      </c>
      <c r="AT27" t="e">
        <v>#N/A</v>
      </c>
      <c r="AU27">
        <v>-19252</v>
      </c>
      <c r="AV27">
        <v>42018</v>
      </c>
      <c r="AW27">
        <v>-2072</v>
      </c>
      <c r="AX27" s="26">
        <v>-90603</v>
      </c>
      <c r="AY27">
        <v>-90603</v>
      </c>
      <c r="AZ27">
        <v>347978</v>
      </c>
      <c r="BA27">
        <v>-61416</v>
      </c>
      <c r="BB27">
        <v>-111927</v>
      </c>
      <c r="BC27">
        <v>-88061</v>
      </c>
      <c r="BD27" t="e">
        <v>#N/A</v>
      </c>
      <c r="BE27" s="15">
        <v>-3060</v>
      </c>
      <c r="BF27" s="5">
        <v>0</v>
      </c>
      <c r="BG27" s="9">
        <f t="shared" si="0"/>
        <v>0</v>
      </c>
      <c r="BH27" s="9">
        <f t="shared" si="7"/>
        <v>0</v>
      </c>
      <c r="BI27" s="9">
        <f t="shared" si="2"/>
        <v>0</v>
      </c>
      <c r="BJ27">
        <v>2533.799</v>
      </c>
      <c r="BK27" s="9">
        <f t="shared" si="1"/>
        <v>173818.61139999999</v>
      </c>
      <c r="BL27">
        <v>68.599999999999994</v>
      </c>
      <c r="BM27">
        <v>1</v>
      </c>
      <c r="BN27" t="s">
        <v>106</v>
      </c>
      <c r="BO27">
        <v>0</v>
      </c>
      <c r="BP27">
        <f t="shared" si="3"/>
        <v>-130625</v>
      </c>
      <c r="BQ27">
        <f t="shared" si="4"/>
        <v>-1.3306687954066985</v>
      </c>
      <c r="BR27">
        <f t="shared" si="5"/>
        <v>-0.75150180379360687</v>
      </c>
      <c r="BS27" t="str">
        <f t="shared" si="6"/>
        <v>NonPayer</v>
      </c>
    </row>
    <row r="28" spans="1:71">
      <c r="A28" s="27">
        <v>27</v>
      </c>
      <c r="B28" s="27" t="s">
        <v>62</v>
      </c>
      <c r="C28" s="29">
        <v>44196</v>
      </c>
      <c r="D28" s="27">
        <v>1.1032999999999999</v>
      </c>
      <c r="E28" s="27">
        <v>6273</v>
      </c>
      <c r="F28" s="27">
        <v>30099</v>
      </c>
      <c r="G28" s="27">
        <v>88944</v>
      </c>
      <c r="H28" s="27">
        <v>281285</v>
      </c>
      <c r="I28" s="27">
        <v>2414</v>
      </c>
      <c r="J28" s="27">
        <v>1111946</v>
      </c>
      <c r="K28" s="27">
        <v>589457</v>
      </c>
      <c r="L28" s="27">
        <v>4831</v>
      </c>
      <c r="M28" s="27">
        <v>0</v>
      </c>
      <c r="N28" s="27">
        <v>-141664</v>
      </c>
      <c r="O28" s="27">
        <v>-189170</v>
      </c>
      <c r="P28" s="27">
        <v>161685</v>
      </c>
      <c r="Q28" s="27">
        <v>1016204</v>
      </c>
      <c r="R28" s="27">
        <v>1131550</v>
      </c>
      <c r="S28" s="27">
        <v>0</v>
      </c>
      <c r="T28" s="27">
        <v>3266</v>
      </c>
      <c r="U28" s="27">
        <v>734919</v>
      </c>
      <c r="V28" s="27">
        <v>-3266</v>
      </c>
      <c r="W28" s="27">
        <v>-27239</v>
      </c>
      <c r="X28" s="27">
        <v>31108</v>
      </c>
      <c r="Y28" s="27">
        <v>10</v>
      </c>
      <c r="Z28" s="27">
        <v>-30505</v>
      </c>
      <c r="AA28" s="27" t="e">
        <v>#N/A</v>
      </c>
      <c r="AB28" s="27">
        <v>80035</v>
      </c>
      <c r="AC28" s="27">
        <v>-35398</v>
      </c>
      <c r="AD28" s="27" t="e">
        <v>#N/A</v>
      </c>
      <c r="AE28" s="27">
        <v>170598.37109999999</v>
      </c>
      <c r="AF28" s="27">
        <v>-43326</v>
      </c>
      <c r="AG28" s="27">
        <v>-8975</v>
      </c>
      <c r="AH28" s="27">
        <v>11210</v>
      </c>
      <c r="AI28" s="27">
        <v>-35398</v>
      </c>
      <c r="AJ28" s="27">
        <v>0</v>
      </c>
      <c r="AK28" s="27">
        <v>-7570</v>
      </c>
      <c r="AL28" s="27">
        <v>7217</v>
      </c>
      <c r="AM28" s="27">
        <v>0</v>
      </c>
      <c r="AN28" s="27">
        <v>-52777</v>
      </c>
      <c r="AO28" s="27">
        <v>67969</v>
      </c>
      <c r="AP28" s="27">
        <v>-93.241699999999994</v>
      </c>
      <c r="AQ28" s="27">
        <v>-117613</v>
      </c>
      <c r="AR28" s="27">
        <v>1013790</v>
      </c>
      <c r="AS28" s="27">
        <v>-107776</v>
      </c>
      <c r="AT28" s="27" t="e">
        <v>#N/A</v>
      </c>
      <c r="AU28" s="27">
        <v>-30279</v>
      </c>
      <c r="AV28" s="27">
        <v>44744</v>
      </c>
      <c r="AW28" s="27">
        <v>-5595</v>
      </c>
      <c r="AX28" s="27">
        <v>-117613</v>
      </c>
      <c r="AY28" s="27">
        <v>-117613</v>
      </c>
      <c r="AZ28" s="27">
        <v>302182</v>
      </c>
      <c r="BA28" s="27">
        <v>-92153</v>
      </c>
      <c r="BB28" s="27">
        <v>-153487</v>
      </c>
      <c r="BC28" s="27">
        <v>-96203</v>
      </c>
      <c r="BD28" s="27" t="e">
        <v>#N/A</v>
      </c>
      <c r="BE28" s="28">
        <v>-43326</v>
      </c>
      <c r="BF28" s="27">
        <v>0</v>
      </c>
      <c r="BG28" s="31">
        <f t="shared" si="0"/>
        <v>0</v>
      </c>
      <c r="BH28" s="31">
        <f t="shared" si="7"/>
        <v>0</v>
      </c>
      <c r="BI28" s="31">
        <f t="shared" si="2"/>
        <v>0</v>
      </c>
      <c r="BJ28" s="27">
        <v>2533.799</v>
      </c>
      <c r="BK28" s="31">
        <f t="shared" si="1"/>
        <v>181014.60055999999</v>
      </c>
      <c r="BL28" s="27">
        <v>71.44</v>
      </c>
      <c r="BM28" s="27">
        <v>1</v>
      </c>
      <c r="BN28" s="27" t="s">
        <v>106</v>
      </c>
      <c r="BO28" s="27">
        <v>0</v>
      </c>
      <c r="BP28" s="27">
        <f t="shared" si="3"/>
        <v>-115346</v>
      </c>
      <c r="BQ28" s="27">
        <f t="shared" si="4"/>
        <v>-1.569318403412342</v>
      </c>
      <c r="BR28" s="27">
        <f t="shared" si="5"/>
        <v>-0.63721931624939199</v>
      </c>
      <c r="BS28" s="27" t="str">
        <f t="shared" si="6"/>
        <v>NonPayer</v>
      </c>
    </row>
    <row r="29" spans="1:71" customFormat="1" hidden="1">
      <c r="A29">
        <v>28</v>
      </c>
      <c r="B29" t="s">
        <v>62</v>
      </c>
      <c r="C29" s="1">
        <v>44012</v>
      </c>
      <c r="D29">
        <v>1.0410999999999999</v>
      </c>
      <c r="E29">
        <v>5239</v>
      </c>
      <c r="F29">
        <v>26791</v>
      </c>
      <c r="G29">
        <v>39318</v>
      </c>
      <c r="H29">
        <v>286074</v>
      </c>
      <c r="I29">
        <v>9207</v>
      </c>
      <c r="J29" s="3">
        <v>1094057</v>
      </c>
      <c r="K29">
        <v>555626</v>
      </c>
      <c r="L29">
        <v>9341</v>
      </c>
      <c r="M29">
        <v>0</v>
      </c>
      <c r="N29" s="2">
        <v>-78859</v>
      </c>
      <c r="O29" s="2">
        <v>-105269</v>
      </c>
      <c r="P29">
        <v>141833</v>
      </c>
      <c r="Q29">
        <v>975690</v>
      </c>
      <c r="R29">
        <v>1079420</v>
      </c>
      <c r="S29" s="4">
        <v>0</v>
      </c>
      <c r="T29">
        <v>2789</v>
      </c>
      <c r="U29">
        <v>689616</v>
      </c>
      <c r="V29">
        <v>-2789</v>
      </c>
      <c r="W29">
        <v>1984</v>
      </c>
      <c r="X29">
        <v>30875</v>
      </c>
      <c r="Y29">
        <v>10</v>
      </c>
      <c r="Z29">
        <v>-805</v>
      </c>
      <c r="AA29" t="e">
        <v>#N/A</v>
      </c>
      <c r="AB29">
        <v>0</v>
      </c>
      <c r="AC29">
        <v>-32963</v>
      </c>
      <c r="AD29" t="e">
        <v>#N/A</v>
      </c>
      <c r="AE29" s="25">
        <v>87510.825400000002</v>
      </c>
      <c r="AF29">
        <v>-34947</v>
      </c>
      <c r="AG29">
        <v>-8334</v>
      </c>
      <c r="AH29">
        <v>11309</v>
      </c>
      <c r="AI29">
        <v>-32963</v>
      </c>
      <c r="AJ29">
        <v>0</v>
      </c>
      <c r="AK29">
        <v>180</v>
      </c>
      <c r="AL29">
        <v>12361</v>
      </c>
      <c r="AM29">
        <v>0</v>
      </c>
      <c r="AN29">
        <v>-44120</v>
      </c>
      <c r="AO29">
        <v>25458</v>
      </c>
      <c r="AP29">
        <v>-37.5839</v>
      </c>
      <c r="AQ29">
        <v>-32851</v>
      </c>
      <c r="AR29">
        <v>966483</v>
      </c>
      <c r="AS29">
        <v>-103910</v>
      </c>
      <c r="AT29" t="e">
        <v>#N/A</v>
      </c>
      <c r="AU29">
        <v>-14947</v>
      </c>
      <c r="AV29">
        <v>45562</v>
      </c>
      <c r="AW29">
        <v>-3123</v>
      </c>
      <c r="AX29" s="26">
        <v>-32851</v>
      </c>
      <c r="AY29">
        <v>-32851</v>
      </c>
      <c r="AZ29">
        <v>515793</v>
      </c>
      <c r="BA29">
        <v>-74</v>
      </c>
      <c r="BB29">
        <v>-50921</v>
      </c>
      <c r="BC29">
        <v>-135387</v>
      </c>
      <c r="BD29" t="e">
        <v>#N/A</v>
      </c>
      <c r="BE29" s="15">
        <v>-34947</v>
      </c>
      <c r="BF29" s="5">
        <v>0</v>
      </c>
      <c r="BG29" s="9">
        <f t="shared" si="0"/>
        <v>0</v>
      </c>
      <c r="BH29" s="9">
        <f t="shared" si="7"/>
        <v>3096.6499899999999</v>
      </c>
      <c r="BI29" s="9">
        <f t="shared" si="2"/>
        <v>3096.6499899999999</v>
      </c>
      <c r="BJ29">
        <v>1151.171</v>
      </c>
      <c r="BK29" s="9">
        <f t="shared" si="1"/>
        <v>94787.420140000002</v>
      </c>
      <c r="BL29">
        <v>82.34</v>
      </c>
      <c r="BM29">
        <v>1</v>
      </c>
      <c r="BN29" t="s">
        <v>106</v>
      </c>
      <c r="BO29">
        <v>0</v>
      </c>
      <c r="BP29">
        <f t="shared" si="3"/>
        <v>-103730</v>
      </c>
      <c r="BQ29">
        <f t="shared" si="4"/>
        <v>-0.91378984035476718</v>
      </c>
      <c r="BR29">
        <f t="shared" si="5"/>
        <v>-1.0943435304684093</v>
      </c>
      <c r="BS29" t="str">
        <f t="shared" si="6"/>
        <v>NonPayer</v>
      </c>
    </row>
    <row r="30" spans="1:71">
      <c r="A30" s="27">
        <v>29</v>
      </c>
      <c r="B30" s="27" t="s">
        <v>62</v>
      </c>
      <c r="C30" s="29">
        <v>43830</v>
      </c>
      <c r="D30" s="27">
        <v>0.65659999999999996</v>
      </c>
      <c r="E30" s="27">
        <v>24161</v>
      </c>
      <c r="F30" s="27">
        <v>38524</v>
      </c>
      <c r="G30" s="27">
        <v>12883</v>
      </c>
      <c r="H30" s="27">
        <v>237418</v>
      </c>
      <c r="I30" s="27">
        <v>9260</v>
      </c>
      <c r="J30" s="27">
        <v>1036127</v>
      </c>
      <c r="K30" s="27">
        <v>489534</v>
      </c>
      <c r="L30" s="27">
        <v>12978</v>
      </c>
      <c r="M30" s="27">
        <v>0</v>
      </c>
      <c r="N30" s="27">
        <v>-24051</v>
      </c>
      <c r="O30" s="27">
        <v>-3051</v>
      </c>
      <c r="P30" s="27">
        <v>83382</v>
      </c>
      <c r="Q30" s="27">
        <v>933318</v>
      </c>
      <c r="R30" s="27">
        <v>931368</v>
      </c>
      <c r="S30" s="27" t="e">
        <v>#N/A</v>
      </c>
      <c r="T30" s="27">
        <v>9120</v>
      </c>
      <c r="U30" s="27">
        <v>695900</v>
      </c>
      <c r="V30" s="27">
        <v>-9120</v>
      </c>
      <c r="W30" s="27">
        <v>15298</v>
      </c>
      <c r="X30" s="27">
        <v>28062</v>
      </c>
      <c r="Y30" s="27">
        <v>3853</v>
      </c>
      <c r="Z30" s="27">
        <v>6178</v>
      </c>
      <c r="AA30" s="27" t="e">
        <v>#N/A</v>
      </c>
      <c r="AB30" s="27" t="e">
        <v>#N/A</v>
      </c>
      <c r="AC30" s="27">
        <v>-1032</v>
      </c>
      <c r="AD30" s="27" t="e">
        <v>#N/A</v>
      </c>
      <c r="AE30" s="27">
        <v>109999.64079999999</v>
      </c>
      <c r="AF30" s="27">
        <v>-6679</v>
      </c>
      <c r="AG30" s="27">
        <v>-3029</v>
      </c>
      <c r="AH30" s="27">
        <v>10939</v>
      </c>
      <c r="AI30" s="27">
        <v>-1032</v>
      </c>
      <c r="AJ30" s="27">
        <v>0</v>
      </c>
      <c r="AK30" s="27">
        <v>3642</v>
      </c>
      <c r="AL30" s="27">
        <v>-8716</v>
      </c>
      <c r="AM30" s="27">
        <v>0</v>
      </c>
      <c r="AN30" s="27">
        <v>-9822</v>
      </c>
      <c r="AO30" s="27">
        <v>153898</v>
      </c>
      <c r="AP30" s="27">
        <v>6.2412999999999998</v>
      </c>
      <c r="AQ30" s="27">
        <v>10620</v>
      </c>
      <c r="AR30" s="27">
        <v>924058</v>
      </c>
      <c r="AS30" s="27">
        <v>-1692</v>
      </c>
      <c r="AT30" s="27">
        <v>2.1126999999999998</v>
      </c>
      <c r="AU30" s="27">
        <v>291</v>
      </c>
      <c r="AV30" s="27">
        <v>49970</v>
      </c>
      <c r="AW30" s="27">
        <v>2863</v>
      </c>
      <c r="AX30" s="27">
        <v>10620</v>
      </c>
      <c r="AY30" s="27">
        <v>10620</v>
      </c>
      <c r="AZ30" s="27">
        <v>677881</v>
      </c>
      <c r="BA30" s="27">
        <v>60663</v>
      </c>
      <c r="BB30" s="27">
        <v>13774</v>
      </c>
      <c r="BC30" s="27">
        <v>-90566</v>
      </c>
      <c r="BD30" s="27" t="e">
        <v>#N/A</v>
      </c>
      <c r="BE30" s="28">
        <v>-6679</v>
      </c>
      <c r="BF30" s="30">
        <v>2.69</v>
      </c>
      <c r="BG30" s="31">
        <f t="shared" si="0"/>
        <v>3096.6499899999999</v>
      </c>
      <c r="BH30" s="31">
        <f t="shared" si="7"/>
        <v>3096.6499899999999</v>
      </c>
      <c r="BI30" s="31">
        <f t="shared" si="2"/>
        <v>3096.6499899999999</v>
      </c>
      <c r="BJ30" s="27">
        <v>1151.171</v>
      </c>
      <c r="BK30" s="31">
        <f t="shared" si="1"/>
        <v>119146.1985</v>
      </c>
      <c r="BL30" s="27">
        <v>103.5</v>
      </c>
      <c r="BM30" s="27">
        <v>1</v>
      </c>
      <c r="BN30" s="27" t="s">
        <v>106</v>
      </c>
      <c r="BO30" s="27">
        <v>1</v>
      </c>
      <c r="BP30" s="27">
        <f t="shared" si="3"/>
        <v>1950</v>
      </c>
      <c r="BQ30" s="27">
        <f t="shared" si="4"/>
        <v>61.100614615384615</v>
      </c>
      <c r="BR30" s="27">
        <f t="shared" si="5"/>
        <v>1.6366447478389334E-2</v>
      </c>
      <c r="BS30" s="27" t="str">
        <f t="shared" si="6"/>
        <v>Initiate</v>
      </c>
    </row>
    <row r="31" spans="1:71" customFormat="1" hidden="1">
      <c r="A31">
        <v>30</v>
      </c>
      <c r="B31" t="s">
        <v>62</v>
      </c>
      <c r="C31" s="1">
        <v>43646</v>
      </c>
      <c r="D31">
        <v>0.66510000000000002</v>
      </c>
      <c r="E31">
        <v>29413</v>
      </c>
      <c r="F31">
        <v>47089</v>
      </c>
      <c r="G31">
        <v>40262</v>
      </c>
      <c r="H31">
        <v>274092</v>
      </c>
      <c r="I31">
        <v>8802</v>
      </c>
      <c r="J31" s="3">
        <v>1031993</v>
      </c>
      <c r="K31">
        <v>524527</v>
      </c>
      <c r="L31">
        <v>7769</v>
      </c>
      <c r="M31">
        <v>0</v>
      </c>
      <c r="N31" s="2">
        <v>-46008</v>
      </c>
      <c r="O31" s="2">
        <v>-33003</v>
      </c>
      <c r="P31">
        <v>74916</v>
      </c>
      <c r="Q31">
        <v>976881</v>
      </c>
      <c r="R31">
        <v>1004457</v>
      </c>
      <c r="S31" s="4" t="e">
        <v>#N/A</v>
      </c>
      <c r="T31">
        <v>5185</v>
      </c>
      <c r="U31">
        <v>702789</v>
      </c>
      <c r="V31">
        <v>-5185</v>
      </c>
      <c r="W31">
        <v>41654</v>
      </c>
      <c r="X31">
        <v>26231</v>
      </c>
      <c r="Y31">
        <v>8</v>
      </c>
      <c r="Z31">
        <v>36469</v>
      </c>
      <c r="AA31" t="e">
        <v>#N/A</v>
      </c>
      <c r="AB31" t="e">
        <v>#N/A</v>
      </c>
      <c r="AC31">
        <v>20517</v>
      </c>
      <c r="AD31">
        <v>24.600300000000001</v>
      </c>
      <c r="AE31" s="25">
        <v>108150.37149999999</v>
      </c>
      <c r="AF31">
        <v>5533</v>
      </c>
      <c r="AG31">
        <v>2262</v>
      </c>
      <c r="AH31">
        <v>13226</v>
      </c>
      <c r="AI31">
        <v>20517</v>
      </c>
      <c r="AJ31">
        <v>0</v>
      </c>
      <c r="AK31">
        <v>4068</v>
      </c>
      <c r="AL31">
        <v>-33847</v>
      </c>
      <c r="AM31">
        <v>0</v>
      </c>
      <c r="AN31">
        <v>9195</v>
      </c>
      <c r="AO31">
        <v>173399</v>
      </c>
      <c r="AP31">
        <v>-34.156100000000002</v>
      </c>
      <c r="AQ31">
        <v>-35803</v>
      </c>
      <c r="AR31">
        <v>968079</v>
      </c>
      <c r="AS31">
        <v>-31644</v>
      </c>
      <c r="AT31" t="e">
        <v>#N/A</v>
      </c>
      <c r="AU31">
        <v>-6369</v>
      </c>
      <c r="AV31">
        <v>54237</v>
      </c>
      <c r="AW31">
        <v>1675</v>
      </c>
      <c r="AX31" s="26">
        <v>-35803</v>
      </c>
      <c r="AY31">
        <v>-35803</v>
      </c>
      <c r="AZ31">
        <v>657188</v>
      </c>
      <c r="BA31">
        <v>57901</v>
      </c>
      <c r="BB31">
        <v>-40497</v>
      </c>
      <c r="BC31">
        <v>-109955</v>
      </c>
      <c r="BD31" t="e">
        <v>#N/A</v>
      </c>
      <c r="BE31" s="15">
        <v>5533</v>
      </c>
      <c r="BF31">
        <v>0</v>
      </c>
      <c r="BG31" s="9">
        <f t="shared" si="0"/>
        <v>0</v>
      </c>
      <c r="BH31" s="9">
        <f t="shared" si="7"/>
        <v>14746.500510000002</v>
      </c>
      <c r="BI31" s="9">
        <f t="shared" si="2"/>
        <v>14746.500510000002</v>
      </c>
      <c r="BJ31">
        <v>1151.171</v>
      </c>
      <c r="BK31" s="9">
        <f t="shared" si="1"/>
        <v>117143.16096000001</v>
      </c>
      <c r="BL31">
        <v>101.76</v>
      </c>
      <c r="BM31">
        <v>1</v>
      </c>
      <c r="BN31" t="s">
        <v>106</v>
      </c>
      <c r="BO31">
        <v>0</v>
      </c>
      <c r="BP31">
        <f t="shared" si="3"/>
        <v>-27576</v>
      </c>
      <c r="BQ31">
        <f t="shared" si="4"/>
        <v>-4.24801134899913</v>
      </c>
      <c r="BR31">
        <f t="shared" si="5"/>
        <v>-0.23540426751345875</v>
      </c>
      <c r="BS31" t="str">
        <f t="shared" si="6"/>
        <v>NonPayer</v>
      </c>
    </row>
    <row r="32" spans="1:71">
      <c r="A32" s="27">
        <v>31</v>
      </c>
      <c r="B32" s="27" t="s">
        <v>62</v>
      </c>
      <c r="C32" s="29">
        <v>43465</v>
      </c>
      <c r="D32" s="27">
        <v>0.78869999999999996</v>
      </c>
      <c r="E32" s="27">
        <v>28441</v>
      </c>
      <c r="F32" s="27">
        <v>40585</v>
      </c>
      <c r="G32" s="27">
        <v>23711</v>
      </c>
      <c r="H32" s="27">
        <v>236227</v>
      </c>
      <c r="I32" s="27">
        <v>8910</v>
      </c>
      <c r="J32" s="27">
        <v>1001068</v>
      </c>
      <c r="K32" s="27">
        <v>580714</v>
      </c>
      <c r="L32" s="27">
        <v>6437</v>
      </c>
      <c r="M32" s="27">
        <v>0</v>
      </c>
      <c r="N32" s="27">
        <v>-31843</v>
      </c>
      <c r="O32" s="27">
        <v>-64876</v>
      </c>
      <c r="P32" s="27">
        <v>78703</v>
      </c>
      <c r="Q32" s="27">
        <v>967820</v>
      </c>
      <c r="R32" s="27">
        <v>1029441</v>
      </c>
      <c r="S32" s="27" t="e">
        <v>#N/A</v>
      </c>
      <c r="T32" s="27">
        <v>8795</v>
      </c>
      <c r="U32" s="27">
        <v>731593</v>
      </c>
      <c r="V32" s="27">
        <v>-8795</v>
      </c>
      <c r="W32" s="27">
        <v>3220</v>
      </c>
      <c r="X32" s="27">
        <v>24803</v>
      </c>
      <c r="Y32" s="27">
        <v>26</v>
      </c>
      <c r="Z32" s="27">
        <v>-5575</v>
      </c>
      <c r="AA32" s="27" t="e">
        <v>#N/A</v>
      </c>
      <c r="AB32" s="27" t="e">
        <v>#N/A</v>
      </c>
      <c r="AC32" s="27">
        <v>-6231</v>
      </c>
      <c r="AD32" s="27" t="e">
        <v>#N/A</v>
      </c>
      <c r="AE32" s="27">
        <v>107533.94839999999</v>
      </c>
      <c r="AF32" s="27">
        <v>-37946</v>
      </c>
      <c r="AG32" s="27">
        <v>-8717</v>
      </c>
      <c r="AH32" s="27">
        <v>14322</v>
      </c>
      <c r="AI32" s="27">
        <v>-6231</v>
      </c>
      <c r="AJ32" s="27">
        <v>0</v>
      </c>
      <c r="AK32" s="27">
        <v>1896</v>
      </c>
      <c r="AL32" s="27">
        <v>-23115</v>
      </c>
      <c r="AM32" s="27">
        <v>0</v>
      </c>
      <c r="AN32" s="27">
        <v>-47029</v>
      </c>
      <c r="AO32" s="27">
        <v>145225</v>
      </c>
      <c r="AP32" s="27">
        <v>-48.7453</v>
      </c>
      <c r="AQ32" s="27">
        <v>-54360</v>
      </c>
      <c r="AR32" s="27">
        <v>958910</v>
      </c>
      <c r="AS32" s="27">
        <v>-63517</v>
      </c>
      <c r="AT32" s="27" t="e">
        <v>#N/A</v>
      </c>
      <c r="AU32" s="27">
        <v>-11131</v>
      </c>
      <c r="AV32" s="27">
        <v>48702</v>
      </c>
      <c r="AW32" s="27">
        <v>-1333</v>
      </c>
      <c r="AX32" s="27">
        <v>-54360</v>
      </c>
      <c r="AY32" s="27">
        <v>-54360</v>
      </c>
      <c r="AZ32" s="27">
        <v>611570</v>
      </c>
      <c r="BA32" s="27">
        <v>60736</v>
      </c>
      <c r="BB32" s="27">
        <v>-66824</v>
      </c>
      <c r="BC32" s="27">
        <v>-99023</v>
      </c>
      <c r="BD32" s="27" t="e">
        <v>#N/A</v>
      </c>
      <c r="BE32" s="28">
        <v>-37946</v>
      </c>
      <c r="BF32" s="30">
        <v>12.81</v>
      </c>
      <c r="BG32" s="31">
        <f t="shared" si="0"/>
        <v>14746.500510000002</v>
      </c>
      <c r="BH32" s="31">
        <f t="shared" si="7"/>
        <v>14746.500510000002</v>
      </c>
      <c r="BI32" s="31">
        <f t="shared" si="2"/>
        <v>14746.500510000002</v>
      </c>
      <c r="BJ32" s="27">
        <v>1151.171</v>
      </c>
      <c r="BK32" s="31">
        <f t="shared" si="1"/>
        <v>116475.48178000002</v>
      </c>
      <c r="BL32" s="27">
        <v>101.18</v>
      </c>
      <c r="BM32" s="27">
        <v>1</v>
      </c>
      <c r="BN32" s="27" t="s">
        <v>106</v>
      </c>
      <c r="BO32" s="27">
        <v>1</v>
      </c>
      <c r="BP32" s="27">
        <f t="shared" si="3"/>
        <v>-61621</v>
      </c>
      <c r="BQ32" s="27">
        <f t="shared" si="4"/>
        <v>-1.8901913597637172</v>
      </c>
      <c r="BR32" s="27">
        <f t="shared" si="5"/>
        <v>-0.52904696386137573</v>
      </c>
      <c r="BS32" s="27" t="str">
        <f t="shared" si="6"/>
        <v>Initiate</v>
      </c>
    </row>
    <row r="33" spans="1:71" customFormat="1" hidden="1">
      <c r="A33">
        <v>32</v>
      </c>
      <c r="B33" t="s">
        <v>62</v>
      </c>
      <c r="C33" s="1">
        <v>43281</v>
      </c>
      <c r="D33">
        <v>0.79890000000000005</v>
      </c>
      <c r="E33">
        <v>27684</v>
      </c>
      <c r="F33">
        <v>45368</v>
      </c>
      <c r="G33">
        <v>87785</v>
      </c>
      <c r="H33">
        <v>212968</v>
      </c>
      <c r="I33">
        <v>8478</v>
      </c>
      <c r="J33" s="3">
        <v>149572</v>
      </c>
      <c r="K33">
        <v>80648</v>
      </c>
      <c r="L33">
        <v>9970</v>
      </c>
      <c r="M33">
        <v>0</v>
      </c>
      <c r="N33" s="2">
        <v>63358</v>
      </c>
      <c r="O33" s="2">
        <v>34940</v>
      </c>
      <c r="P33">
        <v>15508</v>
      </c>
      <c r="Q33">
        <v>362606</v>
      </c>
      <c r="R33">
        <v>325061</v>
      </c>
      <c r="S33" s="4" t="e">
        <v>#N/A</v>
      </c>
      <c r="T33">
        <v>10276</v>
      </c>
      <c r="U33">
        <v>149638</v>
      </c>
      <c r="V33">
        <v>-10276</v>
      </c>
      <c r="W33">
        <v>45773</v>
      </c>
      <c r="X33">
        <v>20783</v>
      </c>
      <c r="Y33">
        <v>17</v>
      </c>
      <c r="Z33">
        <v>35497</v>
      </c>
      <c r="AA33" t="e">
        <v>#N/A</v>
      </c>
      <c r="AB33" t="e">
        <v>#N/A</v>
      </c>
      <c r="AC33">
        <v>20649</v>
      </c>
      <c r="AD33" t="e">
        <v>#N/A</v>
      </c>
      <c r="AE33" s="25">
        <v>155264.16339999999</v>
      </c>
      <c r="AF33">
        <v>-19561</v>
      </c>
      <c r="AG33">
        <v>-4588</v>
      </c>
      <c r="AH33">
        <v>11378</v>
      </c>
      <c r="AI33">
        <v>20649</v>
      </c>
      <c r="AJ33">
        <v>0</v>
      </c>
      <c r="AK33">
        <v>1246</v>
      </c>
      <c r="AL33">
        <v>-13181</v>
      </c>
      <c r="AM33">
        <v>0</v>
      </c>
      <c r="AN33">
        <v>-24551</v>
      </c>
      <c r="AO33">
        <v>153880</v>
      </c>
      <c r="AP33">
        <v>-7.6397000000000004</v>
      </c>
      <c r="AQ33">
        <v>-9891</v>
      </c>
      <c r="AR33">
        <v>354128</v>
      </c>
      <c r="AS33">
        <v>36299</v>
      </c>
      <c r="AT33" t="e">
        <v>#N/A</v>
      </c>
      <c r="AU33">
        <v>1575</v>
      </c>
      <c r="AV33">
        <v>25581</v>
      </c>
      <c r="AW33">
        <v>-315</v>
      </c>
      <c r="AX33" s="26">
        <v>-9891</v>
      </c>
      <c r="AY33">
        <v>-9891</v>
      </c>
      <c r="AZ33">
        <v>563898</v>
      </c>
      <c r="BA33">
        <v>50166</v>
      </c>
      <c r="BB33">
        <v>-8631</v>
      </c>
      <c r="BC33">
        <v>-4167</v>
      </c>
      <c r="BD33" t="e">
        <v>#N/A</v>
      </c>
      <c r="BE33" s="15">
        <v>-19561</v>
      </c>
      <c r="BF33">
        <v>0</v>
      </c>
      <c r="BG33" s="9">
        <f t="shared" si="0"/>
        <v>0</v>
      </c>
      <c r="BH33" s="9">
        <f t="shared" si="7"/>
        <v>20122.469080000003</v>
      </c>
      <c r="BI33" s="9">
        <f t="shared" si="2"/>
        <v>20122.469080000003</v>
      </c>
      <c r="BJ33">
        <v>1151.171</v>
      </c>
      <c r="BK33" s="9">
        <f t="shared" si="1"/>
        <v>160933.70580000003</v>
      </c>
      <c r="BL33">
        <v>139.80000000000001</v>
      </c>
      <c r="BM33">
        <v>1</v>
      </c>
      <c r="BN33" t="s">
        <v>106</v>
      </c>
      <c r="BO33">
        <v>0</v>
      </c>
      <c r="BP33">
        <f t="shared" si="3"/>
        <v>37545</v>
      </c>
      <c r="BQ33">
        <f t="shared" si="4"/>
        <v>4.2864217818617663</v>
      </c>
      <c r="BR33">
        <f t="shared" si="5"/>
        <v>0.23329482045643662</v>
      </c>
      <c r="BS33" t="str">
        <f t="shared" si="6"/>
        <v>NonPayer</v>
      </c>
    </row>
    <row r="34" spans="1:71">
      <c r="A34" s="27">
        <v>33</v>
      </c>
      <c r="B34" s="27" t="s">
        <v>62</v>
      </c>
      <c r="C34" s="29">
        <v>43100</v>
      </c>
      <c r="D34" s="27">
        <v>0.78449999999999998</v>
      </c>
      <c r="E34" s="27" t="e">
        <v>#N/A</v>
      </c>
      <c r="F34" s="27" t="e">
        <v>#N/A</v>
      </c>
      <c r="G34" s="27">
        <v>45978</v>
      </c>
      <c r="H34" s="27">
        <v>187478</v>
      </c>
      <c r="I34" s="27">
        <v>8714</v>
      </c>
      <c r="J34" s="27">
        <v>795867</v>
      </c>
      <c r="K34" s="27">
        <v>437715</v>
      </c>
      <c r="L34" s="27">
        <v>8931</v>
      </c>
      <c r="M34" s="27">
        <v>0</v>
      </c>
      <c r="N34" s="27">
        <v>36740</v>
      </c>
      <c r="O34" s="27">
        <v>19445</v>
      </c>
      <c r="P34" s="27">
        <v>59244</v>
      </c>
      <c r="Q34" s="27">
        <v>813498</v>
      </c>
      <c r="R34" s="27">
        <v>790645</v>
      </c>
      <c r="S34" s="27" t="e">
        <v>#N/A</v>
      </c>
      <c r="T34" s="27">
        <v>3792</v>
      </c>
      <c r="U34" s="27">
        <v>626020</v>
      </c>
      <c r="V34" s="27">
        <v>-3792</v>
      </c>
      <c r="W34" s="27">
        <v>-6270</v>
      </c>
      <c r="X34" s="27">
        <v>3672</v>
      </c>
      <c r="Y34" s="27">
        <v>5</v>
      </c>
      <c r="Z34" s="27">
        <v>-10062</v>
      </c>
      <c r="AA34" s="27" t="e">
        <v>#N/A</v>
      </c>
      <c r="AB34" s="27">
        <v>1644</v>
      </c>
      <c r="AC34" s="27">
        <v>-1451</v>
      </c>
      <c r="AD34" s="27" t="e">
        <v>#N/A</v>
      </c>
      <c r="AE34" s="27">
        <v>153764.83129999999</v>
      </c>
      <c r="AF34" s="27">
        <v>-4121</v>
      </c>
      <c r="AG34" s="27">
        <v>129</v>
      </c>
      <c r="AH34" s="27">
        <v>2167</v>
      </c>
      <c r="AI34" s="27">
        <v>-1451</v>
      </c>
      <c r="AJ34" s="27">
        <v>0</v>
      </c>
      <c r="AK34" s="27">
        <v>2049</v>
      </c>
      <c r="AL34" s="27">
        <v>-5045</v>
      </c>
      <c r="AM34" s="27">
        <v>0</v>
      </c>
      <c r="AN34" s="27">
        <v>-3960</v>
      </c>
      <c r="AO34" s="27">
        <v>128161</v>
      </c>
      <c r="AP34" s="27" t="e">
        <v>#N/A</v>
      </c>
      <c r="AQ34" s="27" t="e">
        <v>#N/A</v>
      </c>
      <c r="AR34" s="27">
        <v>804784</v>
      </c>
      <c r="AS34" s="27">
        <v>20804</v>
      </c>
      <c r="AT34" s="27" t="e">
        <v>#N/A</v>
      </c>
      <c r="AU34" s="27" t="e">
        <v>#N/A</v>
      </c>
      <c r="AV34" s="27" t="e">
        <v>#N/A</v>
      </c>
      <c r="AW34" s="27" t="e">
        <v>#N/A</v>
      </c>
      <c r="AX34" s="27" t="e">
        <v>#N/A</v>
      </c>
      <c r="AY34" s="27" t="e">
        <v>#N/A</v>
      </c>
      <c r="AZ34" s="27" t="e">
        <v>#N/A</v>
      </c>
      <c r="BA34" s="27" t="e">
        <v>#N/A</v>
      </c>
      <c r="BB34" s="27" t="e">
        <v>#N/A</v>
      </c>
      <c r="BC34" s="27">
        <v>-27035</v>
      </c>
      <c r="BD34" s="27" t="e">
        <v>#N/A</v>
      </c>
      <c r="BE34" s="28">
        <v>-4121</v>
      </c>
      <c r="BF34" s="30">
        <v>17.48</v>
      </c>
      <c r="BG34" s="31">
        <f t="shared" si="0"/>
        <v>20122.469080000003</v>
      </c>
      <c r="BH34" s="31">
        <f t="shared" si="7"/>
        <v>20122.469080000003</v>
      </c>
      <c r="BI34" s="31">
        <f t="shared" si="2"/>
        <v>20122.469080000003</v>
      </c>
      <c r="BJ34" s="27">
        <v>1151.171</v>
      </c>
      <c r="BK34" s="31">
        <f t="shared" si="1"/>
        <v>159379.62495</v>
      </c>
      <c r="BL34" s="27">
        <v>138.44999999999999</v>
      </c>
      <c r="BM34" s="27">
        <v>1</v>
      </c>
      <c r="BN34" s="27" t="s">
        <v>106</v>
      </c>
      <c r="BO34" s="27">
        <v>1</v>
      </c>
      <c r="BP34" s="27">
        <f t="shared" si="3"/>
        <v>22853</v>
      </c>
      <c r="BQ34" s="27">
        <f t="shared" si="4"/>
        <v>6.9741226512930465</v>
      </c>
      <c r="BR34" s="27">
        <f t="shared" si="5"/>
        <v>0.14338721155335482</v>
      </c>
      <c r="BS34" s="27" t="str">
        <f t="shared" si="6"/>
        <v>Initiate</v>
      </c>
    </row>
    <row r="35" spans="1:71" customFormat="1" hidden="1">
      <c r="A35">
        <v>34</v>
      </c>
      <c r="B35" t="s">
        <v>62</v>
      </c>
      <c r="C35" s="1">
        <v>42916</v>
      </c>
      <c r="D35">
        <v>0.83760000000000001</v>
      </c>
      <c r="E35">
        <v>41841</v>
      </c>
      <c r="F35">
        <v>36078</v>
      </c>
      <c r="G35">
        <v>52088</v>
      </c>
      <c r="H35">
        <v>144131</v>
      </c>
      <c r="I35">
        <v>8783</v>
      </c>
      <c r="J35" s="3">
        <v>157434</v>
      </c>
      <c r="K35">
        <v>92612</v>
      </c>
      <c r="L35">
        <v>9248</v>
      </c>
      <c r="M35">
        <v>0</v>
      </c>
      <c r="N35" s="2">
        <v>85597</v>
      </c>
      <c r="O35" s="2">
        <v>66654</v>
      </c>
      <c r="P35">
        <v>16723</v>
      </c>
      <c r="Q35">
        <v>329722</v>
      </c>
      <c r="R35">
        <v>259918</v>
      </c>
      <c r="S35" s="4" t="e">
        <v>#N/A</v>
      </c>
      <c r="T35">
        <v>1444</v>
      </c>
      <c r="U35">
        <v>185591</v>
      </c>
      <c r="V35">
        <v>-1444</v>
      </c>
      <c r="W35">
        <v>4287</v>
      </c>
      <c r="X35">
        <v>3408</v>
      </c>
      <c r="Y35">
        <v>78</v>
      </c>
      <c r="Z35">
        <v>2843</v>
      </c>
      <c r="AA35" t="e">
        <v>#N/A</v>
      </c>
      <c r="AB35" t="e">
        <v>#N/A</v>
      </c>
      <c r="AC35">
        <v>34164</v>
      </c>
      <c r="AD35">
        <v>24.540400000000002</v>
      </c>
      <c r="AE35" s="25">
        <v>204297.87450000001</v>
      </c>
      <c r="AF35">
        <v>24124</v>
      </c>
      <c r="AG35">
        <v>7890</v>
      </c>
      <c r="AH35">
        <v>2106</v>
      </c>
      <c r="AI35">
        <v>34164</v>
      </c>
      <c r="AJ35">
        <v>0</v>
      </c>
      <c r="AK35">
        <v>1791</v>
      </c>
      <c r="AL35">
        <v>-19149</v>
      </c>
      <c r="AM35">
        <v>0</v>
      </c>
      <c r="AN35">
        <v>32151</v>
      </c>
      <c r="AO35">
        <v>169915</v>
      </c>
      <c r="AP35" t="e">
        <v>#N/A</v>
      </c>
      <c r="AQ35" t="e">
        <v>#N/A</v>
      </c>
      <c r="AR35">
        <v>320939</v>
      </c>
      <c r="AS35">
        <v>68013</v>
      </c>
      <c r="AT35" t="e">
        <v>#N/A</v>
      </c>
      <c r="AU35" t="e">
        <v>#N/A</v>
      </c>
      <c r="AV35" t="e">
        <v>#N/A</v>
      </c>
      <c r="AW35" t="e">
        <v>#N/A</v>
      </c>
      <c r="AX35" s="26" t="e">
        <v>#N/A</v>
      </c>
      <c r="AY35" t="e">
        <v>#N/A</v>
      </c>
      <c r="AZ35" t="e">
        <v>#N/A</v>
      </c>
      <c r="BA35" t="e">
        <v>#N/A</v>
      </c>
      <c r="BB35" t="e">
        <v>#N/A</v>
      </c>
      <c r="BC35">
        <v>32487</v>
      </c>
      <c r="BD35" t="e">
        <v>#N/A</v>
      </c>
      <c r="BE35" s="15">
        <v>24124</v>
      </c>
      <c r="BF35">
        <v>0</v>
      </c>
      <c r="BG35" s="9">
        <f t="shared" si="0"/>
        <v>0</v>
      </c>
      <c r="BH35" s="9">
        <f t="shared" si="7"/>
        <v>0</v>
      </c>
      <c r="BI35" s="9">
        <f t="shared" si="2"/>
        <v>0</v>
      </c>
      <c r="BJ35">
        <v>1151.171</v>
      </c>
      <c r="BK35" s="9">
        <f t="shared" si="1"/>
        <v>224823.69630000001</v>
      </c>
      <c r="BL35">
        <v>195.3</v>
      </c>
      <c r="BM35">
        <v>1</v>
      </c>
      <c r="BN35" t="s">
        <v>106</v>
      </c>
      <c r="BO35">
        <v>0</v>
      </c>
      <c r="BP35">
        <f t="shared" si="3"/>
        <v>69804</v>
      </c>
      <c r="BQ35">
        <f t="shared" si="4"/>
        <v>3.2207852888086643</v>
      </c>
      <c r="BR35">
        <f t="shared" si="5"/>
        <v>0.31048328600938491</v>
      </c>
      <c r="BS35" t="str">
        <f t="shared" si="6"/>
        <v>NonPayer</v>
      </c>
    </row>
    <row r="36" spans="1:71">
      <c r="A36" s="27">
        <v>35</v>
      </c>
      <c r="B36" s="27" t="s">
        <v>62</v>
      </c>
      <c r="C36" s="29">
        <v>42735</v>
      </c>
      <c r="D36" s="27">
        <v>0.75619999999999998</v>
      </c>
      <c r="E36" s="27">
        <v>27504</v>
      </c>
      <c r="F36" s="27">
        <v>23659</v>
      </c>
      <c r="G36" s="27">
        <v>31476</v>
      </c>
      <c r="H36" s="27">
        <v>120725</v>
      </c>
      <c r="I36" s="27">
        <v>8485</v>
      </c>
      <c r="J36" s="27">
        <v>159878</v>
      </c>
      <c r="K36" s="27">
        <v>118201</v>
      </c>
      <c r="L36" s="27">
        <v>6319</v>
      </c>
      <c r="M36" s="27">
        <v>0</v>
      </c>
      <c r="N36" s="27">
        <v>77198</v>
      </c>
      <c r="O36" s="27">
        <v>41094</v>
      </c>
      <c r="P36" s="27">
        <v>24902</v>
      </c>
      <c r="Q36" s="27">
        <v>299307</v>
      </c>
      <c r="R36" s="27">
        <v>258538</v>
      </c>
      <c r="S36" s="27" t="e">
        <v>#N/A</v>
      </c>
      <c r="T36" s="27">
        <v>2510</v>
      </c>
      <c r="U36" s="27">
        <v>178582</v>
      </c>
      <c r="V36" s="27">
        <v>-2510</v>
      </c>
      <c r="W36" s="27">
        <v>-917</v>
      </c>
      <c r="X36" s="27">
        <v>4145</v>
      </c>
      <c r="Y36" s="27">
        <v>71</v>
      </c>
      <c r="Z36" s="27">
        <v>-3427</v>
      </c>
      <c r="AA36" s="27" t="e">
        <v>#N/A</v>
      </c>
      <c r="AB36" s="27" t="e">
        <v>#N/A</v>
      </c>
      <c r="AC36" s="27">
        <v>-3672</v>
      </c>
      <c r="AD36" s="27" t="e">
        <v>#N/A</v>
      </c>
      <c r="AE36" s="27">
        <v>161547.1874</v>
      </c>
      <c r="AF36" s="27">
        <v>-5145</v>
      </c>
      <c r="AG36" s="27">
        <v>-701</v>
      </c>
      <c r="AH36" s="27">
        <v>1718</v>
      </c>
      <c r="AI36" s="27">
        <v>-3672</v>
      </c>
      <c r="AJ36" s="27">
        <v>0</v>
      </c>
      <c r="AK36" s="27">
        <v>-1684</v>
      </c>
      <c r="AL36" s="27">
        <v>-18649</v>
      </c>
      <c r="AM36" s="27">
        <v>0</v>
      </c>
      <c r="AN36" s="27">
        <v>-5673</v>
      </c>
      <c r="AO36" s="27">
        <v>114574</v>
      </c>
      <c r="AP36" s="27" t="e">
        <v>#N/A</v>
      </c>
      <c r="AQ36" s="27" t="e">
        <v>#N/A</v>
      </c>
      <c r="AR36" s="27">
        <v>290822</v>
      </c>
      <c r="AS36" s="27">
        <v>42453</v>
      </c>
      <c r="AT36" s="27" t="e">
        <v>#N/A</v>
      </c>
      <c r="AU36" s="27" t="e">
        <v>#N/A</v>
      </c>
      <c r="AV36" s="27" t="e">
        <v>#N/A</v>
      </c>
      <c r="AW36" s="27" t="e">
        <v>#N/A</v>
      </c>
      <c r="AX36" s="27" t="e">
        <v>#N/A</v>
      </c>
      <c r="AY36" s="27" t="e">
        <v>#N/A</v>
      </c>
      <c r="AZ36" s="27" t="e">
        <v>#N/A</v>
      </c>
      <c r="BA36" s="27" t="e">
        <v>#N/A</v>
      </c>
      <c r="BB36" s="27" t="e">
        <v>#N/A</v>
      </c>
      <c r="BC36" s="27">
        <v>9421</v>
      </c>
      <c r="BD36" s="27" t="e">
        <v>#N/A</v>
      </c>
      <c r="BE36" s="28">
        <v>-5145</v>
      </c>
      <c r="BF36" s="30">
        <v>0</v>
      </c>
      <c r="BG36" s="31">
        <f t="shared" si="0"/>
        <v>0</v>
      </c>
      <c r="BH36" s="31">
        <f t="shared" si="7"/>
        <v>0</v>
      </c>
      <c r="BI36" s="31">
        <f t="shared" si="2"/>
        <v>0</v>
      </c>
      <c r="BJ36" s="27">
        <v>1151.171</v>
      </c>
      <c r="BK36" s="31">
        <f t="shared" si="1"/>
        <v>175956.48735000001</v>
      </c>
      <c r="BL36" s="27">
        <v>152.85</v>
      </c>
      <c r="BM36" s="27">
        <v>1</v>
      </c>
      <c r="BN36" s="27" t="s">
        <v>106</v>
      </c>
      <c r="BO36" s="27">
        <v>0</v>
      </c>
      <c r="BP36" s="27">
        <f t="shared" si="3"/>
        <v>40769</v>
      </c>
      <c r="BQ36" s="27">
        <f t="shared" si="4"/>
        <v>4.315938270499645</v>
      </c>
      <c r="BR36" s="27">
        <f t="shared" si="5"/>
        <v>0.23169932870338125</v>
      </c>
      <c r="BS36" s="27" t="str">
        <f t="shared" si="6"/>
        <v>NonPayer</v>
      </c>
    </row>
    <row r="37" spans="1:71" customFormat="1" hidden="1">
      <c r="A37">
        <v>36</v>
      </c>
      <c r="B37" t="s">
        <v>62</v>
      </c>
      <c r="C37" s="1">
        <v>42551</v>
      </c>
      <c r="D37">
        <v>0.78590000000000004</v>
      </c>
      <c r="E37">
        <v>36875</v>
      </c>
      <c r="F37">
        <v>33384</v>
      </c>
      <c r="G37">
        <v>52121</v>
      </c>
      <c r="H37">
        <v>139638</v>
      </c>
      <c r="I37">
        <v>8747</v>
      </c>
      <c r="J37" s="3">
        <v>155103</v>
      </c>
      <c r="K37">
        <v>130459</v>
      </c>
      <c r="L37">
        <v>8469</v>
      </c>
      <c r="M37">
        <v>0</v>
      </c>
      <c r="N37" s="2">
        <v>82343</v>
      </c>
      <c r="O37" s="2">
        <v>41109</v>
      </c>
      <c r="P37">
        <v>34092</v>
      </c>
      <c r="Q37">
        <v>329802</v>
      </c>
      <c r="R37">
        <v>289149</v>
      </c>
      <c r="S37" s="4" t="e">
        <v>#N/A</v>
      </c>
      <c r="T37">
        <v>4193</v>
      </c>
      <c r="U37">
        <v>190164</v>
      </c>
      <c r="V37">
        <v>-4193</v>
      </c>
      <c r="W37">
        <v>-547</v>
      </c>
      <c r="X37">
        <v>3135</v>
      </c>
      <c r="Y37">
        <v>1</v>
      </c>
      <c r="Z37">
        <v>-4740</v>
      </c>
      <c r="AA37" t="e">
        <v>#N/A</v>
      </c>
      <c r="AB37" t="e">
        <v>#N/A</v>
      </c>
      <c r="AC37">
        <v>43676</v>
      </c>
      <c r="AD37">
        <v>18.548400000000001</v>
      </c>
      <c r="AE37" s="25">
        <v>123583.33409999999</v>
      </c>
      <c r="AF37">
        <v>41245</v>
      </c>
      <c r="AG37">
        <v>9412</v>
      </c>
      <c r="AH37">
        <v>2254</v>
      </c>
      <c r="AI37">
        <v>43676</v>
      </c>
      <c r="AJ37">
        <v>0</v>
      </c>
      <c r="AK37">
        <v>-1815</v>
      </c>
      <c r="AL37">
        <v>-17187</v>
      </c>
      <c r="AM37">
        <v>0</v>
      </c>
      <c r="AN37">
        <v>50743</v>
      </c>
      <c r="AO37">
        <v>157482</v>
      </c>
      <c r="AP37" t="e">
        <v>#N/A</v>
      </c>
      <c r="AQ37" t="e">
        <v>#N/A</v>
      </c>
      <c r="AR37">
        <v>321055</v>
      </c>
      <c r="AS37">
        <v>42468</v>
      </c>
      <c r="AT37" t="e">
        <v>#N/A</v>
      </c>
      <c r="AU37" t="e">
        <v>#N/A</v>
      </c>
      <c r="AV37" t="e">
        <v>#N/A</v>
      </c>
      <c r="AW37" t="e">
        <v>#N/A</v>
      </c>
      <c r="AX37" s="26" t="e">
        <v>#N/A</v>
      </c>
      <c r="AY37" t="e">
        <v>#N/A</v>
      </c>
      <c r="AZ37" t="e">
        <v>#N/A</v>
      </c>
      <c r="BA37" t="e">
        <v>#N/A</v>
      </c>
      <c r="BB37" t="e">
        <v>#N/A</v>
      </c>
      <c r="BC37">
        <v>16829</v>
      </c>
      <c r="BD37" t="e">
        <v>#N/A</v>
      </c>
      <c r="BE37" s="15">
        <v>41245</v>
      </c>
      <c r="BF37">
        <v>0</v>
      </c>
      <c r="BG37" s="9">
        <f t="shared" si="0"/>
        <v>0</v>
      </c>
      <c r="BH37" s="9">
        <f t="shared" si="7"/>
        <v>0</v>
      </c>
      <c r="BI37" s="9">
        <f t="shared" si="2"/>
        <v>0</v>
      </c>
      <c r="BJ37">
        <v>1151.171</v>
      </c>
      <c r="BK37" s="9">
        <f t="shared" si="1"/>
        <v>98425.120500000005</v>
      </c>
      <c r="BL37">
        <v>85.5</v>
      </c>
      <c r="BM37">
        <v>1</v>
      </c>
      <c r="BN37" t="s">
        <v>106</v>
      </c>
      <c r="BO37">
        <v>0</v>
      </c>
      <c r="BP37">
        <f t="shared" si="3"/>
        <v>40653</v>
      </c>
      <c r="BQ37">
        <f t="shared" si="4"/>
        <v>2.4211034978968344</v>
      </c>
      <c r="BR37">
        <f t="shared" si="5"/>
        <v>0.41303480039935536</v>
      </c>
      <c r="BS37" t="str">
        <f t="shared" si="6"/>
        <v>NonPayer</v>
      </c>
    </row>
    <row r="38" spans="1:71">
      <c r="A38" s="27">
        <v>37</v>
      </c>
      <c r="B38" s="27" t="s">
        <v>62</v>
      </c>
      <c r="C38" s="29">
        <v>42369</v>
      </c>
      <c r="D38" s="27">
        <v>1.0876999999999999</v>
      </c>
      <c r="E38" s="27">
        <v>23666</v>
      </c>
      <c r="F38" s="27">
        <v>29466</v>
      </c>
      <c r="G38" s="27">
        <v>30693</v>
      </c>
      <c r="H38" s="27">
        <v>178081</v>
      </c>
      <c r="I38" s="27">
        <v>9350</v>
      </c>
      <c r="J38" s="27">
        <v>147003</v>
      </c>
      <c r="K38" s="27">
        <v>159395</v>
      </c>
      <c r="L38" s="27">
        <v>5917</v>
      </c>
      <c r="M38" s="27">
        <v>0</v>
      </c>
      <c r="N38" s="27">
        <v>39755</v>
      </c>
      <c r="O38" s="27">
        <v>-26882</v>
      </c>
      <c r="P38" s="27">
        <v>73589</v>
      </c>
      <c r="Q38" s="27">
        <v>315194</v>
      </c>
      <c r="R38" s="27">
        <v>351314</v>
      </c>
      <c r="S38" s="27" t="e">
        <v>#N/A</v>
      </c>
      <c r="T38" s="27">
        <v>2590</v>
      </c>
      <c r="U38" s="27">
        <v>137113</v>
      </c>
      <c r="V38" s="27">
        <v>-2590</v>
      </c>
      <c r="W38" s="27">
        <v>16377</v>
      </c>
      <c r="X38" s="27">
        <v>3271</v>
      </c>
      <c r="Y38" s="27">
        <v>450</v>
      </c>
      <c r="Z38" s="27">
        <v>13787</v>
      </c>
      <c r="AA38" s="27" t="e">
        <v>#N/A</v>
      </c>
      <c r="AB38" s="27">
        <v>0</v>
      </c>
      <c r="AC38" s="27">
        <v>7299</v>
      </c>
      <c r="AD38" s="27" t="e">
        <v>#N/A</v>
      </c>
      <c r="AE38" s="27">
        <v>59292.0982</v>
      </c>
      <c r="AF38" s="27">
        <v>-8528</v>
      </c>
      <c r="AG38" s="27">
        <v>-1160</v>
      </c>
      <c r="AH38" s="27">
        <v>2272</v>
      </c>
      <c r="AI38" s="27">
        <v>7299</v>
      </c>
      <c r="AJ38" s="27">
        <v>0</v>
      </c>
      <c r="AK38" s="27">
        <v>-10597</v>
      </c>
      <c r="AL38" s="27">
        <v>17764</v>
      </c>
      <c r="AM38" s="27">
        <v>0</v>
      </c>
      <c r="AN38" s="27">
        <v>-9480</v>
      </c>
      <c r="AO38" s="27">
        <v>105663</v>
      </c>
      <c r="AP38" s="27" t="e">
        <v>#N/A</v>
      </c>
      <c r="AQ38" s="27" t="e">
        <v>#N/A</v>
      </c>
      <c r="AR38" s="27">
        <v>305844</v>
      </c>
      <c r="AS38" s="27">
        <v>-25523</v>
      </c>
      <c r="AT38" s="27" t="e">
        <v>#N/A</v>
      </c>
      <c r="AU38" s="27" t="e">
        <v>#N/A</v>
      </c>
      <c r="AV38" s="27" t="e">
        <v>#N/A</v>
      </c>
      <c r="AW38" s="27" t="e">
        <v>#N/A</v>
      </c>
      <c r="AX38" s="27" t="e">
        <v>#N/A</v>
      </c>
      <c r="AY38" s="27" t="e">
        <v>#N/A</v>
      </c>
      <c r="AZ38" s="27" t="e">
        <v>#N/A</v>
      </c>
      <c r="BA38" s="27" t="e">
        <v>#N/A</v>
      </c>
      <c r="BB38" s="27" t="e">
        <v>#N/A</v>
      </c>
      <c r="BC38" s="27">
        <v>-44775</v>
      </c>
      <c r="BD38" s="27" t="e">
        <v>#N/A</v>
      </c>
      <c r="BE38" s="28">
        <v>-8528</v>
      </c>
      <c r="BF38" s="30">
        <v>0</v>
      </c>
      <c r="BG38" s="31">
        <f t="shared" si="0"/>
        <v>0</v>
      </c>
      <c r="BH38" s="31">
        <f t="shared" si="7"/>
        <v>0</v>
      </c>
      <c r="BI38" s="31">
        <f t="shared" si="2"/>
        <v>0</v>
      </c>
      <c r="BJ38" s="27">
        <v>1151.171</v>
      </c>
      <c r="BK38" s="31">
        <f t="shared" si="1"/>
        <v>64580.693100000004</v>
      </c>
      <c r="BL38" s="27">
        <v>56.1</v>
      </c>
      <c r="BM38" s="27">
        <v>1</v>
      </c>
      <c r="BN38" s="27" t="s">
        <v>106</v>
      </c>
      <c r="BO38" s="27">
        <v>0</v>
      </c>
      <c r="BP38" s="27">
        <f t="shared" si="3"/>
        <v>-36120</v>
      </c>
      <c r="BQ38" s="27">
        <f t="shared" si="4"/>
        <v>-1.7879483139534884</v>
      </c>
      <c r="BR38" s="27">
        <f t="shared" si="5"/>
        <v>-0.55930028412779609</v>
      </c>
      <c r="BS38" s="27" t="str">
        <f t="shared" si="6"/>
        <v>NonPayer</v>
      </c>
    </row>
    <row r="39" spans="1:71" customFormat="1" hidden="1">
      <c r="A39">
        <v>38</v>
      </c>
      <c r="B39" t="s">
        <v>62</v>
      </c>
      <c r="C39" s="1">
        <v>42185</v>
      </c>
      <c r="D39">
        <v>1.0522</v>
      </c>
      <c r="E39">
        <v>34049</v>
      </c>
      <c r="F39">
        <v>31614</v>
      </c>
      <c r="G39">
        <v>29357</v>
      </c>
      <c r="H39">
        <v>163150</v>
      </c>
      <c r="I39">
        <v>9032</v>
      </c>
      <c r="J39" s="3">
        <v>149156</v>
      </c>
      <c r="K39">
        <v>146398</v>
      </c>
      <c r="L39">
        <v>4794</v>
      </c>
      <c r="M39">
        <v>0</v>
      </c>
      <c r="N39" s="2">
        <v>48283</v>
      </c>
      <c r="O39" s="2">
        <v>-12232</v>
      </c>
      <c r="P39">
        <v>48899</v>
      </c>
      <c r="Q39">
        <v>301728</v>
      </c>
      <c r="R39">
        <v>323381</v>
      </c>
      <c r="S39" s="4" t="e">
        <v>#N/A</v>
      </c>
      <c r="T39">
        <v>1430</v>
      </c>
      <c r="U39">
        <v>138578</v>
      </c>
      <c r="V39">
        <v>-1430</v>
      </c>
      <c r="W39">
        <v>7163</v>
      </c>
      <c r="X39">
        <v>3325</v>
      </c>
      <c r="Y39">
        <v>82</v>
      </c>
      <c r="Z39">
        <v>5733</v>
      </c>
      <c r="AA39" t="e">
        <v>#N/A</v>
      </c>
      <c r="AB39">
        <v>0</v>
      </c>
      <c r="AC39">
        <v>30942</v>
      </c>
      <c r="AD39">
        <v>52.148699999999998</v>
      </c>
      <c r="AE39" s="25">
        <v>37234.592199999999</v>
      </c>
      <c r="AF39">
        <v>6119</v>
      </c>
      <c r="AG39">
        <v>5849</v>
      </c>
      <c r="AH39">
        <v>2046</v>
      </c>
      <c r="AI39">
        <v>30942</v>
      </c>
      <c r="AJ39">
        <v>0</v>
      </c>
      <c r="AK39">
        <v>-10780</v>
      </c>
      <c r="AL39">
        <v>293</v>
      </c>
      <c r="AM39">
        <v>0</v>
      </c>
      <c r="AN39">
        <v>11216</v>
      </c>
      <c r="AO39">
        <v>133043</v>
      </c>
      <c r="AP39" t="e">
        <v>#N/A</v>
      </c>
      <c r="AQ39" t="e">
        <v>#N/A</v>
      </c>
      <c r="AR39">
        <v>292696</v>
      </c>
      <c r="AS39">
        <v>-10873</v>
      </c>
      <c r="AT39" t="e">
        <v>#N/A</v>
      </c>
      <c r="AU39" t="e">
        <v>#N/A</v>
      </c>
      <c r="AV39" t="e">
        <v>#N/A</v>
      </c>
      <c r="AW39" t="e">
        <v>#N/A</v>
      </c>
      <c r="AX39" s="26" t="e">
        <v>#N/A</v>
      </c>
      <c r="AY39" t="e">
        <v>#N/A</v>
      </c>
      <c r="AZ39" t="e">
        <v>#N/A</v>
      </c>
      <c r="BA39" t="e">
        <v>#N/A</v>
      </c>
      <c r="BB39" t="e">
        <v>#N/A</v>
      </c>
      <c r="BC39">
        <v>-34702</v>
      </c>
      <c r="BD39" t="e">
        <v>#N/A</v>
      </c>
      <c r="BE39" s="15">
        <v>6119</v>
      </c>
      <c r="BF39">
        <v>0</v>
      </c>
      <c r="BG39" s="9">
        <f t="shared" si="0"/>
        <v>0</v>
      </c>
      <c r="BH39" s="9">
        <f t="shared" si="7"/>
        <v>2877.9275000000002</v>
      </c>
      <c r="BI39" s="9">
        <f t="shared" si="2"/>
        <v>2877.9275000000002</v>
      </c>
      <c r="BJ39">
        <v>1151.171</v>
      </c>
      <c r="BK39" s="9">
        <f t="shared" si="1"/>
        <v>44020.779040000001</v>
      </c>
      <c r="BL39">
        <v>38.24</v>
      </c>
      <c r="BM39">
        <v>1</v>
      </c>
      <c r="BN39" t="s">
        <v>106</v>
      </c>
      <c r="BO39">
        <v>0</v>
      </c>
      <c r="BP39">
        <f t="shared" si="3"/>
        <v>-21653</v>
      </c>
      <c r="BQ39">
        <f t="shared" si="4"/>
        <v>-2.0330106239320189</v>
      </c>
      <c r="BR39">
        <f t="shared" si="5"/>
        <v>-0.49188134495131824</v>
      </c>
      <c r="BS39" t="str">
        <f t="shared" si="6"/>
        <v>NonPayer</v>
      </c>
    </row>
    <row r="40" spans="1:71">
      <c r="A40" s="27">
        <v>39</v>
      </c>
      <c r="B40" s="27" t="s">
        <v>62</v>
      </c>
      <c r="C40" s="29">
        <v>42004</v>
      </c>
      <c r="D40" s="27">
        <v>1.1063000000000001</v>
      </c>
      <c r="E40" s="27">
        <v>25151</v>
      </c>
      <c r="F40" s="27">
        <v>27097</v>
      </c>
      <c r="G40" s="27">
        <v>26547</v>
      </c>
      <c r="H40" s="27">
        <v>135136</v>
      </c>
      <c r="I40" s="27">
        <v>9422</v>
      </c>
      <c r="J40" s="27">
        <v>163830</v>
      </c>
      <c r="K40" s="27">
        <v>139226</v>
      </c>
      <c r="L40" s="27">
        <v>961</v>
      </c>
      <c r="M40" s="27">
        <v>0</v>
      </c>
      <c r="N40" s="27">
        <v>45584</v>
      </c>
      <c r="O40" s="27">
        <v>-4990</v>
      </c>
      <c r="P40" s="27">
        <v>34255</v>
      </c>
      <c r="Q40" s="27">
        <v>277718</v>
      </c>
      <c r="R40" s="27">
        <v>291223</v>
      </c>
      <c r="S40" s="27" t="e">
        <v>#N/A</v>
      </c>
      <c r="T40" s="27">
        <v>2530</v>
      </c>
      <c r="U40" s="27">
        <v>142582</v>
      </c>
      <c r="V40" s="27">
        <v>-2530</v>
      </c>
      <c r="W40" s="27">
        <v>360</v>
      </c>
      <c r="X40" s="27">
        <v>3375</v>
      </c>
      <c r="Y40" s="27">
        <v>103</v>
      </c>
      <c r="Z40" s="27">
        <v>-2170</v>
      </c>
      <c r="AA40" s="27" t="e">
        <v>#N/A</v>
      </c>
      <c r="AB40" s="27">
        <v>0</v>
      </c>
      <c r="AC40" s="27">
        <v>-2394</v>
      </c>
      <c r="AD40" s="27" t="e">
        <v>#N/A</v>
      </c>
      <c r="AE40" s="27">
        <v>34063.8917</v>
      </c>
      <c r="AF40" s="27">
        <v>-11533</v>
      </c>
      <c r="AG40" s="27">
        <v>472</v>
      </c>
      <c r="AH40" s="27">
        <v>1574</v>
      </c>
      <c r="AI40" s="27">
        <v>-2394</v>
      </c>
      <c r="AJ40" s="27">
        <v>0</v>
      </c>
      <c r="AK40" s="27">
        <v>-9874</v>
      </c>
      <c r="AL40" s="27">
        <v>5012</v>
      </c>
      <c r="AM40" s="27">
        <v>0</v>
      </c>
      <c r="AN40" s="27">
        <v>-13111</v>
      </c>
      <c r="AO40" s="27">
        <v>83073</v>
      </c>
      <c r="AP40" s="27" t="e">
        <v>#N/A</v>
      </c>
      <c r="AQ40" s="27" t="e">
        <v>#N/A</v>
      </c>
      <c r="AR40" s="27">
        <v>268296</v>
      </c>
      <c r="AS40" s="27">
        <v>-3631</v>
      </c>
      <c r="AT40" s="27" t="e">
        <v>#N/A</v>
      </c>
      <c r="AU40" s="27" t="e">
        <v>#N/A</v>
      </c>
      <c r="AV40" s="27" t="e">
        <v>#N/A</v>
      </c>
      <c r="AW40" s="27" t="e">
        <v>#N/A</v>
      </c>
      <c r="AX40" s="27" t="e">
        <v>#N/A</v>
      </c>
      <c r="AY40" s="27" t="e">
        <v>#N/A</v>
      </c>
      <c r="AZ40" s="27" t="e">
        <v>#N/A</v>
      </c>
      <c r="BA40" s="27" t="e">
        <v>#N/A</v>
      </c>
      <c r="BB40" s="27" t="e">
        <v>#N/A</v>
      </c>
      <c r="BC40" s="27">
        <v>-42923</v>
      </c>
      <c r="BD40" s="27" t="e">
        <v>#N/A</v>
      </c>
      <c r="BE40" s="28">
        <v>-11533</v>
      </c>
      <c r="BF40" s="30">
        <v>2.5</v>
      </c>
      <c r="BG40" s="31">
        <f t="shared" si="0"/>
        <v>2877.9275000000002</v>
      </c>
      <c r="BH40" s="31">
        <f t="shared" si="7"/>
        <v>2877.9275000000002</v>
      </c>
      <c r="BI40" s="31">
        <f t="shared" si="2"/>
        <v>2877.9275000000002</v>
      </c>
      <c r="BJ40" s="27">
        <v>1151.171</v>
      </c>
      <c r="BK40" s="31">
        <f t="shared" si="1"/>
        <v>37102.241329999997</v>
      </c>
      <c r="BL40" s="27">
        <v>32.229999999999997</v>
      </c>
      <c r="BM40" s="27">
        <v>1</v>
      </c>
      <c r="BN40" s="27" t="s">
        <v>106</v>
      </c>
      <c r="BO40" s="27">
        <v>1</v>
      </c>
      <c r="BP40" s="27">
        <f t="shared" si="3"/>
        <v>-13505</v>
      </c>
      <c r="BQ40" s="27">
        <f t="shared" si="4"/>
        <v>-2.7472966553128471</v>
      </c>
      <c r="BR40" s="27">
        <f t="shared" si="5"/>
        <v>-0.36399418245064824</v>
      </c>
      <c r="BS40" s="27" t="str">
        <f t="shared" si="6"/>
        <v>Initiate</v>
      </c>
    </row>
    <row r="41" spans="1:71" customFormat="1" hidden="1">
      <c r="A41">
        <v>40</v>
      </c>
      <c r="B41" t="s">
        <v>62</v>
      </c>
      <c r="C41" s="1">
        <v>41820</v>
      </c>
      <c r="D41">
        <v>1.1521999999999999</v>
      </c>
      <c r="E41">
        <v>23300</v>
      </c>
      <c r="F41" t="e">
        <v>#N/A</v>
      </c>
      <c r="G41">
        <v>29307</v>
      </c>
      <c r="H41">
        <v>86285</v>
      </c>
      <c r="I41">
        <v>9588</v>
      </c>
      <c r="J41" s="3">
        <v>162042</v>
      </c>
      <c r="K41">
        <v>102245</v>
      </c>
      <c r="L41">
        <v>1386</v>
      </c>
      <c r="M41">
        <v>0</v>
      </c>
      <c r="N41" s="2">
        <v>57112</v>
      </c>
      <c r="O41" s="2">
        <v>54276</v>
      </c>
      <c r="P41">
        <v>19302</v>
      </c>
      <c r="Q41">
        <v>251266</v>
      </c>
      <c r="R41">
        <v>203529</v>
      </c>
      <c r="S41" s="4" t="e">
        <v>#N/A</v>
      </c>
      <c r="T41">
        <v>1056</v>
      </c>
      <c r="U41">
        <v>164981</v>
      </c>
      <c r="V41">
        <v>-1056</v>
      </c>
      <c r="W41">
        <v>6997</v>
      </c>
      <c r="X41">
        <v>3175</v>
      </c>
      <c r="Y41">
        <v>9</v>
      </c>
      <c r="Z41">
        <v>5941</v>
      </c>
      <c r="AA41" t="e">
        <v>#N/A</v>
      </c>
      <c r="AB41">
        <v>0</v>
      </c>
      <c r="AC41">
        <v>15046</v>
      </c>
      <c r="AD41" t="e">
        <v>#N/A</v>
      </c>
      <c r="AE41" s="25">
        <v>45710.931299999997</v>
      </c>
      <c r="AF41">
        <v>-2193</v>
      </c>
      <c r="AG41">
        <v>-378</v>
      </c>
      <c r="AH41">
        <v>1116</v>
      </c>
      <c r="AI41">
        <v>15046</v>
      </c>
      <c r="AJ41">
        <v>0</v>
      </c>
      <c r="AK41">
        <v>-7898</v>
      </c>
      <c r="AL41">
        <v>-4910</v>
      </c>
      <c r="AM41">
        <v>0</v>
      </c>
      <c r="AN41">
        <v>-2036</v>
      </c>
      <c r="AO41">
        <v>96417</v>
      </c>
      <c r="AP41" t="e">
        <v>#N/A</v>
      </c>
      <c r="AQ41" t="e">
        <v>#N/A</v>
      </c>
      <c r="AR41">
        <v>241678</v>
      </c>
      <c r="AS41">
        <v>55635</v>
      </c>
      <c r="AT41" t="e">
        <v>#N/A</v>
      </c>
      <c r="AU41" t="e">
        <v>#N/A</v>
      </c>
      <c r="AV41" t="e">
        <v>#N/A</v>
      </c>
      <c r="AW41" t="e">
        <v>#N/A</v>
      </c>
      <c r="AX41" s="26" t="e">
        <v>#N/A</v>
      </c>
      <c r="AY41" t="e">
        <v>#N/A</v>
      </c>
      <c r="AZ41" t="e">
        <v>#N/A</v>
      </c>
      <c r="BA41" t="e">
        <v>#N/A</v>
      </c>
      <c r="BB41" t="e">
        <v>#N/A</v>
      </c>
      <c r="BC41">
        <v>775</v>
      </c>
      <c r="BD41" t="e">
        <v>#N/A</v>
      </c>
      <c r="BE41" s="15">
        <v>-2193</v>
      </c>
      <c r="BF41">
        <v>0</v>
      </c>
      <c r="BG41" s="9">
        <f t="shared" si="0"/>
        <v>0</v>
      </c>
      <c r="BH41" s="9">
        <f t="shared" si="7"/>
        <v>1335.3583599999999</v>
      </c>
      <c r="BI41" s="9">
        <f t="shared" si="2"/>
        <v>1335.3583599999999</v>
      </c>
      <c r="BJ41">
        <v>1151.171</v>
      </c>
      <c r="BK41" s="9">
        <f t="shared" si="1"/>
        <v>64960.579530000003</v>
      </c>
      <c r="BL41">
        <v>56.43</v>
      </c>
      <c r="BM41">
        <v>1</v>
      </c>
      <c r="BN41" t="s">
        <v>106</v>
      </c>
      <c r="BO41">
        <v>0</v>
      </c>
      <c r="BP41">
        <f t="shared" si="3"/>
        <v>47737</v>
      </c>
      <c r="BQ41">
        <f t="shared" si="4"/>
        <v>1.3608014649014393</v>
      </c>
      <c r="BR41">
        <f t="shared" si="5"/>
        <v>0.73486105489490228</v>
      </c>
      <c r="BS41" t="str">
        <f t="shared" si="6"/>
        <v>NonPayer</v>
      </c>
    </row>
    <row r="42" spans="1:71">
      <c r="A42" s="27">
        <v>41</v>
      </c>
      <c r="B42" s="27" t="s">
        <v>62</v>
      </c>
      <c r="C42" s="29">
        <v>41639</v>
      </c>
      <c r="D42" s="27">
        <v>0.65049999999999997</v>
      </c>
      <c r="E42" s="27">
        <v>22562.269</v>
      </c>
      <c r="F42" s="27">
        <v>19085.330900000001</v>
      </c>
      <c r="G42" s="27">
        <v>18753.097399999999</v>
      </c>
      <c r="H42" s="27">
        <v>68315.089900000006</v>
      </c>
      <c r="I42" s="27">
        <v>10062.397000000001</v>
      </c>
      <c r="J42" s="27">
        <v>128705.9189</v>
      </c>
      <c r="K42" s="27">
        <v>72084.788199999995</v>
      </c>
      <c r="L42" s="27">
        <v>273.02350000000001</v>
      </c>
      <c r="M42" s="27">
        <v>0</v>
      </c>
      <c r="N42" s="27">
        <v>71055.193400000004</v>
      </c>
      <c r="O42" s="27">
        <v>58752.6878</v>
      </c>
      <c r="P42" s="27">
        <v>13782.7536</v>
      </c>
      <c r="Q42" s="27">
        <v>210244.5576</v>
      </c>
      <c r="R42" s="27">
        <v>155488.5442</v>
      </c>
      <c r="S42" s="27" t="e">
        <v>#N/A</v>
      </c>
      <c r="T42" s="27">
        <v>1227.2607</v>
      </c>
      <c r="U42" s="27">
        <v>141929.46609999999</v>
      </c>
      <c r="V42" s="27">
        <v>-1227.2606000000001</v>
      </c>
      <c r="W42" s="27">
        <v>-540.38530000000003</v>
      </c>
      <c r="X42" s="27">
        <v>2796.3312999999998</v>
      </c>
      <c r="Y42" s="27">
        <v>13.0213</v>
      </c>
      <c r="Z42" s="27">
        <v>-1767.646</v>
      </c>
      <c r="AA42" s="27" t="e">
        <v>#N/A</v>
      </c>
      <c r="AB42" s="27">
        <v>55.340699999999998</v>
      </c>
      <c r="AC42" s="27">
        <v>-7431.9259000000002</v>
      </c>
      <c r="AD42" s="27" t="e">
        <v>#N/A</v>
      </c>
      <c r="AE42" s="27">
        <v>88575.343299999993</v>
      </c>
      <c r="AF42" s="27">
        <v>-8971.6988999999994</v>
      </c>
      <c r="AG42" s="27">
        <v>1683.0073</v>
      </c>
      <c r="AH42" s="27">
        <v>468.76799999999997</v>
      </c>
      <c r="AI42" s="27">
        <v>-7431.9258</v>
      </c>
      <c r="AJ42" s="27">
        <v>0</v>
      </c>
      <c r="AK42" s="27">
        <v>-5694.0205999999998</v>
      </c>
      <c r="AL42" s="27">
        <v>-1673.2414000000001</v>
      </c>
      <c r="AM42" s="27">
        <v>0</v>
      </c>
      <c r="AN42" s="27">
        <v>-8568.0375000000004</v>
      </c>
      <c r="AO42" s="27">
        <v>68459.6584</v>
      </c>
      <c r="AP42" s="27" t="e">
        <v>#N/A</v>
      </c>
      <c r="AQ42" s="27" t="e">
        <v>#N/A</v>
      </c>
      <c r="AR42" s="27">
        <v>200182.16080000001</v>
      </c>
      <c r="AS42" s="27">
        <v>60450.042500000003</v>
      </c>
      <c r="AT42" s="27" t="e">
        <v>#N/A</v>
      </c>
      <c r="AU42" s="27" t="e">
        <v>#N/A</v>
      </c>
      <c r="AV42" s="27" t="e">
        <v>#N/A</v>
      </c>
      <c r="AW42" s="27" t="e">
        <v>#N/A</v>
      </c>
      <c r="AX42" s="27" t="e">
        <v>#N/A</v>
      </c>
      <c r="AY42" s="27" t="e">
        <v>#N/A</v>
      </c>
      <c r="AZ42" s="27" t="e">
        <v>#N/A</v>
      </c>
      <c r="BA42" s="27" t="e">
        <v>#N/A</v>
      </c>
      <c r="BB42" s="27" t="e">
        <v>#N/A</v>
      </c>
      <c r="BC42" s="27">
        <v>13562.3627</v>
      </c>
      <c r="BD42" s="27" t="e">
        <v>#N/A</v>
      </c>
      <c r="BE42" s="28">
        <v>-8971.6985000000004</v>
      </c>
      <c r="BF42" s="30">
        <v>1.1599999999999999</v>
      </c>
      <c r="BG42" s="31">
        <f t="shared" si="0"/>
        <v>1335.3583599999999</v>
      </c>
      <c r="BH42" s="31">
        <f t="shared" si="7"/>
        <v>1335.3583599999999</v>
      </c>
      <c r="BI42" s="31">
        <f t="shared" si="2"/>
        <v>1335.3583599999999</v>
      </c>
      <c r="BJ42" s="27">
        <v>1151.171</v>
      </c>
      <c r="BK42" s="31">
        <f t="shared" si="1"/>
        <v>96353.012700000007</v>
      </c>
      <c r="BL42" s="27">
        <v>83.7</v>
      </c>
      <c r="BM42" s="27">
        <v>1</v>
      </c>
      <c r="BN42" s="27" t="s">
        <v>106</v>
      </c>
      <c r="BO42" s="27">
        <v>1</v>
      </c>
      <c r="BP42" s="27">
        <f t="shared" si="3"/>
        <v>54756.013399999996</v>
      </c>
      <c r="BQ42" s="27">
        <f t="shared" si="4"/>
        <v>1.7596791058568924</v>
      </c>
      <c r="BR42" s="27">
        <f t="shared" si="5"/>
        <v>0.56828543151510602</v>
      </c>
      <c r="BS42" s="27" t="str">
        <f t="shared" si="6"/>
        <v>Initiate</v>
      </c>
    </row>
    <row r="43" spans="1:71" customFormat="1" hidden="1">
      <c r="A43">
        <v>42</v>
      </c>
      <c r="B43" t="s">
        <v>62</v>
      </c>
      <c r="C43" s="1">
        <v>41455</v>
      </c>
      <c r="D43">
        <v>0.70299999999999996</v>
      </c>
      <c r="E43">
        <v>25074.1702</v>
      </c>
      <c r="F43">
        <v>22700.1885</v>
      </c>
      <c r="G43">
        <v>24578.646100000002</v>
      </c>
      <c r="H43">
        <v>67216.394899999999</v>
      </c>
      <c r="I43">
        <v>9732.3536000000004</v>
      </c>
      <c r="J43" s="3">
        <v>125801.601</v>
      </c>
      <c r="K43">
        <v>73722.983399999997</v>
      </c>
      <c r="L43">
        <v>249.38140000000001</v>
      </c>
      <c r="M43">
        <v>0</v>
      </c>
      <c r="N43" s="2">
        <v>78823.967399999994</v>
      </c>
      <c r="O43" s="2">
        <v>67235.8272</v>
      </c>
      <c r="P43">
        <v>12588.9046</v>
      </c>
      <c r="Q43">
        <v>218775.53599999999</v>
      </c>
      <c r="R43">
        <v>154295.8548</v>
      </c>
      <c r="S43" s="4" t="e">
        <v>#N/A</v>
      </c>
      <c r="T43">
        <v>1085.3105</v>
      </c>
      <c r="U43">
        <v>151559.14430000001</v>
      </c>
      <c r="V43">
        <v>-1085.3105</v>
      </c>
      <c r="W43">
        <v>6570.8829999999998</v>
      </c>
      <c r="X43">
        <v>2816.5610999999999</v>
      </c>
      <c r="Y43">
        <v>9.8367000000000004</v>
      </c>
      <c r="Z43">
        <v>5485.5722999999998</v>
      </c>
      <c r="AA43" t="e">
        <v>#N/A</v>
      </c>
      <c r="AB43">
        <v>65.577699999999993</v>
      </c>
      <c r="AC43">
        <v>22388.2176</v>
      </c>
      <c r="AD43">
        <v>19.511500000000002</v>
      </c>
      <c r="AE43" s="25">
        <v>57676.163699999997</v>
      </c>
      <c r="AF43">
        <v>17128.8884</v>
      </c>
      <c r="AG43">
        <v>4321.5686999999998</v>
      </c>
      <c r="AH43">
        <v>990.22289999999998</v>
      </c>
      <c r="AI43">
        <v>22388.218000000001</v>
      </c>
      <c r="AJ43">
        <v>0</v>
      </c>
      <c r="AK43">
        <v>-4427.3302000000003</v>
      </c>
      <c r="AL43">
        <v>-3216.5848000000001</v>
      </c>
      <c r="AM43">
        <v>0</v>
      </c>
      <c r="AN43">
        <v>22148.859499999999</v>
      </c>
      <c r="AO43">
        <v>95090.906499999997</v>
      </c>
      <c r="AP43" t="e">
        <v>#N/A</v>
      </c>
      <c r="AQ43" t="e">
        <v>#N/A</v>
      </c>
      <c r="AR43">
        <v>209043.18239999999</v>
      </c>
      <c r="AS43">
        <v>68907.008199999997</v>
      </c>
      <c r="AT43" t="e">
        <v>#N/A</v>
      </c>
      <c r="AU43" t="e">
        <v>#N/A</v>
      </c>
      <c r="AV43" t="e">
        <v>#N/A</v>
      </c>
      <c r="AW43" t="e">
        <v>#N/A</v>
      </c>
      <c r="AX43" s="26" t="e">
        <v>#N/A</v>
      </c>
      <c r="AY43" t="e">
        <v>#N/A</v>
      </c>
      <c r="AZ43" t="e">
        <v>#N/A</v>
      </c>
      <c r="BA43" t="e">
        <v>#N/A</v>
      </c>
      <c r="BB43" t="e">
        <v>#N/A</v>
      </c>
      <c r="BC43">
        <v>24313.077399999998</v>
      </c>
      <c r="BD43" t="e">
        <v>#N/A</v>
      </c>
      <c r="BE43" s="15">
        <v>17128.888500000001</v>
      </c>
      <c r="BF43">
        <v>0</v>
      </c>
      <c r="BG43" s="9">
        <f t="shared" si="0"/>
        <v>0</v>
      </c>
      <c r="BH43" s="9">
        <f t="shared" si="7"/>
        <v>2083.61951</v>
      </c>
      <c r="BI43" s="9">
        <f t="shared" si="2"/>
        <v>2083.61951</v>
      </c>
      <c r="BJ43">
        <v>1151.171</v>
      </c>
      <c r="BK43" s="9">
        <f t="shared" si="1"/>
        <v>65271.395700000008</v>
      </c>
      <c r="BL43">
        <v>56.7</v>
      </c>
      <c r="BM43">
        <v>1</v>
      </c>
      <c r="BN43" t="s">
        <v>106</v>
      </c>
      <c r="BO43">
        <v>0</v>
      </c>
      <c r="BP43">
        <f t="shared" si="3"/>
        <v>64479.681199999992</v>
      </c>
      <c r="BQ43">
        <f t="shared" si="4"/>
        <v>1.0122785113894146</v>
      </c>
      <c r="BR43">
        <f t="shared" si="5"/>
        <v>0.98787042177497031</v>
      </c>
      <c r="BS43" t="str">
        <f t="shared" si="6"/>
        <v>NonPayer</v>
      </c>
    </row>
    <row r="44" spans="1:71">
      <c r="A44" s="27">
        <v>43</v>
      </c>
      <c r="B44" s="27" t="s">
        <v>62</v>
      </c>
      <c r="C44" s="29">
        <v>41274</v>
      </c>
      <c r="D44" s="27">
        <v>0.76429999999999998</v>
      </c>
      <c r="E44" s="27">
        <v>15969.3495</v>
      </c>
      <c r="F44" s="27">
        <v>14203.126</v>
      </c>
      <c r="G44" s="27">
        <v>15162.6315</v>
      </c>
      <c r="H44" s="27">
        <v>68632.145000000004</v>
      </c>
      <c r="I44" s="27">
        <v>10221.4838</v>
      </c>
      <c r="J44" s="27">
        <v>106223.98149999999</v>
      </c>
      <c r="K44" s="27">
        <v>57307.535499999998</v>
      </c>
      <c r="L44" s="27">
        <v>146.67599999999999</v>
      </c>
      <c r="M44" s="27">
        <v>0</v>
      </c>
      <c r="N44" s="27">
        <v>59590.180800000002</v>
      </c>
      <c r="O44" s="27">
        <v>52668.906999999999</v>
      </c>
      <c r="P44" s="27">
        <v>21766.1073</v>
      </c>
      <c r="Q44" s="27">
        <v>190859.08929999999</v>
      </c>
      <c r="R44" s="27">
        <v>141163.43</v>
      </c>
      <c r="S44" s="27" t="e">
        <v>#N/A</v>
      </c>
      <c r="T44" s="27">
        <v>1037.8280999999999</v>
      </c>
      <c r="U44" s="27">
        <v>122226.94130000001</v>
      </c>
      <c r="V44" s="27">
        <v>-1037.8280999999999</v>
      </c>
      <c r="W44" s="27">
        <v>5077.2785999999996</v>
      </c>
      <c r="X44" s="27">
        <v>2246.5558999999998</v>
      </c>
      <c r="Y44" s="27">
        <v>167.79259999999999</v>
      </c>
      <c r="Z44" s="27">
        <v>4039.4503</v>
      </c>
      <c r="AA44" s="27" t="e">
        <v>#N/A</v>
      </c>
      <c r="AB44" s="27">
        <v>158.4708</v>
      </c>
      <c r="AC44" s="27">
        <v>-2094.2997999999998</v>
      </c>
      <c r="AD44" s="27" t="e">
        <v>#N/A</v>
      </c>
      <c r="AE44" s="27">
        <v>47025.348400000003</v>
      </c>
      <c r="AF44" s="27">
        <v>-3017.1588999999999</v>
      </c>
      <c r="AG44" s="27">
        <v>2361.5248999999999</v>
      </c>
      <c r="AH44" s="27">
        <v>832.74829999999997</v>
      </c>
      <c r="AI44" s="27">
        <v>-2094.2997</v>
      </c>
      <c r="AJ44" s="27">
        <v>0</v>
      </c>
      <c r="AK44" s="27">
        <v>-4550.0118000000002</v>
      </c>
      <c r="AL44" s="27">
        <v>-1410.7002</v>
      </c>
      <c r="AM44" s="27">
        <v>0</v>
      </c>
      <c r="AN44" s="27">
        <v>-1674.8184000000001</v>
      </c>
      <c r="AO44" s="27">
        <v>65793.327000000005</v>
      </c>
      <c r="AP44" s="27" t="e">
        <v>#N/A</v>
      </c>
      <c r="AQ44" s="27" t="e">
        <v>#N/A</v>
      </c>
      <c r="AR44" s="27">
        <v>180637.60250000001</v>
      </c>
      <c r="AS44" s="27">
        <v>54245.673199999997</v>
      </c>
      <c r="AT44" s="27" t="e">
        <v>#N/A</v>
      </c>
      <c r="AU44" s="27" t="e">
        <v>#N/A</v>
      </c>
      <c r="AV44" s="27" t="e">
        <v>#N/A</v>
      </c>
      <c r="AW44" s="27" t="e">
        <v>#N/A</v>
      </c>
      <c r="AX44" s="27" t="e">
        <v>#N/A</v>
      </c>
      <c r="AY44" s="27" t="e">
        <v>#N/A</v>
      </c>
      <c r="AZ44" s="27" t="e">
        <v>#N/A</v>
      </c>
      <c r="BA44" s="27" t="e">
        <v>#N/A</v>
      </c>
      <c r="BB44" s="27" t="e">
        <v>#N/A</v>
      </c>
      <c r="BC44" s="27">
        <v>2643.2238000000002</v>
      </c>
      <c r="BD44" s="27" t="e">
        <v>#N/A</v>
      </c>
      <c r="BE44" s="28">
        <v>-3017.1588000000002</v>
      </c>
      <c r="BF44" s="30">
        <v>1.81</v>
      </c>
      <c r="BG44" s="31">
        <f t="shared" si="0"/>
        <v>2083.61951</v>
      </c>
      <c r="BH44" s="31">
        <f t="shared" si="7"/>
        <v>2083.61951</v>
      </c>
      <c r="BI44" s="31">
        <f t="shared" si="2"/>
        <v>2083.61951</v>
      </c>
      <c r="BJ44" s="27">
        <v>1151.171</v>
      </c>
      <c r="BK44" s="31">
        <f t="shared" si="1"/>
        <v>51791.183290000008</v>
      </c>
      <c r="BL44" s="27">
        <v>44.99</v>
      </c>
      <c r="BM44" s="27">
        <v>1</v>
      </c>
      <c r="BN44" s="27" t="s">
        <v>106</v>
      </c>
      <c r="BO44" s="27">
        <v>1</v>
      </c>
      <c r="BP44" s="27">
        <f t="shared" si="3"/>
        <v>49695.659299999999</v>
      </c>
      <c r="BQ44" s="27">
        <f t="shared" si="4"/>
        <v>1.0421671433585349</v>
      </c>
      <c r="BR44" s="27">
        <f t="shared" si="5"/>
        <v>0.95953898218030054</v>
      </c>
      <c r="BS44" s="27" t="str">
        <f t="shared" si="6"/>
        <v>Initiate</v>
      </c>
    </row>
    <row r="45" spans="1:71" customFormat="1" hidden="1">
      <c r="A45">
        <v>44</v>
      </c>
      <c r="B45" t="s">
        <v>62</v>
      </c>
      <c r="C45" s="1">
        <v>41090</v>
      </c>
      <c r="D45">
        <v>0.77900000000000003</v>
      </c>
      <c r="E45">
        <v>17882.643899999999</v>
      </c>
      <c r="F45">
        <v>17863.174500000001</v>
      </c>
      <c r="G45">
        <v>17833.970399999998</v>
      </c>
      <c r="H45">
        <v>81229.581699999995</v>
      </c>
      <c r="I45">
        <v>11457.741900000001</v>
      </c>
      <c r="J45" s="3">
        <v>89666.3217</v>
      </c>
      <c r="K45">
        <v>45759.5798</v>
      </c>
      <c r="L45">
        <v>441.3064</v>
      </c>
      <c r="M45">
        <v>0</v>
      </c>
      <c r="N45" s="2">
        <v>57110.239999999998</v>
      </c>
      <c r="O45" s="2">
        <v>45194.967199999999</v>
      </c>
      <c r="P45">
        <v>22918.7287</v>
      </c>
      <c r="Q45">
        <v>178589.5613</v>
      </c>
      <c r="R45">
        <v>135325.31039999999</v>
      </c>
      <c r="S45" s="4" t="e">
        <v>#N/A</v>
      </c>
      <c r="T45" t="e">
        <v>#N/A</v>
      </c>
      <c r="U45">
        <v>97359.984400000001</v>
      </c>
      <c r="V45" t="e">
        <v>#N/A</v>
      </c>
      <c r="W45" t="e">
        <v>#N/A</v>
      </c>
      <c r="X45" t="e">
        <v>#N/A</v>
      </c>
      <c r="Y45" t="e">
        <v>#N/A</v>
      </c>
      <c r="Z45" t="e">
        <v>#N/A</v>
      </c>
      <c r="AA45" t="e">
        <v>#N/A</v>
      </c>
      <c r="AB45" t="e">
        <v>#N/A</v>
      </c>
      <c r="AC45" t="e">
        <v>#N/A</v>
      </c>
      <c r="AD45" t="e">
        <v>#N/A</v>
      </c>
      <c r="AE45" s="25">
        <v>45378.986700000001</v>
      </c>
      <c r="AF45" t="e">
        <v>#N/A</v>
      </c>
      <c r="AG45" t="e">
        <v>#N/A</v>
      </c>
      <c r="AH45" t="e">
        <v>#N/A</v>
      </c>
      <c r="AI45" t="e">
        <v>#N/A</v>
      </c>
      <c r="AJ45" t="e">
        <v>#N/A</v>
      </c>
      <c r="AK45">
        <v>-3605.0839000000001</v>
      </c>
      <c r="AL45" t="e">
        <v>#N/A</v>
      </c>
      <c r="AM45">
        <v>0</v>
      </c>
      <c r="AN45" t="e">
        <v>#N/A</v>
      </c>
      <c r="AO45" t="e">
        <v>#N/A</v>
      </c>
      <c r="AP45" t="e">
        <v>#N/A</v>
      </c>
      <c r="AQ45" t="e">
        <v>#N/A</v>
      </c>
      <c r="AR45">
        <v>167131.82550000001</v>
      </c>
      <c r="AS45">
        <v>46869.337099999997</v>
      </c>
      <c r="AT45" t="e">
        <v>#N/A</v>
      </c>
      <c r="AU45" t="e">
        <v>#N/A</v>
      </c>
      <c r="AV45" t="e">
        <v>#N/A</v>
      </c>
      <c r="AW45" t="e">
        <v>#N/A</v>
      </c>
      <c r="AX45" s="26" t="e">
        <v>#N/A</v>
      </c>
      <c r="AY45" t="e">
        <v>#N/A</v>
      </c>
      <c r="AZ45" t="e">
        <v>#N/A</v>
      </c>
      <c r="BA45" t="e">
        <v>#N/A</v>
      </c>
      <c r="BB45" t="e">
        <v>#N/A</v>
      </c>
      <c r="BC45">
        <v>-2492.0848000000001</v>
      </c>
      <c r="BD45" t="e">
        <v>#N/A</v>
      </c>
      <c r="BE45" s="15" t="e">
        <v>#N/A</v>
      </c>
      <c r="BF45">
        <v>0</v>
      </c>
      <c r="BG45" s="9">
        <f t="shared" si="0"/>
        <v>0</v>
      </c>
      <c r="BH45" s="9">
        <f t="shared" si="7"/>
        <v>1254.7763900000002</v>
      </c>
      <c r="BI45" s="9">
        <f t="shared" si="2"/>
        <v>1254.7763900000002</v>
      </c>
      <c r="BJ45">
        <v>1151.171</v>
      </c>
      <c r="BK45" s="9">
        <f t="shared" si="1"/>
        <v>49972.33311</v>
      </c>
      <c r="BL45">
        <v>43.41</v>
      </c>
      <c r="BM45">
        <v>1</v>
      </c>
      <c r="BN45" t="s">
        <v>106</v>
      </c>
      <c r="BO45">
        <v>0</v>
      </c>
      <c r="BP45">
        <f t="shared" si="3"/>
        <v>43264.250900000014</v>
      </c>
      <c r="BQ45">
        <f t="shared" si="4"/>
        <v>1.1550490779443956</v>
      </c>
      <c r="BR45">
        <f t="shared" si="5"/>
        <v>0.86576407799023447</v>
      </c>
      <c r="BS45" t="str">
        <f t="shared" si="6"/>
        <v>NonPayer</v>
      </c>
    </row>
    <row r="46" spans="1:71">
      <c r="A46" s="27">
        <v>45</v>
      </c>
      <c r="B46" s="27" t="s">
        <v>62</v>
      </c>
      <c r="C46" s="29">
        <v>40908</v>
      </c>
      <c r="D46" s="27">
        <v>0.82069999999999999</v>
      </c>
      <c r="E46" s="27">
        <v>13971.1625</v>
      </c>
      <c r="F46" s="27">
        <v>14600.8125</v>
      </c>
      <c r="G46" s="27">
        <v>12628.3375</v>
      </c>
      <c r="H46" s="27">
        <v>64754.362500000003</v>
      </c>
      <c r="I46" s="27">
        <v>11417.225</v>
      </c>
      <c r="J46" s="27">
        <v>88915.574999999997</v>
      </c>
      <c r="K46" s="27">
        <v>54130.625</v>
      </c>
      <c r="L46" s="27">
        <v>674.625</v>
      </c>
      <c r="M46" s="27">
        <v>0</v>
      </c>
      <c r="N46" s="27">
        <v>57526.237500000003</v>
      </c>
      <c r="O46" s="27">
        <v>46157.2</v>
      </c>
      <c r="P46" s="27">
        <v>18664.625</v>
      </c>
      <c r="Q46" s="27">
        <v>171415.78750000001</v>
      </c>
      <c r="R46" s="27">
        <v>126305.8609</v>
      </c>
      <c r="S46" s="27" t="e">
        <v>#N/A</v>
      </c>
      <c r="T46" s="27">
        <v>1900.9378999999999</v>
      </c>
      <c r="U46" s="27">
        <v>106661.4234</v>
      </c>
      <c r="V46" s="27">
        <v>-1900.9378999999999</v>
      </c>
      <c r="W46" s="27">
        <v>-5268.9378999999999</v>
      </c>
      <c r="X46" s="27">
        <v>1766.7173</v>
      </c>
      <c r="Y46" s="27">
        <v>171.67750000000001</v>
      </c>
      <c r="Z46" s="27">
        <v>-7169.8759</v>
      </c>
      <c r="AA46" s="27" t="e">
        <v>#N/A</v>
      </c>
      <c r="AB46" s="27">
        <v>12.4856</v>
      </c>
      <c r="AC46" s="27">
        <v>-2366.0279</v>
      </c>
      <c r="AD46" s="27" t="e">
        <v>#N/A</v>
      </c>
      <c r="AE46" s="27">
        <v>52572.779000000002</v>
      </c>
      <c r="AF46" s="27">
        <v>4026.6172000000001</v>
      </c>
      <c r="AG46" s="27">
        <v>-193.5273</v>
      </c>
      <c r="AH46" s="27">
        <v>1039.4291000000001</v>
      </c>
      <c r="AI46" s="27">
        <v>-2366.0277999999998</v>
      </c>
      <c r="AJ46" s="27">
        <v>0</v>
      </c>
      <c r="AK46" s="27">
        <v>-2704.9250000000002</v>
      </c>
      <c r="AL46" s="27">
        <v>1367.1776</v>
      </c>
      <c r="AM46" s="27">
        <v>0</v>
      </c>
      <c r="AN46" s="27">
        <v>3165.1084999999998</v>
      </c>
      <c r="AO46" s="27">
        <v>45525.745799999997</v>
      </c>
      <c r="AP46" s="27" t="e">
        <v>#N/A</v>
      </c>
      <c r="AQ46" s="27" t="e">
        <v>#N/A</v>
      </c>
      <c r="AR46" s="27">
        <v>159998.55960000001</v>
      </c>
      <c r="AS46" s="27">
        <v>47814.848599999998</v>
      </c>
      <c r="AT46" s="27" t="e">
        <v>#N/A</v>
      </c>
      <c r="AU46" s="27" t="e">
        <v>#N/A</v>
      </c>
      <c r="AV46" s="27" t="e">
        <v>#N/A</v>
      </c>
      <c r="AW46" s="27" t="e">
        <v>#N/A</v>
      </c>
      <c r="AX46" s="27" t="e">
        <v>#N/A</v>
      </c>
      <c r="AY46" s="27" t="e">
        <v>#N/A</v>
      </c>
      <c r="AZ46" s="27" t="e">
        <v>#N/A</v>
      </c>
      <c r="BA46" s="27" t="e">
        <v>#N/A</v>
      </c>
      <c r="BB46" s="27" t="e">
        <v>#N/A</v>
      </c>
      <c r="BC46" s="27">
        <v>-424.04840000000002</v>
      </c>
      <c r="BD46" s="27" t="e">
        <v>#N/A</v>
      </c>
      <c r="BE46" s="28">
        <v>4026.6172000000001</v>
      </c>
      <c r="BF46" s="30">
        <v>1.0900000000000001</v>
      </c>
      <c r="BG46" s="31">
        <f t="shared" si="0"/>
        <v>1254.7763900000002</v>
      </c>
      <c r="BH46" s="31">
        <f t="shared" si="7"/>
        <v>1254.7763900000002</v>
      </c>
      <c r="BI46" s="31">
        <f t="shared" si="2"/>
        <v>1254.7763900000002</v>
      </c>
      <c r="BJ46" s="27">
        <v>1151.171</v>
      </c>
      <c r="BK46" s="31">
        <f t="shared" si="1"/>
        <v>58042.041820000006</v>
      </c>
      <c r="BL46" s="27">
        <v>50.42</v>
      </c>
      <c r="BM46" s="27">
        <v>1</v>
      </c>
      <c r="BN46" s="27" t="s">
        <v>106</v>
      </c>
      <c r="BO46" s="27">
        <v>1</v>
      </c>
      <c r="BP46" s="27">
        <f t="shared" si="3"/>
        <v>45109.926600000006</v>
      </c>
      <c r="BQ46" s="27">
        <f t="shared" si="4"/>
        <v>1.2866800324166343</v>
      </c>
      <c r="BR46" s="27">
        <f t="shared" si="5"/>
        <v>0.77719399913419518</v>
      </c>
      <c r="BS46" s="27" t="str">
        <f t="shared" si="6"/>
        <v>Initiate</v>
      </c>
    </row>
    <row r="47" spans="1:71" customFormat="1" hidden="1">
      <c r="A47">
        <v>46</v>
      </c>
      <c r="B47" t="s">
        <v>62</v>
      </c>
      <c r="C47" s="1">
        <v>40724</v>
      </c>
      <c r="D47">
        <v>0.79769999999999996</v>
      </c>
      <c r="E47">
        <v>17733.383999999998</v>
      </c>
      <c r="F47">
        <v>16240.046399999999</v>
      </c>
      <c r="G47">
        <v>17553.153600000001</v>
      </c>
      <c r="H47">
        <v>43310.008800000003</v>
      </c>
      <c r="I47">
        <v>1622.0735999999999</v>
      </c>
      <c r="J47" s="3">
        <v>97321.1976</v>
      </c>
      <c r="K47">
        <v>62839.26</v>
      </c>
      <c r="L47">
        <v>444.13920000000002</v>
      </c>
      <c r="M47">
        <v>0</v>
      </c>
      <c r="N47" s="2">
        <v>53483.371200000001</v>
      </c>
      <c r="O47" s="2">
        <v>40197.815999999999</v>
      </c>
      <c r="P47">
        <v>8351.7479999999996</v>
      </c>
      <c r="Q47">
        <v>154763.20079999999</v>
      </c>
      <c r="R47">
        <v>112389.7417</v>
      </c>
      <c r="S47" s="4" t="e">
        <v>#N/A</v>
      </c>
      <c r="T47">
        <v>732.06719999999996</v>
      </c>
      <c r="U47">
        <v>111453.19990000001</v>
      </c>
      <c r="V47">
        <v>-732.06719999999996</v>
      </c>
      <c r="W47">
        <v>-2630.7754</v>
      </c>
      <c r="X47">
        <v>1679.963</v>
      </c>
      <c r="Y47">
        <v>8.7498000000000005</v>
      </c>
      <c r="Z47">
        <v>-3362.8425000000002</v>
      </c>
      <c r="AA47" t="e">
        <v>#N/A</v>
      </c>
      <c r="AB47">
        <v>11.666399999999999</v>
      </c>
      <c r="AC47">
        <v>7565.6665000000003</v>
      </c>
      <c r="AD47">
        <v>84.137900000000002</v>
      </c>
      <c r="AE47" s="25">
        <v>52434.311199999996</v>
      </c>
      <c r="AF47">
        <v>1108.309</v>
      </c>
      <c r="AG47">
        <v>1067.4765</v>
      </c>
      <c r="AH47">
        <v>886.64710000000002</v>
      </c>
      <c r="AI47">
        <v>7565.6666999999998</v>
      </c>
      <c r="AJ47">
        <v>0</v>
      </c>
      <c r="AK47">
        <v>514.94399999999996</v>
      </c>
      <c r="AL47">
        <v>-221.66200000000001</v>
      </c>
      <c r="AM47">
        <v>0</v>
      </c>
      <c r="AN47">
        <v>1268.7221</v>
      </c>
      <c r="AO47">
        <v>45951.071199999998</v>
      </c>
      <c r="AP47" t="e">
        <v>#N/A</v>
      </c>
      <c r="AQ47" t="e">
        <v>#N/A</v>
      </c>
      <c r="AR47">
        <v>153141.13339999999</v>
      </c>
      <c r="AS47">
        <v>41858.5118</v>
      </c>
      <c r="AT47" t="e">
        <v>#N/A</v>
      </c>
      <c r="AU47" t="e">
        <v>#N/A</v>
      </c>
      <c r="AV47" t="e">
        <v>#N/A</v>
      </c>
      <c r="AW47" t="e">
        <v>#N/A</v>
      </c>
      <c r="AX47" s="26" t="e">
        <v>#N/A</v>
      </c>
      <c r="AY47" t="e">
        <v>#N/A</v>
      </c>
      <c r="AZ47" t="e">
        <v>#N/A</v>
      </c>
      <c r="BA47" t="e">
        <v>#N/A</v>
      </c>
      <c r="BB47" t="e">
        <v>#N/A</v>
      </c>
      <c r="BC47">
        <v>20205.1168</v>
      </c>
      <c r="BD47" t="e">
        <v>#N/A</v>
      </c>
      <c r="BE47" s="15">
        <v>1108.3089</v>
      </c>
      <c r="BF47">
        <v>0</v>
      </c>
      <c r="BG47" s="9">
        <f t="shared" si="0"/>
        <v>0</v>
      </c>
      <c r="BH47" s="9">
        <f t="shared" si="7"/>
        <v>402.90985000000001</v>
      </c>
      <c r="BI47" s="9">
        <f t="shared" si="2"/>
        <v>402.90985000000001</v>
      </c>
      <c r="BJ47">
        <v>1151.171</v>
      </c>
      <c r="BK47" s="9">
        <f t="shared" si="1"/>
        <v>79718.591750000007</v>
      </c>
      <c r="BL47">
        <v>69.25</v>
      </c>
      <c r="BM47">
        <v>1</v>
      </c>
      <c r="BN47" t="s">
        <v>106</v>
      </c>
      <c r="BO47">
        <v>0</v>
      </c>
      <c r="BP47">
        <f t="shared" si="3"/>
        <v>42373.459099999993</v>
      </c>
      <c r="BQ47">
        <f t="shared" si="4"/>
        <v>1.8813331137745142</v>
      </c>
      <c r="BR47">
        <f t="shared" si="5"/>
        <v>0.53153797840388961</v>
      </c>
      <c r="BS47" t="str">
        <f t="shared" si="6"/>
        <v>NonPayer</v>
      </c>
    </row>
    <row r="48" spans="1:71">
      <c r="A48" s="27">
        <v>47</v>
      </c>
      <c r="B48" s="27" t="s">
        <v>62</v>
      </c>
      <c r="C48" s="29">
        <v>40543</v>
      </c>
      <c r="D48" s="27">
        <v>0.67949999999999999</v>
      </c>
      <c r="E48" s="27">
        <v>11093.3655</v>
      </c>
      <c r="F48" s="27">
        <v>6754.3419999999996</v>
      </c>
      <c r="G48" s="27">
        <v>20165.313999999998</v>
      </c>
      <c r="H48" s="27">
        <v>37594.692000000003</v>
      </c>
      <c r="I48" s="27">
        <v>1438.1985</v>
      </c>
      <c r="J48" s="27">
        <v>90273.673999999999</v>
      </c>
      <c r="K48" s="27">
        <v>57433.281499999997</v>
      </c>
      <c r="L48" s="27">
        <v>164.88900000000001</v>
      </c>
      <c r="M48" s="27">
        <v>0</v>
      </c>
      <c r="N48" s="27">
        <v>39771.837500000001</v>
      </c>
      <c r="O48" s="27">
        <v>32855.660000000003</v>
      </c>
      <c r="P48" s="27">
        <v>5074.9170000000004</v>
      </c>
      <c r="Q48" s="27">
        <v>138198.35649999999</v>
      </c>
      <c r="R48" s="27">
        <v>102933.485</v>
      </c>
      <c r="S48" s="27" t="e">
        <v>#N/A</v>
      </c>
      <c r="T48" s="27">
        <v>583.58399999999995</v>
      </c>
      <c r="U48" s="27">
        <v>100603.663</v>
      </c>
      <c r="V48" s="27">
        <v>-583.58399999999995</v>
      </c>
      <c r="W48" s="27">
        <v>3707.2939999999999</v>
      </c>
      <c r="X48" s="27">
        <v>1465.1029000000001</v>
      </c>
      <c r="Y48" s="27">
        <v>39.929400000000001</v>
      </c>
      <c r="Z48" s="27">
        <v>3123.7098999999998</v>
      </c>
      <c r="AA48" s="27" t="e">
        <v>#N/A</v>
      </c>
      <c r="AB48" s="27">
        <v>12.286</v>
      </c>
      <c r="AC48" s="27">
        <v>1796.8243</v>
      </c>
      <c r="AD48" s="27" t="e">
        <v>#N/A</v>
      </c>
      <c r="AE48" s="27">
        <v>82106.236699999994</v>
      </c>
      <c r="AF48" s="27">
        <v>-721.80119999999999</v>
      </c>
      <c r="AG48" s="27">
        <v>227.29060000000001</v>
      </c>
      <c r="AH48" s="27">
        <v>976.73530000000005</v>
      </c>
      <c r="AI48" s="27">
        <v>1796.8243</v>
      </c>
      <c r="AJ48" s="27">
        <v>0</v>
      </c>
      <c r="AK48" s="27">
        <v>833.60550000000001</v>
      </c>
      <c r="AL48" s="27">
        <v>-872.30449999999996</v>
      </c>
      <c r="AM48" s="27">
        <v>0</v>
      </c>
      <c r="AN48" s="27">
        <v>-623.51340000000005</v>
      </c>
      <c r="AO48" s="27">
        <v>35613.979800000001</v>
      </c>
      <c r="AP48" s="27" t="e">
        <v>#N/A</v>
      </c>
      <c r="AQ48" s="27" t="e">
        <v>#N/A</v>
      </c>
      <c r="AR48" s="27">
        <v>136760.1551</v>
      </c>
      <c r="AS48" s="27">
        <v>34431.266000000003</v>
      </c>
      <c r="AT48" s="27" t="e">
        <v>#N/A</v>
      </c>
      <c r="AU48" s="27" t="e">
        <v>#N/A</v>
      </c>
      <c r="AV48" s="27" t="e">
        <v>#N/A</v>
      </c>
      <c r="AW48" s="27" t="e">
        <v>#N/A</v>
      </c>
      <c r="AX48" s="27" t="e">
        <v>#N/A</v>
      </c>
      <c r="AY48" s="27" t="e">
        <v>#N/A</v>
      </c>
      <c r="AZ48" s="27" t="e">
        <v>#N/A</v>
      </c>
      <c r="BA48" s="27" t="e">
        <v>#N/A</v>
      </c>
      <c r="BB48" s="27" t="e">
        <v>#N/A</v>
      </c>
      <c r="BC48" s="27">
        <v>15804.919</v>
      </c>
      <c r="BD48" s="27" t="e">
        <v>#N/A</v>
      </c>
      <c r="BE48" s="28">
        <v>-721.80119999999999</v>
      </c>
      <c r="BF48" s="30">
        <v>0.35</v>
      </c>
      <c r="BG48" s="31">
        <f t="shared" si="0"/>
        <v>402.90985000000001</v>
      </c>
      <c r="BH48" s="31">
        <f t="shared" si="7"/>
        <v>402.90985000000001</v>
      </c>
      <c r="BI48" s="31">
        <f t="shared" si="2"/>
        <v>402.90985000000001</v>
      </c>
      <c r="BJ48" s="27">
        <v>1151.171</v>
      </c>
      <c r="BK48" s="31">
        <f t="shared" si="1"/>
        <v>92082.168290000001</v>
      </c>
      <c r="BL48" s="27">
        <v>79.989999999999995</v>
      </c>
      <c r="BM48" s="27">
        <v>1</v>
      </c>
      <c r="BN48" s="27" t="s">
        <v>106</v>
      </c>
      <c r="BO48" s="27">
        <v>1</v>
      </c>
      <c r="BP48" s="27">
        <f t="shared" si="3"/>
        <v>35264.871499999994</v>
      </c>
      <c r="BQ48" s="27">
        <f t="shared" si="4"/>
        <v>2.6111584807561261</v>
      </c>
      <c r="BR48" s="27">
        <f t="shared" si="5"/>
        <v>0.38297177569644297</v>
      </c>
      <c r="BS48" s="27" t="str">
        <f t="shared" si="6"/>
        <v>Initiate</v>
      </c>
    </row>
    <row r="49" spans="1:71" customFormat="1" hidden="1">
      <c r="A49">
        <v>48</v>
      </c>
      <c r="B49" t="s">
        <v>62</v>
      </c>
      <c r="C49" s="1">
        <v>40359</v>
      </c>
      <c r="D49">
        <v>0.53580000000000005</v>
      </c>
      <c r="E49">
        <v>13358.683999999999</v>
      </c>
      <c r="F49">
        <v>10573.073899999999</v>
      </c>
      <c r="G49">
        <v>19352.3374</v>
      </c>
      <c r="H49">
        <v>38441.419399999999</v>
      </c>
      <c r="I49">
        <v>964.24969999999996</v>
      </c>
      <c r="J49" s="3">
        <v>86947.768400000001</v>
      </c>
      <c r="K49">
        <v>55660.163099999998</v>
      </c>
      <c r="L49">
        <v>397.9443</v>
      </c>
      <c r="M49">
        <v>0</v>
      </c>
      <c r="N49" s="2">
        <v>40590.318599999999</v>
      </c>
      <c r="O49" s="2">
        <v>32707.9604</v>
      </c>
      <c r="P49">
        <v>5620.1980000000003</v>
      </c>
      <c r="Q49">
        <v>140618.2101</v>
      </c>
      <c r="R49">
        <v>105669.5172</v>
      </c>
      <c r="S49" s="4" t="e">
        <v>#N/A</v>
      </c>
      <c r="T49">
        <v>1061.6445000000001</v>
      </c>
      <c r="U49">
        <v>102176.79519999999</v>
      </c>
      <c r="V49">
        <v>-1061.6443999999999</v>
      </c>
      <c r="W49">
        <v>6981.7654000000002</v>
      </c>
      <c r="X49">
        <v>1385.9508000000001</v>
      </c>
      <c r="Y49">
        <v>48.951900000000002</v>
      </c>
      <c r="Z49">
        <v>5920.1207999999997</v>
      </c>
      <c r="AA49" t="e">
        <v>#N/A</v>
      </c>
      <c r="AB49" t="e">
        <v>#N/A</v>
      </c>
      <c r="AC49">
        <v>8422.7867000000006</v>
      </c>
      <c r="AD49">
        <v>20.5669</v>
      </c>
      <c r="AE49" s="25">
        <v>68374.032000000007</v>
      </c>
      <c r="AF49">
        <v>7688.5087999999996</v>
      </c>
      <c r="AG49">
        <v>2086.5749000000001</v>
      </c>
      <c r="AH49">
        <v>1263.5709999999999</v>
      </c>
      <c r="AI49">
        <v>8422.7870999999996</v>
      </c>
      <c r="AJ49">
        <v>0</v>
      </c>
      <c r="AK49">
        <v>661.19979999999998</v>
      </c>
      <c r="AL49">
        <v>-1061.6442999999999</v>
      </c>
      <c r="AM49">
        <v>0</v>
      </c>
      <c r="AN49">
        <v>10145.2824</v>
      </c>
      <c r="AO49">
        <v>39941.694600000003</v>
      </c>
      <c r="AP49" t="e">
        <v>#N/A</v>
      </c>
      <c r="AQ49" t="e">
        <v>#N/A</v>
      </c>
      <c r="AR49">
        <v>139653.9664</v>
      </c>
      <c r="AS49">
        <v>34287.4931</v>
      </c>
      <c r="AT49" t="e">
        <v>#N/A</v>
      </c>
      <c r="AU49" t="e">
        <v>#N/A</v>
      </c>
      <c r="AV49" t="e">
        <v>#N/A</v>
      </c>
      <c r="AW49" t="e">
        <v>#N/A</v>
      </c>
      <c r="AX49" s="26" t="e">
        <v>#N/A</v>
      </c>
      <c r="AY49" t="e">
        <v>#N/A</v>
      </c>
      <c r="AZ49" t="e">
        <v>#N/A</v>
      </c>
      <c r="BA49" t="e">
        <v>#N/A</v>
      </c>
      <c r="BB49" t="e">
        <v>#N/A</v>
      </c>
      <c r="BC49">
        <v>17350.369200000001</v>
      </c>
      <c r="BD49" t="e">
        <v>#N/A</v>
      </c>
      <c r="BE49" s="15">
        <v>7688.5084999999999</v>
      </c>
      <c r="BF49" s="5">
        <v>0</v>
      </c>
      <c r="BG49" s="9">
        <f t="shared" si="0"/>
        <v>0</v>
      </c>
      <c r="BH49" s="9">
        <f t="shared" si="7"/>
        <v>0</v>
      </c>
      <c r="BI49" s="9">
        <f t="shared" si="2"/>
        <v>0</v>
      </c>
      <c r="BJ49">
        <v>1151.171</v>
      </c>
      <c r="BK49" s="9">
        <f t="shared" si="1"/>
        <v>66008.145140000008</v>
      </c>
      <c r="BL49">
        <v>57.34</v>
      </c>
      <c r="BM49">
        <v>1</v>
      </c>
      <c r="BN49" t="s">
        <v>106</v>
      </c>
      <c r="BO49">
        <v>0</v>
      </c>
      <c r="BP49">
        <f t="shared" si="3"/>
        <v>34948.692899999995</v>
      </c>
      <c r="BQ49">
        <f t="shared" si="4"/>
        <v>1.8887157047295471</v>
      </c>
      <c r="BR49">
        <f t="shared" si="5"/>
        <v>0.52946030866153782</v>
      </c>
      <c r="BS49" t="e">
        <f t="shared" si="6"/>
        <v>#N/A</v>
      </c>
    </row>
    <row r="50" spans="1:71">
      <c r="A50" s="27">
        <v>49</v>
      </c>
      <c r="B50" s="27" t="s">
        <v>63</v>
      </c>
      <c r="C50" s="29">
        <v>44561</v>
      </c>
      <c r="D50" s="27">
        <v>1.0179</v>
      </c>
      <c r="E50" s="27">
        <v>3476</v>
      </c>
      <c r="F50" s="27">
        <v>7904</v>
      </c>
      <c r="G50" s="27">
        <v>29534</v>
      </c>
      <c r="H50" s="27">
        <v>53364</v>
      </c>
      <c r="I50" s="27">
        <v>1439</v>
      </c>
      <c r="J50" s="27">
        <v>492116</v>
      </c>
      <c r="K50" s="27">
        <v>104235</v>
      </c>
      <c r="L50" s="27">
        <v>31806</v>
      </c>
      <c r="M50" s="27">
        <v>0</v>
      </c>
      <c r="N50" s="27">
        <v>221567</v>
      </c>
      <c r="O50" s="27">
        <v>200651</v>
      </c>
      <c r="P50" s="27">
        <v>18306</v>
      </c>
      <c r="Q50" s="27">
        <v>423738</v>
      </c>
      <c r="R50" s="27">
        <v>200239</v>
      </c>
      <c r="S50" s="27">
        <v>0</v>
      </c>
      <c r="T50" s="27">
        <v>6713</v>
      </c>
      <c r="U50" s="27">
        <v>370374</v>
      </c>
      <c r="V50" s="27">
        <v>-6713</v>
      </c>
      <c r="W50" s="27">
        <v>23335</v>
      </c>
      <c r="X50" s="27">
        <v>6463</v>
      </c>
      <c r="Y50" s="27">
        <v>85</v>
      </c>
      <c r="Z50" s="27">
        <v>16622</v>
      </c>
      <c r="AA50" s="27" t="e">
        <v>#N/A</v>
      </c>
      <c r="AB50" s="27">
        <v>0</v>
      </c>
      <c r="AC50" s="27">
        <v>16455</v>
      </c>
      <c r="AD50" s="27">
        <v>27.371700000000001</v>
      </c>
      <c r="AE50" s="27">
        <v>885711.66910000006</v>
      </c>
      <c r="AF50" s="27">
        <v>11995</v>
      </c>
      <c r="AG50" s="27">
        <v>4576</v>
      </c>
      <c r="AH50" s="27">
        <v>1380</v>
      </c>
      <c r="AI50" s="27">
        <v>16455</v>
      </c>
      <c r="AJ50" s="27">
        <v>0</v>
      </c>
      <c r="AK50" s="27">
        <v>-56</v>
      </c>
      <c r="AL50" s="27">
        <v>-8161</v>
      </c>
      <c r="AM50" s="27">
        <v>0</v>
      </c>
      <c r="AN50" s="27">
        <v>16718</v>
      </c>
      <c r="AO50" s="27">
        <v>70734</v>
      </c>
      <c r="AP50" s="27">
        <v>12.928000000000001</v>
      </c>
      <c r="AQ50" s="27">
        <v>90953</v>
      </c>
      <c r="AR50" s="27">
        <v>422299</v>
      </c>
      <c r="AS50" s="27">
        <v>223555</v>
      </c>
      <c r="AT50" s="27">
        <v>21.7241</v>
      </c>
      <c r="AU50" s="27">
        <v>25344</v>
      </c>
      <c r="AV50" s="27">
        <v>5588</v>
      </c>
      <c r="AW50" s="27">
        <v>366</v>
      </c>
      <c r="AX50" s="27">
        <v>90953</v>
      </c>
      <c r="AY50" s="27">
        <v>90953</v>
      </c>
      <c r="AZ50" s="27">
        <v>332004</v>
      </c>
      <c r="BA50" s="27">
        <v>116723</v>
      </c>
      <c r="BB50" s="27">
        <v>116663</v>
      </c>
      <c r="BC50" s="27">
        <v>114011</v>
      </c>
      <c r="BD50" s="27" t="e">
        <v>#N/A</v>
      </c>
      <c r="BE50" s="28">
        <v>11995</v>
      </c>
      <c r="BF50" s="27">
        <v>0</v>
      </c>
      <c r="BG50" s="31">
        <f t="shared" si="0"/>
        <v>0</v>
      </c>
      <c r="BH50" s="31">
        <f t="shared" si="7"/>
        <v>64738.051139999996</v>
      </c>
      <c r="BI50" s="31">
        <f t="shared" si="2"/>
        <v>64738.051139999996</v>
      </c>
      <c r="BJ50" s="27">
        <v>7364.9660000000003</v>
      </c>
      <c r="BK50" s="31">
        <f t="shared" si="1"/>
        <v>927912.06634000002</v>
      </c>
      <c r="BL50" s="27">
        <v>125.99</v>
      </c>
      <c r="BM50" s="27">
        <v>1</v>
      </c>
      <c r="BN50" s="27" t="s">
        <v>107</v>
      </c>
      <c r="BO50" s="27">
        <v>0</v>
      </c>
      <c r="BP50" s="27">
        <f t="shared" si="3"/>
        <v>223499</v>
      </c>
      <c r="BQ50" s="27">
        <f t="shared" si="4"/>
        <v>4.1517504165119306</v>
      </c>
      <c r="BR50" s="27">
        <f t="shared" si="5"/>
        <v>0.2408622628236271</v>
      </c>
      <c r="BS50" s="27" t="str">
        <f t="shared" si="6"/>
        <v>NonPayer</v>
      </c>
    </row>
    <row r="51" spans="1:71" customFormat="1" hidden="1">
      <c r="A51">
        <v>50</v>
      </c>
      <c r="B51" t="s">
        <v>63</v>
      </c>
      <c r="C51" s="1">
        <v>44377</v>
      </c>
      <c r="D51">
        <v>0.99550000000000005</v>
      </c>
      <c r="E51">
        <v>4554</v>
      </c>
      <c r="F51">
        <v>6338</v>
      </c>
      <c r="G51">
        <v>64082</v>
      </c>
      <c r="H51">
        <v>127447</v>
      </c>
      <c r="I51">
        <v>1439</v>
      </c>
      <c r="J51" s="3">
        <v>472527</v>
      </c>
      <c r="K51">
        <v>101727</v>
      </c>
      <c r="L51">
        <v>90570</v>
      </c>
      <c r="M51">
        <v>0</v>
      </c>
      <c r="N51" s="2">
        <v>259532</v>
      </c>
      <c r="O51" s="2">
        <v>226922</v>
      </c>
      <c r="P51">
        <v>22992</v>
      </c>
      <c r="Q51">
        <v>510569</v>
      </c>
      <c r="R51">
        <v>259676</v>
      </c>
      <c r="S51" s="4">
        <v>0</v>
      </c>
      <c r="T51">
        <v>4470</v>
      </c>
      <c r="U51">
        <v>383122</v>
      </c>
      <c r="V51">
        <v>-4470</v>
      </c>
      <c r="W51">
        <v>14595</v>
      </c>
      <c r="X51">
        <v>5958</v>
      </c>
      <c r="Y51">
        <v>64</v>
      </c>
      <c r="Z51">
        <v>10125</v>
      </c>
      <c r="AA51" t="e">
        <v>#N/A</v>
      </c>
      <c r="AB51">
        <v>483</v>
      </c>
      <c r="AC51">
        <v>36987</v>
      </c>
      <c r="AD51">
        <v>21.9694</v>
      </c>
      <c r="AE51" s="25">
        <v>969233.99100000004</v>
      </c>
      <c r="AF51">
        <v>30069</v>
      </c>
      <c r="AG51">
        <v>8496</v>
      </c>
      <c r="AH51">
        <v>1104</v>
      </c>
      <c r="AI51">
        <v>36987</v>
      </c>
      <c r="AJ51">
        <v>0</v>
      </c>
      <c r="AK51">
        <v>1067</v>
      </c>
      <c r="AL51">
        <v>-42818</v>
      </c>
      <c r="AM51">
        <v>0</v>
      </c>
      <c r="AN51">
        <v>38672</v>
      </c>
      <c r="AO51">
        <v>93538</v>
      </c>
      <c r="AP51">
        <v>11.398099999999999</v>
      </c>
      <c r="AQ51">
        <v>82699</v>
      </c>
      <c r="AR51">
        <v>509130</v>
      </c>
      <c r="AS51">
        <v>249826</v>
      </c>
      <c r="AT51">
        <v>22.774100000000001</v>
      </c>
      <c r="AU51">
        <v>24512</v>
      </c>
      <c r="AV51">
        <v>8066</v>
      </c>
      <c r="AW51">
        <v>420</v>
      </c>
      <c r="AX51" s="26">
        <v>82699</v>
      </c>
      <c r="AY51">
        <v>82699</v>
      </c>
      <c r="AZ51">
        <v>332701</v>
      </c>
      <c r="BA51">
        <v>123717</v>
      </c>
      <c r="BB51">
        <v>107631</v>
      </c>
      <c r="BC51">
        <v>140462</v>
      </c>
      <c r="BD51" t="e">
        <v>#N/A</v>
      </c>
      <c r="BE51" s="15">
        <v>30069</v>
      </c>
      <c r="BF51" s="6">
        <v>8.7899999999999991</v>
      </c>
      <c r="BG51" s="9">
        <f t="shared" si="0"/>
        <v>64738.051139999996</v>
      </c>
      <c r="BH51" s="9">
        <f t="shared" si="7"/>
        <v>134999.82678</v>
      </c>
      <c r="BI51" s="9">
        <f t="shared" si="2"/>
        <v>134999.82678</v>
      </c>
      <c r="BJ51">
        <v>7364.9660000000003</v>
      </c>
      <c r="BK51" s="9">
        <f t="shared" si="1"/>
        <v>986758.14468000003</v>
      </c>
      <c r="BL51">
        <v>133.97999999999999</v>
      </c>
      <c r="BM51">
        <v>1</v>
      </c>
      <c r="BN51" t="s">
        <v>107</v>
      </c>
      <c r="BO51">
        <v>1</v>
      </c>
      <c r="BP51">
        <f t="shared" si="3"/>
        <v>250893</v>
      </c>
      <c r="BQ51">
        <f t="shared" si="4"/>
        <v>3.9329839600148273</v>
      </c>
      <c r="BR51">
        <f t="shared" si="5"/>
        <v>0.25425987244459297</v>
      </c>
      <c r="BS51" t="str">
        <f t="shared" si="6"/>
        <v>Continue</v>
      </c>
    </row>
    <row r="52" spans="1:71">
      <c r="A52" s="27">
        <v>51</v>
      </c>
      <c r="B52" s="27" t="s">
        <v>63</v>
      </c>
      <c r="C52" s="29">
        <v>44196</v>
      </c>
      <c r="D52" s="27">
        <v>0.97150000000000003</v>
      </c>
      <c r="E52" s="27">
        <v>6217</v>
      </c>
      <c r="F52" s="27">
        <v>6128</v>
      </c>
      <c r="G52" s="27">
        <v>86872</v>
      </c>
      <c r="H52" s="27">
        <v>96671</v>
      </c>
      <c r="I52" s="27">
        <v>1439</v>
      </c>
      <c r="J52" s="27">
        <v>468088</v>
      </c>
      <c r="K52" s="27">
        <v>125180</v>
      </c>
      <c r="L52" s="27">
        <v>49742</v>
      </c>
      <c r="M52" s="27">
        <v>0</v>
      </c>
      <c r="N52" s="27">
        <v>273869</v>
      </c>
      <c r="O52" s="27">
        <v>241319</v>
      </c>
      <c r="P52" s="27">
        <v>42665</v>
      </c>
      <c r="Q52" s="27">
        <v>518886</v>
      </c>
      <c r="R52" s="27">
        <v>253812</v>
      </c>
      <c r="S52" s="27">
        <v>0</v>
      </c>
      <c r="T52" s="27">
        <v>4421</v>
      </c>
      <c r="U52" s="27">
        <v>422215</v>
      </c>
      <c r="V52" s="27">
        <v>-4421</v>
      </c>
      <c r="W52" s="27">
        <v>70343</v>
      </c>
      <c r="X52" s="27">
        <v>5921</v>
      </c>
      <c r="Y52" s="27">
        <v>27</v>
      </c>
      <c r="Z52" s="27">
        <v>65922</v>
      </c>
      <c r="AA52" s="27" t="e">
        <v>#N/A</v>
      </c>
      <c r="AB52" s="27">
        <v>0</v>
      </c>
      <c r="AC52" s="27">
        <v>11612</v>
      </c>
      <c r="AD52" s="27">
        <v>27.349499999999999</v>
      </c>
      <c r="AE52" s="27">
        <v>708851.70349999995</v>
      </c>
      <c r="AF52" s="27">
        <v>21310</v>
      </c>
      <c r="AG52" s="27">
        <v>8035</v>
      </c>
      <c r="AH52" s="27">
        <v>2709</v>
      </c>
      <c r="AI52" s="27">
        <v>11612</v>
      </c>
      <c r="AJ52" s="27">
        <v>0</v>
      </c>
      <c r="AK52" s="27">
        <v>851</v>
      </c>
      <c r="AL52" s="27">
        <v>-61709</v>
      </c>
      <c r="AM52" s="27">
        <v>0</v>
      </c>
      <c r="AN52" s="27">
        <v>29379</v>
      </c>
      <c r="AO52" s="27">
        <v>98610</v>
      </c>
      <c r="AP52" s="27">
        <v>4.2659000000000002</v>
      </c>
      <c r="AQ52" s="27">
        <v>31783</v>
      </c>
      <c r="AR52" s="27">
        <v>517447</v>
      </c>
      <c r="AS52" s="27">
        <v>264223</v>
      </c>
      <c r="AT52" s="27">
        <v>26.860499999999998</v>
      </c>
      <c r="AU52" s="27">
        <v>11842</v>
      </c>
      <c r="AV52" s="27">
        <v>8573</v>
      </c>
      <c r="AW52" s="27">
        <v>462</v>
      </c>
      <c r="AX52" s="27">
        <v>31783</v>
      </c>
      <c r="AY52" s="27">
        <v>31783</v>
      </c>
      <c r="AZ52" s="27">
        <v>221484</v>
      </c>
      <c r="BA52" s="27">
        <v>69657</v>
      </c>
      <c r="BB52" s="27">
        <v>44087</v>
      </c>
      <c r="BC52" s="27">
        <v>174601</v>
      </c>
      <c r="BD52" s="27" t="e">
        <v>#N/A</v>
      </c>
      <c r="BE52" s="28">
        <v>21310</v>
      </c>
      <c r="BF52" s="30">
        <v>9.5399999999999991</v>
      </c>
      <c r="BG52" s="31">
        <f t="shared" si="0"/>
        <v>70261.775639999993</v>
      </c>
      <c r="BH52" s="31">
        <f t="shared" si="7"/>
        <v>70261.775639999993</v>
      </c>
      <c r="BI52" s="31">
        <f t="shared" si="2"/>
        <v>70261.775639999993</v>
      </c>
      <c r="BJ52" s="27">
        <v>7364.9660000000003</v>
      </c>
      <c r="BK52" s="31">
        <f t="shared" si="1"/>
        <v>727584.99114000006</v>
      </c>
      <c r="BL52" s="27">
        <v>98.79</v>
      </c>
      <c r="BM52" s="27">
        <v>1</v>
      </c>
      <c r="BN52" s="27" t="s">
        <v>107</v>
      </c>
      <c r="BO52" s="27">
        <v>1</v>
      </c>
      <c r="BP52" s="27">
        <f t="shared" si="3"/>
        <v>265074</v>
      </c>
      <c r="BQ52" s="27">
        <f t="shared" si="4"/>
        <v>2.7448372572941899</v>
      </c>
      <c r="BR52" s="27">
        <f t="shared" si="5"/>
        <v>0.36432032439904349</v>
      </c>
      <c r="BS52" s="27" t="str">
        <f t="shared" si="6"/>
        <v>Initiate</v>
      </c>
    </row>
    <row r="53" spans="1:71" customFormat="1" hidden="1">
      <c r="A53">
        <v>52</v>
      </c>
      <c r="B53" t="s">
        <v>63</v>
      </c>
      <c r="C53" s="1">
        <v>44012</v>
      </c>
      <c r="D53">
        <v>0.99260000000000004</v>
      </c>
      <c r="E53">
        <v>3608</v>
      </c>
      <c r="F53">
        <v>7936</v>
      </c>
      <c r="G53">
        <v>65471</v>
      </c>
      <c r="H53">
        <v>121508</v>
      </c>
      <c r="I53">
        <v>1439</v>
      </c>
      <c r="J53" s="3">
        <v>459945</v>
      </c>
      <c r="K53">
        <v>143902</v>
      </c>
      <c r="L53">
        <v>50159</v>
      </c>
      <c r="M53">
        <v>0</v>
      </c>
      <c r="N53" s="2">
        <v>245166</v>
      </c>
      <c r="O53" s="2">
        <v>214105</v>
      </c>
      <c r="P53">
        <v>72334</v>
      </c>
      <c r="Q53">
        <v>530776</v>
      </c>
      <c r="R53">
        <v>293071</v>
      </c>
      <c r="S53" s="4">
        <v>0</v>
      </c>
      <c r="T53">
        <v>4539</v>
      </c>
      <c r="U53">
        <v>409268</v>
      </c>
      <c r="V53">
        <v>-4539</v>
      </c>
      <c r="W53">
        <v>-26736</v>
      </c>
      <c r="X53">
        <v>5819</v>
      </c>
      <c r="Y53">
        <v>55</v>
      </c>
      <c r="Z53">
        <v>-31275</v>
      </c>
      <c r="AA53" t="e">
        <v>#N/A</v>
      </c>
      <c r="AB53">
        <v>0</v>
      </c>
      <c r="AC53">
        <v>-8350</v>
      </c>
      <c r="AD53">
        <v>23.323599999999999</v>
      </c>
      <c r="AE53" s="25">
        <v>464902.33260000002</v>
      </c>
      <c r="AF53">
        <v>191</v>
      </c>
      <c r="AG53">
        <v>80</v>
      </c>
      <c r="AH53">
        <v>1755</v>
      </c>
      <c r="AI53">
        <v>-8350</v>
      </c>
      <c r="AJ53">
        <v>0</v>
      </c>
      <c r="AK53">
        <v>696</v>
      </c>
      <c r="AL53">
        <v>68217</v>
      </c>
      <c r="AM53">
        <v>0</v>
      </c>
      <c r="AN53">
        <v>343</v>
      </c>
      <c r="AO53">
        <v>10396</v>
      </c>
      <c r="AP53">
        <v>4.6653000000000002</v>
      </c>
      <c r="AQ53">
        <v>28011</v>
      </c>
      <c r="AR53">
        <v>529337</v>
      </c>
      <c r="AS53">
        <v>237009</v>
      </c>
      <c r="AT53">
        <v>25.188099999999999</v>
      </c>
      <c r="AU53">
        <v>9609</v>
      </c>
      <c r="AV53">
        <v>6518</v>
      </c>
      <c r="AW53">
        <v>529</v>
      </c>
      <c r="AX53" s="26">
        <v>28011</v>
      </c>
      <c r="AY53">
        <v>28011</v>
      </c>
      <c r="AZ53">
        <v>183465</v>
      </c>
      <c r="BA53">
        <v>44979</v>
      </c>
      <c r="BB53">
        <v>38149</v>
      </c>
      <c r="BC53">
        <v>157958</v>
      </c>
      <c r="BD53" t="e">
        <v>#N/A</v>
      </c>
      <c r="BE53" s="15">
        <v>191</v>
      </c>
      <c r="BF53" s="7">
        <v>0</v>
      </c>
      <c r="BG53" s="9">
        <f t="shared" si="0"/>
        <v>0</v>
      </c>
      <c r="BH53" s="9">
        <f t="shared" si="7"/>
        <v>28281.469440000001</v>
      </c>
      <c r="BI53" s="9">
        <f t="shared" si="2"/>
        <v>28281.469440000001</v>
      </c>
      <c r="BJ53">
        <v>7364.9660000000003</v>
      </c>
      <c r="BK53" s="9">
        <f t="shared" si="1"/>
        <v>472315.26957999996</v>
      </c>
      <c r="BL53">
        <v>64.13</v>
      </c>
      <c r="BM53">
        <v>1</v>
      </c>
      <c r="BN53" t="s">
        <v>107</v>
      </c>
      <c r="BO53">
        <v>0</v>
      </c>
      <c r="BP53">
        <f t="shared" si="3"/>
        <v>237705</v>
      </c>
      <c r="BQ53">
        <f t="shared" si="4"/>
        <v>1.9869807937569675</v>
      </c>
      <c r="BR53">
        <f t="shared" si="5"/>
        <v>0.50327612785285558</v>
      </c>
      <c r="BS53" t="str">
        <f t="shared" si="6"/>
        <v>NonPayer</v>
      </c>
    </row>
    <row r="54" spans="1:71">
      <c r="A54" s="27">
        <v>53</v>
      </c>
      <c r="B54" s="27" t="s">
        <v>63</v>
      </c>
      <c r="C54" s="29">
        <v>43830</v>
      </c>
      <c r="D54" s="27">
        <v>0.78669999999999995</v>
      </c>
      <c r="E54" s="27">
        <v>7248</v>
      </c>
      <c r="F54" s="27">
        <v>6394</v>
      </c>
      <c r="G54" s="27">
        <v>13315</v>
      </c>
      <c r="H54" s="27">
        <v>64187</v>
      </c>
      <c r="I54" s="27">
        <v>1439</v>
      </c>
      <c r="J54" s="27">
        <v>450651</v>
      </c>
      <c r="K54" s="27">
        <v>84171</v>
      </c>
      <c r="L54" s="27">
        <v>24340</v>
      </c>
      <c r="M54" s="27">
        <v>0</v>
      </c>
      <c r="N54" s="27">
        <v>261046</v>
      </c>
      <c r="O54" s="27">
        <v>230473</v>
      </c>
      <c r="P54" s="27">
        <v>33113</v>
      </c>
      <c r="Q54" s="27">
        <v>430098</v>
      </c>
      <c r="R54" s="27">
        <v>176132</v>
      </c>
      <c r="S54" s="27">
        <v>0</v>
      </c>
      <c r="T54" s="27">
        <v>6924</v>
      </c>
      <c r="U54" s="27">
        <v>365911</v>
      </c>
      <c r="V54" s="27">
        <v>-6924</v>
      </c>
      <c r="W54" s="27">
        <v>24170</v>
      </c>
      <c r="X54" s="27">
        <v>6518</v>
      </c>
      <c r="Y54" s="27">
        <v>73</v>
      </c>
      <c r="Z54" s="27">
        <v>17246</v>
      </c>
      <c r="AA54" s="27" t="e">
        <v>#N/A</v>
      </c>
      <c r="AB54" s="27" t="e">
        <v>#N/A</v>
      </c>
      <c r="AC54" s="27">
        <v>12525</v>
      </c>
      <c r="AD54" s="27">
        <v>30.040199999999999</v>
      </c>
      <c r="AE54" s="27">
        <v>607854.9338</v>
      </c>
      <c r="AF54" s="27">
        <v>11529</v>
      </c>
      <c r="AG54" s="27">
        <v>5008</v>
      </c>
      <c r="AH54" s="27">
        <v>1636</v>
      </c>
      <c r="AI54" s="27">
        <v>12525</v>
      </c>
      <c r="AJ54" s="27">
        <v>0</v>
      </c>
      <c r="AK54" s="27">
        <v>589</v>
      </c>
      <c r="AL54" s="27">
        <v>8122</v>
      </c>
      <c r="AM54" s="27">
        <v>0</v>
      </c>
      <c r="AN54" s="27">
        <v>16671</v>
      </c>
      <c r="AO54" s="27">
        <v>64600</v>
      </c>
      <c r="AP54" s="27">
        <v>9.2025000000000006</v>
      </c>
      <c r="AQ54" s="27">
        <v>62026</v>
      </c>
      <c r="AR54" s="27">
        <v>428659</v>
      </c>
      <c r="AS54" s="27">
        <v>253377</v>
      </c>
      <c r="AT54" s="27">
        <v>22.989100000000001</v>
      </c>
      <c r="AU54" s="27">
        <v>18726</v>
      </c>
      <c r="AV54" s="27">
        <v>8502</v>
      </c>
      <c r="AW54" s="27">
        <v>704</v>
      </c>
      <c r="AX54" s="27">
        <v>62026</v>
      </c>
      <c r="AY54" s="27">
        <v>62026</v>
      </c>
      <c r="AZ54" s="27">
        <v>238186</v>
      </c>
      <c r="BA54" s="27">
        <v>74772</v>
      </c>
      <c r="BB54" s="27">
        <v>81456</v>
      </c>
      <c r="BC54" s="27">
        <v>114546</v>
      </c>
      <c r="BD54" s="27" t="e">
        <v>#N/A</v>
      </c>
      <c r="BE54" s="28">
        <v>11529</v>
      </c>
      <c r="BF54" s="30">
        <v>3.84</v>
      </c>
      <c r="BG54" s="31">
        <f t="shared" si="0"/>
        <v>28281.469440000001</v>
      </c>
      <c r="BH54" s="31">
        <f t="shared" si="7"/>
        <v>47651.330020000001</v>
      </c>
      <c r="BI54" s="31">
        <f t="shared" si="2"/>
        <v>47651.330020000001</v>
      </c>
      <c r="BJ54" s="27">
        <v>7364.9660000000003</v>
      </c>
      <c r="BK54" s="31">
        <f t="shared" si="1"/>
        <v>619761.88890000002</v>
      </c>
      <c r="BL54" s="27">
        <v>84.15</v>
      </c>
      <c r="BM54" s="27">
        <v>1</v>
      </c>
      <c r="BN54" s="27" t="s">
        <v>107</v>
      </c>
      <c r="BO54" s="27">
        <v>1</v>
      </c>
      <c r="BP54" s="27">
        <f t="shared" si="3"/>
        <v>253966</v>
      </c>
      <c r="BQ54" s="27">
        <f t="shared" si="4"/>
        <v>2.4403340955088475</v>
      </c>
      <c r="BR54" s="27">
        <f t="shared" si="5"/>
        <v>0.40977995670362682</v>
      </c>
      <c r="BS54" s="27" t="str">
        <f t="shared" si="6"/>
        <v>Continue</v>
      </c>
    </row>
    <row r="55" spans="1:71" customFormat="1" hidden="1">
      <c r="A55">
        <v>54</v>
      </c>
      <c r="B55" t="s">
        <v>63</v>
      </c>
      <c r="C55" s="1">
        <v>43646</v>
      </c>
      <c r="D55">
        <v>0.79120000000000001</v>
      </c>
      <c r="E55">
        <v>11539</v>
      </c>
      <c r="F55">
        <v>6106</v>
      </c>
      <c r="G55">
        <v>53823</v>
      </c>
      <c r="H55">
        <v>61900</v>
      </c>
      <c r="I55">
        <v>1439</v>
      </c>
      <c r="J55" s="3">
        <v>442581</v>
      </c>
      <c r="K55">
        <v>87282</v>
      </c>
      <c r="L55">
        <v>0</v>
      </c>
      <c r="M55">
        <v>0</v>
      </c>
      <c r="N55" s="2">
        <v>263796</v>
      </c>
      <c r="O55" s="2">
        <v>230788</v>
      </c>
      <c r="P55">
        <v>1948</v>
      </c>
      <c r="Q55">
        <v>428422</v>
      </c>
      <c r="R55">
        <v>174447</v>
      </c>
      <c r="S55" s="4">
        <v>0</v>
      </c>
      <c r="T55">
        <v>4534</v>
      </c>
      <c r="U55">
        <v>366522</v>
      </c>
      <c r="V55">
        <v>-4534</v>
      </c>
      <c r="W55">
        <v>5917</v>
      </c>
      <c r="X55">
        <v>5899</v>
      </c>
      <c r="Y55">
        <v>297</v>
      </c>
      <c r="Z55">
        <v>1383</v>
      </c>
      <c r="AA55" t="e">
        <v>#N/A</v>
      </c>
      <c r="AB55">
        <v>0</v>
      </c>
      <c r="AC55">
        <v>19060</v>
      </c>
      <c r="AD55">
        <v>24.8995</v>
      </c>
      <c r="AE55" s="25">
        <v>620254.25170000002</v>
      </c>
      <c r="AF55">
        <v>13221</v>
      </c>
      <c r="AG55">
        <v>4458</v>
      </c>
      <c r="AH55">
        <v>3521</v>
      </c>
      <c r="AI55">
        <v>19060</v>
      </c>
      <c r="AJ55">
        <v>0</v>
      </c>
      <c r="AK55">
        <v>283</v>
      </c>
      <c r="AL55">
        <v>-14745</v>
      </c>
      <c r="AM55">
        <v>0</v>
      </c>
      <c r="AN55">
        <v>17904</v>
      </c>
      <c r="AO55">
        <v>57369</v>
      </c>
      <c r="AP55">
        <v>10.4336</v>
      </c>
      <c r="AQ55">
        <v>69007</v>
      </c>
      <c r="AR55">
        <v>426983</v>
      </c>
      <c r="AS55">
        <v>253692</v>
      </c>
      <c r="AT55">
        <v>21.899699999999999</v>
      </c>
      <c r="AU55">
        <v>19531</v>
      </c>
      <c r="AV55">
        <v>8941</v>
      </c>
      <c r="AW55">
        <v>646</v>
      </c>
      <c r="AX55" s="26">
        <v>69007</v>
      </c>
      <c r="AY55">
        <v>69007</v>
      </c>
      <c r="AZ55">
        <v>259297</v>
      </c>
      <c r="BA55">
        <v>92319</v>
      </c>
      <c r="BB55">
        <v>89184</v>
      </c>
      <c r="BC55">
        <v>113397</v>
      </c>
      <c r="BD55" t="e">
        <v>#N/A</v>
      </c>
      <c r="BE55" s="15">
        <v>13221</v>
      </c>
      <c r="BF55" s="6">
        <v>2.63</v>
      </c>
      <c r="BG55" s="9">
        <f t="shared" si="0"/>
        <v>19369.86058</v>
      </c>
      <c r="BH55" s="9">
        <f t="shared" si="7"/>
        <v>63044.108959999998</v>
      </c>
      <c r="BI55" s="9">
        <f t="shared" si="2"/>
        <v>63044.108959999998</v>
      </c>
      <c r="BJ55">
        <v>7364.9660000000003</v>
      </c>
      <c r="BK55" s="9">
        <f t="shared" si="1"/>
        <v>640752.04200000002</v>
      </c>
      <c r="BL55">
        <v>87</v>
      </c>
      <c r="BM55">
        <v>1</v>
      </c>
      <c r="BN55" t="s">
        <v>107</v>
      </c>
      <c r="BO55">
        <v>1</v>
      </c>
      <c r="BP55">
        <f t="shared" si="3"/>
        <v>253975</v>
      </c>
      <c r="BQ55">
        <f t="shared" si="4"/>
        <v>2.5228941509991141</v>
      </c>
      <c r="BR55">
        <f t="shared" si="5"/>
        <v>0.39637017653078349</v>
      </c>
      <c r="BS55" t="str">
        <f t="shared" si="6"/>
        <v>Continue</v>
      </c>
    </row>
    <row r="56" spans="1:71">
      <c r="A56" s="27">
        <v>55</v>
      </c>
      <c r="B56" s="27" t="s">
        <v>63</v>
      </c>
      <c r="C56" s="29">
        <v>43465</v>
      </c>
      <c r="D56" s="27">
        <v>0.96479999999999999</v>
      </c>
      <c r="E56" s="27">
        <v>12144</v>
      </c>
      <c r="F56" s="27">
        <v>6380</v>
      </c>
      <c r="G56" s="27">
        <v>27437</v>
      </c>
      <c r="H56" s="27">
        <v>74581</v>
      </c>
      <c r="I56" s="27">
        <v>1439</v>
      </c>
      <c r="J56" s="27">
        <v>431901</v>
      </c>
      <c r="K56" s="27">
        <v>64974</v>
      </c>
      <c r="L56" s="27">
        <v>11784</v>
      </c>
      <c r="M56" s="27">
        <v>0</v>
      </c>
      <c r="N56" s="27">
        <v>256331</v>
      </c>
      <c r="O56" s="27">
        <v>224712</v>
      </c>
      <c r="P56" s="27">
        <v>41687</v>
      </c>
      <c r="Q56" s="27">
        <v>411192</v>
      </c>
      <c r="R56" s="27">
        <v>163615</v>
      </c>
      <c r="S56" s="27">
        <v>0</v>
      </c>
      <c r="T56" s="27">
        <v>7025</v>
      </c>
      <c r="U56" s="27">
        <v>336611</v>
      </c>
      <c r="V56" s="27">
        <v>-7025</v>
      </c>
      <c r="W56" s="27">
        <v>10987</v>
      </c>
      <c r="X56" s="27">
        <v>4449</v>
      </c>
      <c r="Y56" s="27">
        <v>396</v>
      </c>
      <c r="Z56" s="27">
        <v>3962</v>
      </c>
      <c r="AA56" s="27" t="e">
        <v>#N/A</v>
      </c>
      <c r="AB56" s="27">
        <v>0</v>
      </c>
      <c r="AC56" s="27">
        <v>13389</v>
      </c>
      <c r="AD56" s="27">
        <v>20.7194</v>
      </c>
      <c r="AE56" s="27">
        <v>710942.28619999997</v>
      </c>
      <c r="AF56" s="27">
        <v>6971</v>
      </c>
      <c r="AG56" s="27">
        <v>2068</v>
      </c>
      <c r="AH56" s="27">
        <v>2105</v>
      </c>
      <c r="AI56" s="27">
        <v>13389</v>
      </c>
      <c r="AJ56" s="27">
        <v>0</v>
      </c>
      <c r="AK56" s="27">
        <v>-39</v>
      </c>
      <c r="AL56" s="27">
        <v>15805</v>
      </c>
      <c r="AM56" s="27">
        <v>0</v>
      </c>
      <c r="AN56" s="27">
        <v>9981</v>
      </c>
      <c r="AO56" s="27">
        <v>61358</v>
      </c>
      <c r="AP56" s="27">
        <v>13.351599999999999</v>
      </c>
      <c r="AQ56" s="27">
        <v>89217</v>
      </c>
      <c r="AR56" s="27">
        <v>409753</v>
      </c>
      <c r="AS56" s="27">
        <v>247616</v>
      </c>
      <c r="AT56" s="27">
        <v>21.121700000000001</v>
      </c>
      <c r="AU56" s="27">
        <v>24208</v>
      </c>
      <c r="AV56" s="27">
        <v>6346</v>
      </c>
      <c r="AW56" s="27">
        <v>1187</v>
      </c>
      <c r="AX56" s="27">
        <v>89217</v>
      </c>
      <c r="AY56" s="27">
        <v>89217</v>
      </c>
      <c r="AZ56" s="27">
        <v>299645</v>
      </c>
      <c r="BA56" s="27">
        <v>123845</v>
      </c>
      <c r="BB56" s="27">
        <v>114612</v>
      </c>
      <c r="BC56" s="27">
        <v>80169</v>
      </c>
      <c r="BD56" s="27" t="e">
        <v>#N/A</v>
      </c>
      <c r="BE56" s="28">
        <v>6971</v>
      </c>
      <c r="BF56" s="30">
        <v>5.93</v>
      </c>
      <c r="BG56" s="31">
        <f t="shared" si="0"/>
        <v>43674.248379999997</v>
      </c>
      <c r="BH56" s="31">
        <f t="shared" si="7"/>
        <v>73944.25864</v>
      </c>
      <c r="BI56" s="31">
        <f t="shared" si="2"/>
        <v>73944.25864</v>
      </c>
      <c r="BJ56" s="27">
        <v>7364.9660000000003</v>
      </c>
      <c r="BK56" s="31">
        <f t="shared" si="1"/>
        <v>712707.75982000004</v>
      </c>
      <c r="BL56" s="27">
        <v>96.77</v>
      </c>
      <c r="BM56" s="27">
        <v>1</v>
      </c>
      <c r="BN56" s="27" t="s">
        <v>107</v>
      </c>
      <c r="BO56" s="27">
        <v>1</v>
      </c>
      <c r="BP56" s="27">
        <f t="shared" si="3"/>
        <v>247577</v>
      </c>
      <c r="BQ56" s="27">
        <f t="shared" si="4"/>
        <v>2.8787317069840901</v>
      </c>
      <c r="BR56" s="27">
        <f t="shared" si="5"/>
        <v>0.34737519914547799</v>
      </c>
      <c r="BS56" s="27" t="str">
        <f t="shared" si="6"/>
        <v>Continue</v>
      </c>
    </row>
    <row r="57" spans="1:71" customFormat="1" hidden="1">
      <c r="A57">
        <v>56</v>
      </c>
      <c r="B57" t="s">
        <v>63</v>
      </c>
      <c r="C57" s="1">
        <v>43281</v>
      </c>
      <c r="D57">
        <v>0.93559999999999999</v>
      </c>
      <c r="E57">
        <v>12523</v>
      </c>
      <c r="F57">
        <v>7692</v>
      </c>
      <c r="G57">
        <v>52674</v>
      </c>
      <c r="H57">
        <v>71178</v>
      </c>
      <c r="I57">
        <v>1439</v>
      </c>
      <c r="J57" s="3">
        <v>423692</v>
      </c>
      <c r="K57">
        <v>63798</v>
      </c>
      <c r="L57">
        <v>5160</v>
      </c>
      <c r="M57">
        <v>0</v>
      </c>
      <c r="N57" s="2">
        <v>271015</v>
      </c>
      <c r="O57" s="2">
        <v>251337</v>
      </c>
      <c r="P57">
        <v>63</v>
      </c>
      <c r="Q57">
        <v>435902</v>
      </c>
      <c r="R57">
        <v>161203</v>
      </c>
      <c r="S57" s="4" t="e">
        <v>#N/A</v>
      </c>
      <c r="T57">
        <v>7182</v>
      </c>
      <c r="U57">
        <v>364724</v>
      </c>
      <c r="V57">
        <v>-7182</v>
      </c>
      <c r="W57">
        <v>33025</v>
      </c>
      <c r="X57">
        <v>6003</v>
      </c>
      <c r="Y57">
        <v>0</v>
      </c>
      <c r="Z57">
        <v>25843</v>
      </c>
      <c r="AA57" t="e">
        <v>#N/A</v>
      </c>
      <c r="AB57" t="e">
        <v>#N/A</v>
      </c>
      <c r="AC57">
        <v>35072</v>
      </c>
      <c r="AD57">
        <v>20.619299999999999</v>
      </c>
      <c r="AE57" s="25">
        <v>724955.56640000001</v>
      </c>
      <c r="AF57">
        <v>24775</v>
      </c>
      <c r="AG57">
        <v>6592</v>
      </c>
      <c r="AH57">
        <v>1321</v>
      </c>
      <c r="AI57">
        <v>35072</v>
      </c>
      <c r="AJ57">
        <v>0</v>
      </c>
      <c r="AK57">
        <v>458</v>
      </c>
      <c r="AL57">
        <v>-620</v>
      </c>
      <c r="AM57">
        <v>0</v>
      </c>
      <c r="AN57">
        <v>31970</v>
      </c>
      <c r="AO57">
        <v>72242</v>
      </c>
      <c r="AP57">
        <v>13.501799999999999</v>
      </c>
      <c r="AQ57">
        <v>86295</v>
      </c>
      <c r="AR57">
        <v>434463</v>
      </c>
      <c r="AS57">
        <v>274241</v>
      </c>
      <c r="AT57">
        <v>21.8187</v>
      </c>
      <c r="AU57">
        <v>24550</v>
      </c>
      <c r="AV57">
        <v>6653</v>
      </c>
      <c r="AW57">
        <v>1673</v>
      </c>
      <c r="AX57" s="26">
        <v>86295</v>
      </c>
      <c r="AY57">
        <v>86295</v>
      </c>
      <c r="AZ57">
        <v>288042</v>
      </c>
      <c r="BA57">
        <v>116677</v>
      </c>
      <c r="BB57">
        <v>112518</v>
      </c>
      <c r="BC57">
        <v>102189</v>
      </c>
      <c r="BD57" t="e">
        <v>#N/A</v>
      </c>
      <c r="BE57" s="15">
        <v>24775</v>
      </c>
      <c r="BF57" s="6">
        <v>4.1100000000000003</v>
      </c>
      <c r="BG57" s="9">
        <f t="shared" si="0"/>
        <v>30270.010260000003</v>
      </c>
      <c r="BH57" s="9">
        <f t="shared" si="7"/>
        <v>68862.432100000005</v>
      </c>
      <c r="BI57" s="9">
        <f t="shared" si="2"/>
        <v>68862.432100000005</v>
      </c>
      <c r="BJ57">
        <v>7364.9660000000003</v>
      </c>
      <c r="BK57" s="9">
        <f t="shared" si="1"/>
        <v>732961.41631999996</v>
      </c>
      <c r="BL57">
        <v>99.52</v>
      </c>
      <c r="BM57">
        <v>1</v>
      </c>
      <c r="BN57" t="s">
        <v>107</v>
      </c>
      <c r="BO57">
        <v>1</v>
      </c>
      <c r="BP57">
        <f t="shared" si="3"/>
        <v>274699</v>
      </c>
      <c r="BQ57">
        <f t="shared" si="4"/>
        <v>2.6682347453758477</v>
      </c>
      <c r="BR57">
        <f t="shared" si="5"/>
        <v>0.37477961852233505</v>
      </c>
      <c r="BS57" t="str">
        <f t="shared" si="6"/>
        <v>Continue</v>
      </c>
    </row>
    <row r="58" spans="1:71">
      <c r="A58" s="27">
        <v>57</v>
      </c>
      <c r="B58" s="27" t="s">
        <v>63</v>
      </c>
      <c r="C58" s="29">
        <v>43100</v>
      </c>
      <c r="D58" s="27">
        <v>0.95730000000000004</v>
      </c>
      <c r="E58" s="27">
        <v>6041</v>
      </c>
      <c r="F58" s="27">
        <v>6605</v>
      </c>
      <c r="G58" s="27">
        <v>7381</v>
      </c>
      <c r="H58" s="27">
        <v>75655</v>
      </c>
      <c r="I58" s="27">
        <v>1439</v>
      </c>
      <c r="J58" s="27">
        <v>410661</v>
      </c>
      <c r="K58" s="27">
        <v>58694</v>
      </c>
      <c r="L58" s="27">
        <v>0</v>
      </c>
      <c r="M58" s="27">
        <v>0</v>
      </c>
      <c r="N58" s="27">
        <v>262708</v>
      </c>
      <c r="O58" s="27">
        <v>243921</v>
      </c>
      <c r="P58" s="27">
        <v>34734</v>
      </c>
      <c r="Q58" s="27">
        <v>427781</v>
      </c>
      <c r="R58" s="27">
        <v>161294</v>
      </c>
      <c r="S58" s="27">
        <v>0</v>
      </c>
      <c r="T58" s="27">
        <v>8526</v>
      </c>
      <c r="U58" s="27">
        <v>352126</v>
      </c>
      <c r="V58" s="27">
        <v>-8526</v>
      </c>
      <c r="W58" s="27">
        <v>18991</v>
      </c>
      <c r="X58" s="27">
        <v>5267</v>
      </c>
      <c r="Y58" s="27">
        <v>142</v>
      </c>
      <c r="Z58" s="27">
        <v>10465</v>
      </c>
      <c r="AA58" s="27" t="e">
        <v>#N/A</v>
      </c>
      <c r="AB58" s="27">
        <v>0</v>
      </c>
      <c r="AC58" s="27">
        <v>25021</v>
      </c>
      <c r="AD58" s="27">
        <v>25.005600000000001</v>
      </c>
      <c r="AE58" s="27">
        <v>552814.3345</v>
      </c>
      <c r="AF58" s="27">
        <v>16225</v>
      </c>
      <c r="AG58" s="27">
        <v>5587</v>
      </c>
      <c r="AH58" s="27">
        <v>1873</v>
      </c>
      <c r="AI58" s="27">
        <v>25021</v>
      </c>
      <c r="AJ58" s="27">
        <v>0</v>
      </c>
      <c r="AK58" s="27">
        <v>-338</v>
      </c>
      <c r="AL58" s="27">
        <v>-18532</v>
      </c>
      <c r="AM58" s="27">
        <v>0</v>
      </c>
      <c r="AN58" s="27">
        <v>22343</v>
      </c>
      <c r="AO58" s="27">
        <v>60904</v>
      </c>
      <c r="AP58" s="27">
        <v>12.197699999999999</v>
      </c>
      <c r="AQ58" s="27">
        <v>77074</v>
      </c>
      <c r="AR58" s="27">
        <v>426342</v>
      </c>
      <c r="AS58" s="27">
        <v>266825</v>
      </c>
      <c r="AT58" s="27">
        <v>22.0002</v>
      </c>
      <c r="AU58" s="27">
        <v>22174</v>
      </c>
      <c r="AV58" s="27">
        <v>10408</v>
      </c>
      <c r="AW58" s="27">
        <v>1542</v>
      </c>
      <c r="AX58" s="27">
        <v>77074</v>
      </c>
      <c r="AY58" s="27">
        <v>77074</v>
      </c>
      <c r="AZ58" s="27">
        <v>275381</v>
      </c>
      <c r="BA58" s="27">
        <v>103706</v>
      </c>
      <c r="BB58" s="27">
        <v>100790</v>
      </c>
      <c r="BC58" s="27">
        <v>92871</v>
      </c>
      <c r="BD58" s="27" t="e">
        <v>#N/A</v>
      </c>
      <c r="BE58" s="28">
        <v>16225</v>
      </c>
      <c r="BF58" s="30">
        <v>5.24</v>
      </c>
      <c r="BG58" s="31">
        <f t="shared" si="0"/>
        <v>38592.421840000003</v>
      </c>
      <c r="BH58" s="31">
        <f t="shared" si="7"/>
        <v>38592.421840000003</v>
      </c>
      <c r="BI58" s="31">
        <f t="shared" si="2"/>
        <v>38592.421840000003</v>
      </c>
      <c r="BJ58" s="27">
        <v>7364.9660000000003</v>
      </c>
      <c r="BK58" s="31">
        <f t="shared" si="1"/>
        <v>553477.19490000012</v>
      </c>
      <c r="BL58" s="27">
        <v>75.150000000000006</v>
      </c>
      <c r="BM58" s="27">
        <v>1</v>
      </c>
      <c r="BN58" s="27" t="s">
        <v>107</v>
      </c>
      <c r="BO58" s="27">
        <v>1</v>
      </c>
      <c r="BP58" s="27">
        <f t="shared" si="3"/>
        <v>266487</v>
      </c>
      <c r="BQ58" s="27">
        <f t="shared" si="4"/>
        <v>2.0769388184038999</v>
      </c>
      <c r="BR58" s="27">
        <f t="shared" si="5"/>
        <v>0.48147783224952517</v>
      </c>
      <c r="BS58" s="27" t="str">
        <f t="shared" si="6"/>
        <v>Initiate</v>
      </c>
    </row>
    <row r="59" spans="1:71" customFormat="1" hidden="1">
      <c r="A59">
        <v>58</v>
      </c>
      <c r="B59" t="s">
        <v>63</v>
      </c>
      <c r="C59" s="1">
        <v>42916</v>
      </c>
      <c r="D59">
        <v>0.9627</v>
      </c>
      <c r="E59">
        <v>5060</v>
      </c>
      <c r="F59">
        <v>7641</v>
      </c>
      <c r="G59">
        <v>61995</v>
      </c>
      <c r="H59">
        <v>99615</v>
      </c>
      <c r="I59">
        <v>1439</v>
      </c>
      <c r="J59" s="3">
        <v>461149</v>
      </c>
      <c r="K59">
        <v>102354</v>
      </c>
      <c r="L59">
        <v>5470</v>
      </c>
      <c r="M59">
        <v>0</v>
      </c>
      <c r="N59" s="2">
        <v>233717</v>
      </c>
      <c r="O59" s="2">
        <v>216035</v>
      </c>
      <c r="P59">
        <v>848</v>
      </c>
      <c r="Q59">
        <v>474906</v>
      </c>
      <c r="R59">
        <v>235858</v>
      </c>
      <c r="S59" s="4" t="e">
        <v>#N/A</v>
      </c>
      <c r="T59">
        <v>5614</v>
      </c>
      <c r="U59">
        <v>375291</v>
      </c>
      <c r="V59">
        <v>-5614</v>
      </c>
      <c r="W59">
        <v>19741</v>
      </c>
      <c r="X59">
        <v>5636</v>
      </c>
      <c r="Y59" t="e">
        <v>#N/A</v>
      </c>
      <c r="Z59">
        <v>14127</v>
      </c>
      <c r="AA59" t="e">
        <v>#N/A</v>
      </c>
      <c r="AB59" t="e">
        <v>#N/A</v>
      </c>
      <c r="AC59">
        <v>35267</v>
      </c>
      <c r="AD59">
        <v>18.594899999999999</v>
      </c>
      <c r="AE59" s="25">
        <v>637437.79169999994</v>
      </c>
      <c r="AF59">
        <v>24644</v>
      </c>
      <c r="AG59">
        <v>5749</v>
      </c>
      <c r="AH59">
        <v>1643</v>
      </c>
      <c r="AI59">
        <v>35267</v>
      </c>
      <c r="AJ59">
        <v>0</v>
      </c>
      <c r="AK59">
        <v>109</v>
      </c>
      <c r="AL59">
        <v>-100</v>
      </c>
      <c r="AM59">
        <v>0</v>
      </c>
      <c r="AN59">
        <v>30917</v>
      </c>
      <c r="AO59">
        <v>70737</v>
      </c>
      <c r="AP59">
        <v>12.5214</v>
      </c>
      <c r="AQ59">
        <v>90545</v>
      </c>
      <c r="AR59">
        <v>473467</v>
      </c>
      <c r="AS59">
        <v>238939</v>
      </c>
      <c r="AT59">
        <v>22.039300000000001</v>
      </c>
      <c r="AU59">
        <v>26007</v>
      </c>
      <c r="AV59">
        <v>12502</v>
      </c>
      <c r="AW59">
        <v>1451</v>
      </c>
      <c r="AX59" s="26">
        <v>90545</v>
      </c>
      <c r="AY59">
        <v>90545</v>
      </c>
      <c r="AZ59">
        <v>285973</v>
      </c>
      <c r="BA59">
        <v>114863</v>
      </c>
      <c r="BB59">
        <v>118003</v>
      </c>
      <c r="BC59">
        <v>76522</v>
      </c>
      <c r="BD59" t="e">
        <v>#N/A</v>
      </c>
      <c r="BE59" s="15">
        <v>24644</v>
      </c>
      <c r="BF59" s="8">
        <v>0</v>
      </c>
      <c r="BG59" s="9">
        <f t="shared" si="0"/>
        <v>0</v>
      </c>
      <c r="BH59" s="9">
        <f t="shared" si="7"/>
        <v>65769.146380000006</v>
      </c>
      <c r="BI59" s="9">
        <f t="shared" si="2"/>
        <v>65769.146380000006</v>
      </c>
      <c r="BJ59">
        <v>7364.9660000000003</v>
      </c>
      <c r="BK59" s="9">
        <f t="shared" si="1"/>
        <v>647675.11004000006</v>
      </c>
      <c r="BL59">
        <v>87.94</v>
      </c>
      <c r="BM59">
        <v>1</v>
      </c>
      <c r="BN59" t="s">
        <v>107</v>
      </c>
      <c r="BO59">
        <v>0</v>
      </c>
      <c r="BP59">
        <f t="shared" si="3"/>
        <v>239048</v>
      </c>
      <c r="BQ59">
        <f t="shared" si="4"/>
        <v>2.7093935529266093</v>
      </c>
      <c r="BR59">
        <f t="shared" si="5"/>
        <v>0.36908628461148757</v>
      </c>
      <c r="BS59" t="str">
        <f t="shared" si="6"/>
        <v>NonPayer</v>
      </c>
    </row>
    <row r="60" spans="1:71">
      <c r="A60" s="27">
        <v>59</v>
      </c>
      <c r="B60" s="27" t="s">
        <v>63</v>
      </c>
      <c r="C60" s="29">
        <v>42735</v>
      </c>
      <c r="D60" s="27">
        <v>0.76700000000000002</v>
      </c>
      <c r="E60" s="27">
        <v>1498</v>
      </c>
      <c r="F60" s="27">
        <v>6820</v>
      </c>
      <c r="G60" s="27">
        <v>30410</v>
      </c>
      <c r="H60" s="27">
        <v>36412</v>
      </c>
      <c r="I60" s="27">
        <v>1439</v>
      </c>
      <c r="J60" s="27">
        <v>451533</v>
      </c>
      <c r="K60" s="27">
        <v>141669</v>
      </c>
      <c r="L60" s="27">
        <v>28570</v>
      </c>
      <c r="M60" s="27">
        <v>0</v>
      </c>
      <c r="N60" s="27">
        <v>234298</v>
      </c>
      <c r="O60" s="27">
        <v>234298</v>
      </c>
      <c r="P60" s="27">
        <v>666</v>
      </c>
      <c r="Q60" s="27">
        <v>472714</v>
      </c>
      <c r="R60" s="27">
        <v>215744</v>
      </c>
      <c r="S60" s="27">
        <v>0</v>
      </c>
      <c r="T60" s="27">
        <v>9804</v>
      </c>
      <c r="U60" s="27">
        <v>436302</v>
      </c>
      <c r="V60" s="27">
        <v>-9804</v>
      </c>
      <c r="W60" s="27">
        <v>13624</v>
      </c>
      <c r="X60" s="27">
        <v>8247</v>
      </c>
      <c r="Y60" s="27">
        <v>971</v>
      </c>
      <c r="Z60" s="27">
        <v>3820</v>
      </c>
      <c r="AA60" s="27" t="e">
        <v>#N/A</v>
      </c>
      <c r="AB60" s="27">
        <v>0</v>
      </c>
      <c r="AC60" s="27">
        <v>17399</v>
      </c>
      <c r="AD60" s="27">
        <v>17.915900000000001</v>
      </c>
      <c r="AE60" s="27">
        <v>717568.61990000005</v>
      </c>
      <c r="AF60" s="27">
        <v>16236</v>
      </c>
      <c r="AG60" s="27">
        <v>3607</v>
      </c>
      <c r="AH60" s="27">
        <v>3096</v>
      </c>
      <c r="AI60" s="27">
        <v>17399</v>
      </c>
      <c r="AJ60" s="27">
        <v>0</v>
      </c>
      <c r="AK60" s="27">
        <v>-232</v>
      </c>
      <c r="AL60" s="27">
        <v>-22483</v>
      </c>
      <c r="AM60" s="27">
        <v>0</v>
      </c>
      <c r="AN60" s="27">
        <v>20133</v>
      </c>
      <c r="AO60" s="27">
        <v>61527</v>
      </c>
      <c r="AP60" s="27">
        <v>18.241299999999999</v>
      </c>
      <c r="AQ60" s="27">
        <v>131392</v>
      </c>
      <c r="AR60" s="27">
        <v>471275</v>
      </c>
      <c r="AS60" s="27">
        <v>257202</v>
      </c>
      <c r="AT60" s="27">
        <v>21.366900000000001</v>
      </c>
      <c r="AU60" s="27">
        <v>36268</v>
      </c>
      <c r="AV60" s="27">
        <v>12516</v>
      </c>
      <c r="AW60" s="27">
        <v>2079</v>
      </c>
      <c r="AX60" s="27">
        <v>131392</v>
      </c>
      <c r="AY60" s="27">
        <v>131392</v>
      </c>
      <c r="AZ60" s="27">
        <v>317090</v>
      </c>
      <c r="BA60" s="27">
        <v>146595</v>
      </c>
      <c r="BB60" s="27">
        <v>169739</v>
      </c>
      <c r="BC60" s="27">
        <v>136444</v>
      </c>
      <c r="BD60" s="27" t="e">
        <v>#N/A</v>
      </c>
      <c r="BE60" s="28">
        <v>16236</v>
      </c>
      <c r="BF60" s="30">
        <v>8.93</v>
      </c>
      <c r="BG60" s="31">
        <f t="shared" si="0"/>
        <v>65769.146380000006</v>
      </c>
      <c r="BH60" s="31">
        <f t="shared" si="7"/>
        <v>65769.146380000006</v>
      </c>
      <c r="BI60" s="31">
        <f t="shared" si="2"/>
        <v>65769.146380000006</v>
      </c>
      <c r="BJ60" s="27">
        <v>7364.9660000000003</v>
      </c>
      <c r="BK60" s="31">
        <f t="shared" si="1"/>
        <v>710719.21900000004</v>
      </c>
      <c r="BL60" s="27">
        <v>96.5</v>
      </c>
      <c r="BM60" s="27">
        <v>1</v>
      </c>
      <c r="BN60" s="27" t="s">
        <v>107</v>
      </c>
      <c r="BO60" s="27">
        <v>1</v>
      </c>
      <c r="BP60" s="27">
        <f t="shared" si="3"/>
        <v>256970</v>
      </c>
      <c r="BQ60" s="27">
        <f t="shared" si="4"/>
        <v>2.7657672841187688</v>
      </c>
      <c r="BR60" s="27">
        <f t="shared" si="5"/>
        <v>0.36156331942389752</v>
      </c>
      <c r="BS60" s="27" t="str">
        <f t="shared" si="6"/>
        <v>Initiate</v>
      </c>
    </row>
    <row r="61" spans="1:71" customFormat="1" hidden="1">
      <c r="A61">
        <v>60</v>
      </c>
      <c r="B61" t="s">
        <v>63</v>
      </c>
      <c r="C61" s="1">
        <v>42551</v>
      </c>
      <c r="D61">
        <v>0.63619999999999999</v>
      </c>
      <c r="E61">
        <v>4324</v>
      </c>
      <c r="F61">
        <v>7128</v>
      </c>
      <c r="G61">
        <v>20829</v>
      </c>
      <c r="H61">
        <v>71905</v>
      </c>
      <c r="I61">
        <v>1439</v>
      </c>
      <c r="J61" s="3">
        <v>440006</v>
      </c>
      <c r="K61">
        <v>150246</v>
      </c>
      <c r="L61">
        <v>47600</v>
      </c>
      <c r="M61">
        <v>0</v>
      </c>
      <c r="N61" s="2">
        <v>199687</v>
      </c>
      <c r="O61" s="2">
        <v>199687</v>
      </c>
      <c r="P61">
        <v>24125</v>
      </c>
      <c r="Q61">
        <v>478132</v>
      </c>
      <c r="R61">
        <v>254714</v>
      </c>
      <c r="S61" s="4" t="e">
        <v>#N/A</v>
      </c>
      <c r="T61">
        <v>7646</v>
      </c>
      <c r="U61">
        <v>406227</v>
      </c>
      <c r="V61">
        <v>-7646</v>
      </c>
      <c r="W61">
        <v>22666</v>
      </c>
      <c r="X61">
        <v>6124</v>
      </c>
      <c r="Y61">
        <v>98</v>
      </c>
      <c r="Z61">
        <v>15020</v>
      </c>
      <c r="AA61" t="e">
        <v>#N/A</v>
      </c>
      <c r="AB61">
        <v>661</v>
      </c>
      <c r="AC61">
        <v>43980</v>
      </c>
      <c r="AD61">
        <v>20.0442</v>
      </c>
      <c r="AE61" s="25">
        <v>510318.4817</v>
      </c>
      <c r="AF61">
        <v>39758</v>
      </c>
      <c r="AG61">
        <v>10152</v>
      </c>
      <c r="AH61">
        <v>3063</v>
      </c>
      <c r="AI61">
        <v>43980</v>
      </c>
      <c r="AJ61">
        <v>0</v>
      </c>
      <c r="AK61">
        <v>827</v>
      </c>
      <c r="AL61">
        <v>-23111</v>
      </c>
      <c r="AM61">
        <v>0</v>
      </c>
      <c r="AN61">
        <v>50648</v>
      </c>
      <c r="AO61">
        <v>84328</v>
      </c>
      <c r="AP61">
        <v>10.5122</v>
      </c>
      <c r="AQ61">
        <v>73036</v>
      </c>
      <c r="AR61">
        <v>476693</v>
      </c>
      <c r="AS61">
        <v>222591</v>
      </c>
      <c r="AT61">
        <v>21.3995</v>
      </c>
      <c r="AU61">
        <v>20468</v>
      </c>
      <c r="AV61">
        <v>12945</v>
      </c>
      <c r="AW61">
        <v>2143</v>
      </c>
      <c r="AX61" s="26">
        <v>73036</v>
      </c>
      <c r="AY61">
        <v>73036</v>
      </c>
      <c r="AZ61">
        <v>279323</v>
      </c>
      <c r="BA61">
        <v>130798</v>
      </c>
      <c r="BB61">
        <v>95647</v>
      </c>
      <c r="BC61">
        <v>109283</v>
      </c>
      <c r="BD61" t="e">
        <v>#N/A</v>
      </c>
      <c r="BE61" s="15">
        <v>39758</v>
      </c>
      <c r="BF61" s="8">
        <v>0</v>
      </c>
      <c r="BG61" s="9">
        <f t="shared" si="0"/>
        <v>0</v>
      </c>
      <c r="BH61" s="9">
        <f t="shared" si="7"/>
        <v>15392.77894</v>
      </c>
      <c r="BI61" s="9">
        <f t="shared" si="2"/>
        <v>15392.77894</v>
      </c>
      <c r="BJ61">
        <v>7364.9660000000003</v>
      </c>
      <c r="BK61" s="9">
        <f t="shared" si="1"/>
        <v>523501.78328000003</v>
      </c>
      <c r="BL61">
        <v>71.08</v>
      </c>
      <c r="BM61">
        <v>1</v>
      </c>
      <c r="BN61" t="s">
        <v>107</v>
      </c>
      <c r="BO61">
        <v>0</v>
      </c>
      <c r="BP61">
        <f t="shared" si="3"/>
        <v>223418</v>
      </c>
      <c r="BQ61">
        <f t="shared" si="4"/>
        <v>2.3431495371008606</v>
      </c>
      <c r="BR61">
        <f t="shared" si="5"/>
        <v>0.42677600561391538</v>
      </c>
      <c r="BS61" t="str">
        <f t="shared" si="6"/>
        <v>NonPayer</v>
      </c>
    </row>
    <row r="62" spans="1:71">
      <c r="A62" s="27">
        <v>61</v>
      </c>
      <c r="B62" s="27" t="s">
        <v>63</v>
      </c>
      <c r="C62" s="29">
        <v>42369</v>
      </c>
      <c r="D62" s="27">
        <v>0.63819999999999999</v>
      </c>
      <c r="E62" s="27">
        <v>350</v>
      </c>
      <c r="F62" s="27">
        <v>6554</v>
      </c>
      <c r="G62" s="27">
        <v>20503</v>
      </c>
      <c r="H62" s="27">
        <v>55750</v>
      </c>
      <c r="I62" s="27">
        <v>1439</v>
      </c>
      <c r="J62" s="27">
        <v>428595</v>
      </c>
      <c r="K62" s="27">
        <v>197467</v>
      </c>
      <c r="L62" s="27">
        <v>0</v>
      </c>
      <c r="M62" s="27">
        <v>0</v>
      </c>
      <c r="N62" s="27">
        <v>128853</v>
      </c>
      <c r="O62" s="27">
        <v>128838</v>
      </c>
      <c r="P62" s="27">
        <v>25692</v>
      </c>
      <c r="Q62" s="27">
        <v>435065</v>
      </c>
      <c r="R62" s="27">
        <v>283580</v>
      </c>
      <c r="S62" s="27" t="e">
        <v>#N/A</v>
      </c>
      <c r="T62" s="27">
        <v>9551</v>
      </c>
      <c r="U62" s="27">
        <v>379315</v>
      </c>
      <c r="V62" s="27">
        <v>-9551</v>
      </c>
      <c r="W62" s="27">
        <v>11183</v>
      </c>
      <c r="X62" s="27">
        <v>5155</v>
      </c>
      <c r="Y62" s="27">
        <v>83</v>
      </c>
      <c r="Z62" s="27">
        <v>1632</v>
      </c>
      <c r="AA62" s="27" t="e">
        <v>#N/A</v>
      </c>
      <c r="AB62" s="27" t="e">
        <v>#N/A</v>
      </c>
      <c r="AC62" s="27">
        <v>20642</v>
      </c>
      <c r="AD62" s="27">
        <v>101.2362</v>
      </c>
      <c r="AE62" s="27">
        <v>411515.12579999998</v>
      </c>
      <c r="AF62" s="27">
        <v>-464</v>
      </c>
      <c r="AG62" s="27">
        <v>2293</v>
      </c>
      <c r="AH62" s="27">
        <v>3211</v>
      </c>
      <c r="AI62" s="27">
        <v>20642</v>
      </c>
      <c r="AJ62" s="27">
        <v>0</v>
      </c>
      <c r="AK62" s="27">
        <v>-257</v>
      </c>
      <c r="AL62" s="27">
        <v>-9059</v>
      </c>
      <c r="AM62" s="27">
        <v>0</v>
      </c>
      <c r="AN62" s="27">
        <v>2265</v>
      </c>
      <c r="AO62" s="27">
        <v>52028</v>
      </c>
      <c r="AP62" s="27">
        <v>4.6077000000000004</v>
      </c>
      <c r="AQ62" s="27">
        <v>30674</v>
      </c>
      <c r="AR62" s="27">
        <v>433626</v>
      </c>
      <c r="AS62" s="27">
        <v>151742</v>
      </c>
      <c r="AT62" s="27">
        <v>22.083500000000001</v>
      </c>
      <c r="AU62" s="27">
        <v>9124</v>
      </c>
      <c r="AV62" s="27">
        <v>13083</v>
      </c>
      <c r="AW62" s="27">
        <v>1518</v>
      </c>
      <c r="AX62" s="27">
        <v>30674</v>
      </c>
      <c r="AY62" s="27">
        <v>30674</v>
      </c>
      <c r="AZ62" s="27">
        <v>224524</v>
      </c>
      <c r="BA62" s="27">
        <v>95380</v>
      </c>
      <c r="BB62" s="27">
        <v>41316</v>
      </c>
      <c r="BC62" s="27">
        <v>80939</v>
      </c>
      <c r="BD62" s="27" t="e">
        <v>#N/A</v>
      </c>
      <c r="BE62" s="28">
        <v>-464</v>
      </c>
      <c r="BF62" s="30">
        <v>2.09</v>
      </c>
      <c r="BG62" s="31">
        <f t="shared" si="0"/>
        <v>15392.77894</v>
      </c>
      <c r="BH62" s="31">
        <f t="shared" si="7"/>
        <v>15392.77894</v>
      </c>
      <c r="BI62" s="31">
        <f t="shared" si="2"/>
        <v>15392.77894</v>
      </c>
      <c r="BJ62" s="27">
        <v>7364.9660000000003</v>
      </c>
      <c r="BK62" s="31">
        <f t="shared" si="1"/>
        <v>420539.55860000005</v>
      </c>
      <c r="BL62" s="27">
        <v>57.1</v>
      </c>
      <c r="BM62" s="27">
        <v>1</v>
      </c>
      <c r="BN62" s="27" t="s">
        <v>107</v>
      </c>
      <c r="BO62" s="27">
        <v>1</v>
      </c>
      <c r="BP62" s="27">
        <f t="shared" si="3"/>
        <v>151485</v>
      </c>
      <c r="BQ62" s="27">
        <f t="shared" si="4"/>
        <v>2.7761135333531377</v>
      </c>
      <c r="BR62" s="27">
        <f t="shared" si="5"/>
        <v>0.36021581537846792</v>
      </c>
      <c r="BS62" s="27" t="str">
        <f t="shared" si="6"/>
        <v>Initiate</v>
      </c>
    </row>
    <row r="63" spans="1:71" customFormat="1" hidden="1">
      <c r="A63">
        <v>62</v>
      </c>
      <c r="B63" t="s">
        <v>63</v>
      </c>
      <c r="C63" s="1">
        <v>42185</v>
      </c>
      <c r="D63">
        <v>0.54649999999999999</v>
      </c>
      <c r="E63">
        <v>629</v>
      </c>
      <c r="F63">
        <v>5710</v>
      </c>
      <c r="G63">
        <v>43237</v>
      </c>
      <c r="H63">
        <v>75529</v>
      </c>
      <c r="I63">
        <v>1439</v>
      </c>
      <c r="J63" s="3">
        <v>418394</v>
      </c>
      <c r="K63">
        <v>149629</v>
      </c>
      <c r="L63">
        <v>0</v>
      </c>
      <c r="M63">
        <v>0</v>
      </c>
      <c r="N63" s="2">
        <v>146260</v>
      </c>
      <c r="O63" s="2">
        <v>146247</v>
      </c>
      <c r="P63">
        <v>34406</v>
      </c>
      <c r="Q63">
        <v>419237</v>
      </c>
      <c r="R63">
        <v>249671</v>
      </c>
      <c r="S63" s="4" t="e">
        <v>#N/A</v>
      </c>
      <c r="T63">
        <v>7934</v>
      </c>
      <c r="U63">
        <v>343708</v>
      </c>
      <c r="V63">
        <v>-7934</v>
      </c>
      <c r="W63">
        <v>7737</v>
      </c>
      <c r="X63">
        <v>4943</v>
      </c>
      <c r="Y63">
        <v>17</v>
      </c>
      <c r="Z63">
        <v>-197</v>
      </c>
      <c r="AA63" t="e">
        <v>#N/A</v>
      </c>
      <c r="AB63" t="e">
        <v>#N/A</v>
      </c>
      <c r="AC63">
        <v>21983</v>
      </c>
      <c r="AD63">
        <v>17.265499999999999</v>
      </c>
      <c r="AE63" s="25">
        <v>463510.44140000001</v>
      </c>
      <c r="AF63">
        <v>25012</v>
      </c>
      <c r="AG63">
        <v>5252</v>
      </c>
      <c r="AH63">
        <v>2934</v>
      </c>
      <c r="AI63">
        <v>21983</v>
      </c>
      <c r="AJ63">
        <v>0</v>
      </c>
      <c r="AK63">
        <v>415</v>
      </c>
      <c r="AL63">
        <v>-10101</v>
      </c>
      <c r="AM63">
        <v>0</v>
      </c>
      <c r="AN63">
        <v>30419</v>
      </c>
      <c r="AO63">
        <v>57288</v>
      </c>
      <c r="AP63">
        <v>1.2242</v>
      </c>
      <c r="AQ63">
        <v>6049</v>
      </c>
      <c r="AR63">
        <v>417798</v>
      </c>
      <c r="AS63">
        <v>169151</v>
      </c>
      <c r="AT63">
        <v>62.056800000000003</v>
      </c>
      <c r="AU63">
        <v>12183</v>
      </c>
      <c r="AV63">
        <v>12467</v>
      </c>
      <c r="AW63">
        <v>1400</v>
      </c>
      <c r="AX63" s="26">
        <v>6049</v>
      </c>
      <c r="AY63">
        <v>6049</v>
      </c>
      <c r="AZ63">
        <v>234238</v>
      </c>
      <c r="BA63">
        <v>92145</v>
      </c>
      <c r="BB63">
        <v>19632</v>
      </c>
      <c r="BC63">
        <v>55303</v>
      </c>
      <c r="BD63" t="e">
        <v>#N/A</v>
      </c>
      <c r="BE63" s="15">
        <v>25012</v>
      </c>
      <c r="BF63" s="8">
        <v>0</v>
      </c>
      <c r="BG63" s="9">
        <f t="shared" si="0"/>
        <v>0</v>
      </c>
      <c r="BH63" s="9">
        <f t="shared" si="7"/>
        <v>10826.500019999999</v>
      </c>
      <c r="BI63" s="9">
        <f t="shared" si="2"/>
        <v>10826.500019999999</v>
      </c>
      <c r="BJ63">
        <v>7364.9660000000003</v>
      </c>
      <c r="BK63" s="9">
        <f t="shared" si="1"/>
        <v>464066.50766</v>
      </c>
      <c r="BL63">
        <v>63.01</v>
      </c>
      <c r="BM63">
        <v>1</v>
      </c>
      <c r="BN63" t="s">
        <v>107</v>
      </c>
      <c r="BO63">
        <v>0</v>
      </c>
      <c r="BP63">
        <f t="shared" si="3"/>
        <v>169566</v>
      </c>
      <c r="BQ63">
        <f t="shared" si="4"/>
        <v>2.7367898497340271</v>
      </c>
      <c r="BR63">
        <f t="shared" si="5"/>
        <v>0.36539159194016463</v>
      </c>
      <c r="BS63" t="str">
        <f t="shared" si="6"/>
        <v>NonPayer</v>
      </c>
    </row>
    <row r="64" spans="1:71">
      <c r="A64" s="27">
        <v>63</v>
      </c>
      <c r="B64" s="27" t="s">
        <v>63</v>
      </c>
      <c r="C64" s="29">
        <v>42004</v>
      </c>
      <c r="D64" s="27">
        <v>0.53480000000000005</v>
      </c>
      <c r="E64" s="27">
        <v>157</v>
      </c>
      <c r="F64" s="27">
        <v>5508</v>
      </c>
      <c r="G64" s="27">
        <v>21693</v>
      </c>
      <c r="H64" s="27">
        <v>53276</v>
      </c>
      <c r="I64" s="27">
        <v>1439</v>
      </c>
      <c r="J64" s="27">
        <v>406645</v>
      </c>
      <c r="K64" s="27">
        <v>176358</v>
      </c>
      <c r="L64" s="27">
        <v>0</v>
      </c>
      <c r="M64" s="27">
        <v>0</v>
      </c>
      <c r="N64" s="27">
        <v>114147</v>
      </c>
      <c r="O64" s="27">
        <v>114147</v>
      </c>
      <c r="P64" s="27">
        <v>20802</v>
      </c>
      <c r="Q64" s="27">
        <v>388249</v>
      </c>
      <c r="R64" s="27">
        <v>251075</v>
      </c>
      <c r="S64" s="27" t="e">
        <v>#N/A</v>
      </c>
      <c r="T64" s="27">
        <v>13796</v>
      </c>
      <c r="U64" s="27">
        <v>334973</v>
      </c>
      <c r="V64" s="27">
        <v>-13796</v>
      </c>
      <c r="W64" s="27">
        <v>29540</v>
      </c>
      <c r="X64" s="27">
        <v>5379</v>
      </c>
      <c r="Y64" s="27">
        <v>102</v>
      </c>
      <c r="Z64" s="27">
        <v>15744</v>
      </c>
      <c r="AA64" s="27" t="e">
        <v>#N/A</v>
      </c>
      <c r="AB64" s="27">
        <v>33</v>
      </c>
      <c r="AC64" s="27">
        <v>20212</v>
      </c>
      <c r="AD64" s="27" t="e">
        <v>#N/A</v>
      </c>
      <c r="AE64" s="27">
        <v>463992.84669999999</v>
      </c>
      <c r="AF64" s="27">
        <v>-30051</v>
      </c>
      <c r="AG64" s="27">
        <v>-556</v>
      </c>
      <c r="AH64" s="27">
        <v>3149</v>
      </c>
      <c r="AI64" s="27">
        <v>20212</v>
      </c>
      <c r="AJ64" s="27">
        <v>0</v>
      </c>
      <c r="AK64" s="27">
        <v>123</v>
      </c>
      <c r="AL64" s="27">
        <v>-23427</v>
      </c>
      <c r="AM64" s="27">
        <v>0</v>
      </c>
      <c r="AN64" s="27">
        <v>-30172</v>
      </c>
      <c r="AO64" s="27">
        <v>60252</v>
      </c>
      <c r="AP64" s="27">
        <v>-2.0348999999999999</v>
      </c>
      <c r="AQ64" s="27">
        <v>-17876</v>
      </c>
      <c r="AR64" s="27">
        <v>386810</v>
      </c>
      <c r="AS64" s="27">
        <v>137051</v>
      </c>
      <c r="AT64" s="27" t="e">
        <v>#N/A</v>
      </c>
      <c r="AU64" s="27">
        <v>9035</v>
      </c>
      <c r="AV64" s="27">
        <v>10578</v>
      </c>
      <c r="AW64" s="27">
        <v>1120</v>
      </c>
      <c r="AX64" s="27">
        <v>-17876</v>
      </c>
      <c r="AY64" s="27">
        <v>-17876</v>
      </c>
      <c r="AZ64" s="27">
        <v>206600</v>
      </c>
      <c r="BA64" s="27">
        <v>71441</v>
      </c>
      <c r="BB64" s="27">
        <v>-7721</v>
      </c>
      <c r="BC64" s="27">
        <v>50817</v>
      </c>
      <c r="BD64" s="27" t="e">
        <v>#N/A</v>
      </c>
      <c r="BE64" s="28">
        <v>-30051</v>
      </c>
      <c r="BF64" s="30">
        <v>1.47</v>
      </c>
      <c r="BG64" s="31">
        <f t="shared" si="0"/>
        <v>10826.500019999999</v>
      </c>
      <c r="BH64" s="31">
        <f t="shared" si="7"/>
        <v>10826.500019999999</v>
      </c>
      <c r="BI64" s="31">
        <f t="shared" si="2"/>
        <v>10826.500019999999</v>
      </c>
      <c r="BJ64" s="27">
        <v>7364.9660000000003</v>
      </c>
      <c r="BK64" s="31">
        <f t="shared" si="1"/>
        <v>434532.99400000001</v>
      </c>
      <c r="BL64" s="27">
        <v>59</v>
      </c>
      <c r="BM64" s="27">
        <v>1</v>
      </c>
      <c r="BN64" s="27" t="s">
        <v>107</v>
      </c>
      <c r="BO64" s="27">
        <v>1</v>
      </c>
      <c r="BP64" s="27">
        <f t="shared" si="3"/>
        <v>137174</v>
      </c>
      <c r="BQ64" s="27">
        <f t="shared" si="4"/>
        <v>3.1677504045956231</v>
      </c>
      <c r="BR64" s="27">
        <f t="shared" si="5"/>
        <v>0.31568143706942536</v>
      </c>
      <c r="BS64" s="27" t="str">
        <f t="shared" si="6"/>
        <v>Initiate</v>
      </c>
    </row>
    <row r="65" spans="1:71" customFormat="1" hidden="1">
      <c r="A65">
        <v>64</v>
      </c>
      <c r="B65" t="s">
        <v>63</v>
      </c>
      <c r="C65" s="1">
        <v>41820</v>
      </c>
      <c r="D65">
        <v>0.61919999999999997</v>
      </c>
      <c r="E65">
        <v>399</v>
      </c>
      <c r="F65">
        <v>5701</v>
      </c>
      <c r="G65">
        <v>31406</v>
      </c>
      <c r="H65">
        <v>69543</v>
      </c>
      <c r="I65">
        <v>1439</v>
      </c>
      <c r="J65" s="3">
        <v>388941</v>
      </c>
      <c r="K65">
        <v>115593</v>
      </c>
      <c r="L65">
        <v>0</v>
      </c>
      <c r="M65">
        <v>0</v>
      </c>
      <c r="N65" s="2">
        <v>149495</v>
      </c>
      <c r="O65" s="2">
        <v>149488</v>
      </c>
      <c r="P65">
        <v>28489</v>
      </c>
      <c r="Q65">
        <v>380162</v>
      </c>
      <c r="R65">
        <v>207737</v>
      </c>
      <c r="S65" s="4" t="e">
        <v>#N/A</v>
      </c>
      <c r="T65">
        <v>6694</v>
      </c>
      <c r="U65">
        <v>310619</v>
      </c>
      <c r="V65">
        <v>-6694</v>
      </c>
      <c r="W65">
        <v>4638</v>
      </c>
      <c r="X65">
        <v>3606</v>
      </c>
      <c r="Y65" t="e">
        <v>#N/A</v>
      </c>
      <c r="Z65">
        <v>-2056</v>
      </c>
      <c r="AA65" t="e">
        <v>#N/A</v>
      </c>
      <c r="AB65" t="e">
        <v>#N/A</v>
      </c>
      <c r="AC65">
        <v>17397</v>
      </c>
      <c r="AD65">
        <v>23.2898</v>
      </c>
      <c r="AE65" s="25">
        <v>307599.7708</v>
      </c>
      <c r="AF65">
        <v>16963</v>
      </c>
      <c r="AG65">
        <v>5202</v>
      </c>
      <c r="AH65">
        <v>2469</v>
      </c>
      <c r="AI65">
        <v>17397</v>
      </c>
      <c r="AJ65">
        <v>0</v>
      </c>
      <c r="AK65">
        <v>33</v>
      </c>
      <c r="AL65">
        <v>14464</v>
      </c>
      <c r="AM65">
        <v>0</v>
      </c>
      <c r="AN65">
        <v>22336</v>
      </c>
      <c r="AO65">
        <v>47939</v>
      </c>
      <c r="AP65">
        <v>5.4592999999999998</v>
      </c>
      <c r="AQ65">
        <v>39473</v>
      </c>
      <c r="AR65">
        <v>378723</v>
      </c>
      <c r="AS65">
        <v>172392</v>
      </c>
      <c r="AT65">
        <v>25.003699999999998</v>
      </c>
      <c r="AU65">
        <v>13474</v>
      </c>
      <c r="AV65">
        <v>9948</v>
      </c>
      <c r="AW65">
        <v>941</v>
      </c>
      <c r="AX65" s="26">
        <v>39473</v>
      </c>
      <c r="AY65">
        <v>39473</v>
      </c>
      <c r="AZ65">
        <v>190506</v>
      </c>
      <c r="BA65">
        <v>65732</v>
      </c>
      <c r="BB65">
        <v>53888</v>
      </c>
      <c r="BC65">
        <v>37455</v>
      </c>
      <c r="BD65" t="e">
        <v>#N/A</v>
      </c>
      <c r="BE65" s="15">
        <v>16963</v>
      </c>
      <c r="BF65" s="8">
        <v>0</v>
      </c>
      <c r="BG65" s="9">
        <f t="shared" si="0"/>
        <v>0</v>
      </c>
      <c r="BH65" s="9">
        <f t="shared" si="7"/>
        <v>10826.500019999999</v>
      </c>
      <c r="BI65" s="9">
        <f t="shared" si="2"/>
        <v>10826.500019999999</v>
      </c>
      <c r="BJ65">
        <v>7364.9660000000003</v>
      </c>
      <c r="BK65" s="9">
        <f t="shared" si="1"/>
        <v>324043.77406799997</v>
      </c>
      <c r="BL65">
        <v>43.997999999999998</v>
      </c>
      <c r="BM65">
        <v>1</v>
      </c>
      <c r="BN65" t="s">
        <v>107</v>
      </c>
      <c r="BO65">
        <v>0</v>
      </c>
      <c r="BP65">
        <f t="shared" si="3"/>
        <v>172425</v>
      </c>
      <c r="BQ65">
        <f t="shared" si="4"/>
        <v>1.8793317330317527</v>
      </c>
      <c r="BR65">
        <f t="shared" si="5"/>
        <v>0.53210403593132127</v>
      </c>
      <c r="BS65" t="str">
        <f t="shared" si="6"/>
        <v>NonPayer</v>
      </c>
    </row>
    <row r="66" spans="1:71">
      <c r="A66" s="27">
        <v>65</v>
      </c>
      <c r="B66" s="27" t="s">
        <v>63</v>
      </c>
      <c r="C66" s="29">
        <v>41639</v>
      </c>
      <c r="D66" s="27">
        <v>0.58609999999999995</v>
      </c>
      <c r="E66" s="27">
        <v>795</v>
      </c>
      <c r="F66" s="27">
        <v>5815</v>
      </c>
      <c r="G66" s="27">
        <v>9270</v>
      </c>
      <c r="H66" s="27">
        <v>93707</v>
      </c>
      <c r="I66" s="27">
        <v>1439</v>
      </c>
      <c r="J66" s="27">
        <v>334531</v>
      </c>
      <c r="K66" s="27">
        <v>82296</v>
      </c>
      <c r="L66" s="27">
        <v>0</v>
      </c>
      <c r="M66" s="27">
        <v>0</v>
      </c>
      <c r="N66" s="27">
        <v>136901</v>
      </c>
      <c r="O66" s="27">
        <v>136896</v>
      </c>
      <c r="P66" s="27">
        <v>56295</v>
      </c>
      <c r="Q66" s="27">
        <v>354871</v>
      </c>
      <c r="R66" s="27">
        <v>195410</v>
      </c>
      <c r="S66" s="27" t="e">
        <v>#N/A</v>
      </c>
      <c r="T66" s="27">
        <v>14414</v>
      </c>
      <c r="U66" s="27">
        <v>261164</v>
      </c>
      <c r="V66" s="27">
        <v>-14414</v>
      </c>
      <c r="W66" s="27">
        <v>23247</v>
      </c>
      <c r="X66" s="27">
        <v>3544</v>
      </c>
      <c r="Y66" s="27">
        <v>91</v>
      </c>
      <c r="Z66" s="27">
        <v>8833</v>
      </c>
      <c r="AA66" s="27" t="e">
        <v>#N/A</v>
      </c>
      <c r="AB66" s="27" t="e">
        <v>#N/A</v>
      </c>
      <c r="AC66" s="27">
        <v>14325</v>
      </c>
      <c r="AD66" s="27">
        <v>18.503900000000002</v>
      </c>
      <c r="AE66" s="27">
        <v>257603.94779999999</v>
      </c>
      <c r="AF66" s="27">
        <v>8675</v>
      </c>
      <c r="AG66" s="27">
        <v>2021</v>
      </c>
      <c r="AH66" s="27">
        <v>2929</v>
      </c>
      <c r="AI66" s="27">
        <v>14325</v>
      </c>
      <c r="AJ66" s="27">
        <v>0</v>
      </c>
      <c r="AK66" s="27">
        <v>-339</v>
      </c>
      <c r="AL66" s="27">
        <v>-10878</v>
      </c>
      <c r="AM66" s="27">
        <v>0</v>
      </c>
      <c r="AN66" s="27">
        <v>10922</v>
      </c>
      <c r="AO66" s="27">
        <v>47127</v>
      </c>
      <c r="AP66" s="27">
        <v>4.0537999999999998</v>
      </c>
      <c r="AQ66" s="27">
        <v>30917</v>
      </c>
      <c r="AR66" s="27">
        <v>353432</v>
      </c>
      <c r="AS66" s="27">
        <v>159800</v>
      </c>
      <c r="AT66" s="27">
        <v>23.286200000000001</v>
      </c>
      <c r="AU66" s="27">
        <v>9664</v>
      </c>
      <c r="AV66" s="27">
        <v>9800</v>
      </c>
      <c r="AW66" s="27">
        <v>920</v>
      </c>
      <c r="AX66" s="27">
        <v>30917</v>
      </c>
      <c r="AY66" s="27">
        <v>30917</v>
      </c>
      <c r="AZ66" s="27">
        <v>168505</v>
      </c>
      <c r="BA66" s="27">
        <v>56871</v>
      </c>
      <c r="BB66" s="27">
        <v>41501</v>
      </c>
      <c r="BC66" s="27">
        <v>35962</v>
      </c>
      <c r="BD66" s="27" t="e">
        <v>#N/A</v>
      </c>
      <c r="BE66" s="28">
        <v>8675</v>
      </c>
      <c r="BF66" s="30">
        <v>1.47</v>
      </c>
      <c r="BG66" s="31">
        <f t="shared" ref="BG66:BG129" si="8">BF66*BJ66</f>
        <v>10826.500019999999</v>
      </c>
      <c r="BH66" s="31">
        <f t="shared" si="7"/>
        <v>10826.500019999999</v>
      </c>
      <c r="BI66" s="31">
        <f t="shared" si="2"/>
        <v>10826.500019999999</v>
      </c>
      <c r="BJ66" s="27">
        <v>7364.9660000000003</v>
      </c>
      <c r="BK66" s="31">
        <f t="shared" ref="BK66:BK129" si="9">BJ66*BL66</f>
        <v>255564.32020000005</v>
      </c>
      <c r="BL66" s="27">
        <v>34.700000000000003</v>
      </c>
      <c r="BM66" s="27">
        <v>1</v>
      </c>
      <c r="BN66" s="27" t="s">
        <v>107</v>
      </c>
      <c r="BO66" s="27">
        <v>1</v>
      </c>
      <c r="BP66" s="27">
        <f t="shared" si="3"/>
        <v>159461</v>
      </c>
      <c r="BQ66" s="27">
        <f t="shared" si="4"/>
        <v>1.6026760160791669</v>
      </c>
      <c r="BR66" s="27">
        <f t="shared" si="5"/>
        <v>0.6239564266060641</v>
      </c>
      <c r="BS66" s="27" t="str">
        <f t="shared" si="6"/>
        <v>Initiate</v>
      </c>
    </row>
    <row r="67" spans="1:71" customFormat="1" hidden="1">
      <c r="A67">
        <v>66</v>
      </c>
      <c r="B67" t="s">
        <v>63</v>
      </c>
      <c r="C67" s="1">
        <v>41455</v>
      </c>
      <c r="D67">
        <v>0.77890000000000004</v>
      </c>
      <c r="E67">
        <v>292</v>
      </c>
      <c r="F67">
        <v>6417</v>
      </c>
      <c r="G67">
        <v>12844</v>
      </c>
      <c r="H67">
        <v>83759</v>
      </c>
      <c r="I67">
        <v>1439</v>
      </c>
      <c r="J67" s="3">
        <v>311251</v>
      </c>
      <c r="K67">
        <v>98929</v>
      </c>
      <c r="L67">
        <v>0</v>
      </c>
      <c r="M67">
        <v>0</v>
      </c>
      <c r="N67" s="2">
        <v>118450</v>
      </c>
      <c r="O67" s="2">
        <v>118207</v>
      </c>
      <c r="P67">
        <v>42682</v>
      </c>
      <c r="Q67">
        <v>342445</v>
      </c>
      <c r="R67">
        <v>201555</v>
      </c>
      <c r="S67" s="4" t="e">
        <v>#N/A</v>
      </c>
      <c r="T67">
        <v>8349</v>
      </c>
      <c r="U67">
        <v>258686</v>
      </c>
      <c r="V67">
        <v>-8349</v>
      </c>
      <c r="W67">
        <v>6954</v>
      </c>
      <c r="X67">
        <v>3704</v>
      </c>
      <c r="Y67">
        <v>37</v>
      </c>
      <c r="Z67">
        <v>-1395</v>
      </c>
      <c r="AA67" t="e">
        <v>#N/A</v>
      </c>
      <c r="AB67">
        <v>-21</v>
      </c>
      <c r="AC67">
        <v>18451</v>
      </c>
      <c r="AD67">
        <v>23.7409</v>
      </c>
      <c r="AE67" s="25">
        <v>247320.5191</v>
      </c>
      <c r="AF67">
        <v>7993</v>
      </c>
      <c r="AG67">
        <v>2602</v>
      </c>
      <c r="AH67">
        <v>2347</v>
      </c>
      <c r="AI67">
        <v>18451</v>
      </c>
      <c r="AJ67">
        <v>0</v>
      </c>
      <c r="AK67">
        <v>-221</v>
      </c>
      <c r="AL67">
        <v>4886</v>
      </c>
      <c r="AM67">
        <v>0</v>
      </c>
      <c r="AN67">
        <v>10960</v>
      </c>
      <c r="AO67">
        <v>42770</v>
      </c>
      <c r="AP67">
        <v>4.3654999999999999</v>
      </c>
      <c r="AQ67">
        <v>30978</v>
      </c>
      <c r="AR67">
        <v>341006</v>
      </c>
      <c r="AS67">
        <v>141111</v>
      </c>
      <c r="AT67">
        <v>23.346</v>
      </c>
      <c r="AU67">
        <v>9764</v>
      </c>
      <c r="AV67">
        <v>8868</v>
      </c>
      <c r="AW67">
        <v>1081</v>
      </c>
      <c r="AX67" s="26">
        <v>30978</v>
      </c>
      <c r="AY67">
        <v>30978</v>
      </c>
      <c r="AZ67">
        <v>156580</v>
      </c>
      <c r="BA67">
        <v>48981</v>
      </c>
      <c r="BB67">
        <v>41823</v>
      </c>
      <c r="BC67">
        <v>50324</v>
      </c>
      <c r="BD67" t="e">
        <v>#N/A</v>
      </c>
      <c r="BE67" s="15">
        <v>7993</v>
      </c>
      <c r="BF67" s="8">
        <v>0</v>
      </c>
      <c r="BG67" s="9">
        <f t="shared" si="8"/>
        <v>0</v>
      </c>
      <c r="BH67" s="9">
        <f t="shared" si="7"/>
        <v>8175.1122600000008</v>
      </c>
      <c r="BI67" s="9">
        <f t="shared" ref="BI67:BI130" si="10">IF(C68&lt;&gt;DATE(2021,12,31),BG67+BG68,0)</f>
        <v>8175.1122600000008</v>
      </c>
      <c r="BJ67">
        <v>7364.9660000000003</v>
      </c>
      <c r="BK67" s="9">
        <f t="shared" si="9"/>
        <v>246726.361</v>
      </c>
      <c r="BL67">
        <v>33.5</v>
      </c>
      <c r="BM67">
        <v>1</v>
      </c>
      <c r="BN67" t="s">
        <v>107</v>
      </c>
      <c r="BO67">
        <v>0</v>
      </c>
      <c r="BP67">
        <f t="shared" ref="BP67:BP130" si="11">Q67-R67</f>
        <v>140890</v>
      </c>
      <c r="BQ67">
        <f t="shared" ref="BQ67:BQ130" si="12">BK67/BP67</f>
        <v>1.7511985307686848</v>
      </c>
      <c r="BR67">
        <f t="shared" ref="BR67:BR130" si="13">BP67/BK67</f>
        <v>0.57103748228994466</v>
      </c>
      <c r="BS67" t="str">
        <f t="shared" ref="BS67:BS130" si="14">IF(B67=B68,IF(AND(BF67&gt;0,BF68&gt;0),"Continue",IF(AND(BF67&gt;0,BF68=0),"Initiate","NonPayer")),$BG$89)</f>
        <v>NonPayer</v>
      </c>
    </row>
    <row r="68" spans="1:71">
      <c r="A68" s="27">
        <v>67</v>
      </c>
      <c r="B68" s="27" t="s">
        <v>63</v>
      </c>
      <c r="C68" s="29">
        <v>41274</v>
      </c>
      <c r="D68" s="27">
        <v>0.88629999999999998</v>
      </c>
      <c r="E68" s="27">
        <v>812</v>
      </c>
      <c r="F68" s="27">
        <v>4114</v>
      </c>
      <c r="G68" s="27">
        <v>6242</v>
      </c>
      <c r="H68" s="27">
        <v>57230</v>
      </c>
      <c r="I68" s="27">
        <v>1439</v>
      </c>
      <c r="J68" s="27">
        <v>333376</v>
      </c>
      <c r="K68" s="27">
        <v>90357</v>
      </c>
      <c r="L68" s="27">
        <v>0</v>
      </c>
      <c r="M68" s="27">
        <v>0</v>
      </c>
      <c r="N68" s="27">
        <v>115647</v>
      </c>
      <c r="O68" s="27">
        <v>115393</v>
      </c>
      <c r="P68" s="27">
        <v>32344</v>
      </c>
      <c r="Q68" s="27">
        <v>304709</v>
      </c>
      <c r="R68" s="27">
        <v>166860</v>
      </c>
      <c r="S68" s="27" t="e">
        <v>#N/A</v>
      </c>
      <c r="T68" s="27">
        <v>8898</v>
      </c>
      <c r="U68" s="27">
        <v>247479</v>
      </c>
      <c r="V68" s="27">
        <v>-8898</v>
      </c>
      <c r="W68" s="27">
        <v>20188</v>
      </c>
      <c r="X68" s="27">
        <v>1529</v>
      </c>
      <c r="Y68" s="27">
        <v>143</v>
      </c>
      <c r="Z68" s="27">
        <v>11290</v>
      </c>
      <c r="AA68" s="27" t="e">
        <v>#N/A</v>
      </c>
      <c r="AB68" s="27" t="e">
        <v>#N/A</v>
      </c>
      <c r="AC68" s="27">
        <v>9642</v>
      </c>
      <c r="AD68" s="27">
        <v>9.7949000000000002</v>
      </c>
      <c r="AE68" s="27">
        <v>216417.77160000001</v>
      </c>
      <c r="AF68" s="27">
        <v>8261</v>
      </c>
      <c r="AG68" s="27">
        <v>955</v>
      </c>
      <c r="AH68" s="27">
        <v>2141</v>
      </c>
      <c r="AI68" s="27">
        <v>9642</v>
      </c>
      <c r="AJ68" s="27">
        <v>0</v>
      </c>
      <c r="AK68" s="27">
        <v>-448</v>
      </c>
      <c r="AL68" s="27">
        <v>-15904</v>
      </c>
      <c r="AM68" s="27">
        <v>0</v>
      </c>
      <c r="AN68" s="27">
        <v>9750</v>
      </c>
      <c r="AO68" s="27">
        <v>46561</v>
      </c>
      <c r="AP68" s="27">
        <v>4.6215000000000002</v>
      </c>
      <c r="AQ68" s="27">
        <v>32634</v>
      </c>
      <c r="AR68" s="27">
        <v>303270</v>
      </c>
      <c r="AS68" s="27">
        <v>138297</v>
      </c>
      <c r="AT68" s="27">
        <v>23.820499999999999</v>
      </c>
      <c r="AU68" s="27">
        <v>10517</v>
      </c>
      <c r="AV68" s="27">
        <v>8212</v>
      </c>
      <c r="AW68" s="27">
        <v>1000</v>
      </c>
      <c r="AX68" s="27">
        <v>32634</v>
      </c>
      <c r="AY68" s="27">
        <v>32634</v>
      </c>
      <c r="AZ68" s="27">
        <v>150880</v>
      </c>
      <c r="BA68" s="27">
        <v>49039</v>
      </c>
      <c r="BB68" s="27">
        <v>44151</v>
      </c>
      <c r="BC68" s="27">
        <v>16461</v>
      </c>
      <c r="BD68" s="27" t="e">
        <v>#N/A</v>
      </c>
      <c r="BE68" s="28">
        <v>8261</v>
      </c>
      <c r="BF68" s="30">
        <v>1.1100000000000001</v>
      </c>
      <c r="BG68" s="31">
        <f t="shared" si="8"/>
        <v>8175.1122600000008</v>
      </c>
      <c r="BH68" s="31">
        <f t="shared" ref="BH68:BH131" si="15">BG68+BG69</f>
        <v>8175.1122600000008</v>
      </c>
      <c r="BI68" s="31">
        <f t="shared" si="10"/>
        <v>8175.1122600000008</v>
      </c>
      <c r="BJ68" s="27">
        <v>7364.9660000000003</v>
      </c>
      <c r="BK68" s="31">
        <f t="shared" si="9"/>
        <v>219483.35176600001</v>
      </c>
      <c r="BL68" s="27">
        <v>29.800999999999998</v>
      </c>
      <c r="BM68" s="27">
        <v>1</v>
      </c>
      <c r="BN68" s="27" t="s">
        <v>107</v>
      </c>
      <c r="BO68" s="27">
        <v>1</v>
      </c>
      <c r="BP68" s="27">
        <f t="shared" si="11"/>
        <v>137849</v>
      </c>
      <c r="BQ68" s="27">
        <f t="shared" si="12"/>
        <v>1.5922012620040771</v>
      </c>
      <c r="BR68" s="27">
        <f t="shared" si="13"/>
        <v>0.6280613034694601</v>
      </c>
      <c r="BS68" s="27" t="str">
        <f t="shared" si="14"/>
        <v>Initiate</v>
      </c>
    </row>
    <row r="69" spans="1:71" customFormat="1" hidden="1">
      <c r="A69">
        <v>68</v>
      </c>
      <c r="B69" t="s">
        <v>63</v>
      </c>
      <c r="C69" s="1">
        <v>41090</v>
      </c>
      <c r="D69">
        <v>1.0934999999999999</v>
      </c>
      <c r="E69">
        <v>1398</v>
      </c>
      <c r="F69">
        <v>3281</v>
      </c>
      <c r="G69">
        <v>13530</v>
      </c>
      <c r="H69">
        <v>103821</v>
      </c>
      <c r="I69">
        <v>1439</v>
      </c>
      <c r="J69" s="3">
        <v>316575</v>
      </c>
      <c r="K69">
        <v>60718</v>
      </c>
      <c r="L69">
        <v>0</v>
      </c>
      <c r="M69">
        <v>0</v>
      </c>
      <c r="N69" s="2">
        <v>99307</v>
      </c>
      <c r="O69" s="2">
        <v>99057</v>
      </c>
      <c r="P69">
        <v>74803</v>
      </c>
      <c r="Q69">
        <v>299348</v>
      </c>
      <c r="R69">
        <v>177787</v>
      </c>
      <c r="S69" s="4" t="e">
        <v>#N/A</v>
      </c>
      <c r="T69">
        <v>6936</v>
      </c>
      <c r="U69">
        <v>195527</v>
      </c>
      <c r="V69">
        <v>-6936</v>
      </c>
      <c r="W69">
        <v>6118</v>
      </c>
      <c r="X69">
        <v>3057</v>
      </c>
      <c r="Y69">
        <v>121</v>
      </c>
      <c r="Z69">
        <v>-818</v>
      </c>
      <c r="AA69" t="e">
        <v>#N/A</v>
      </c>
      <c r="AB69" t="e">
        <v>#N/A</v>
      </c>
      <c r="AC69">
        <v>16259</v>
      </c>
      <c r="AD69">
        <v>27.081600000000002</v>
      </c>
      <c r="AE69" s="25">
        <v>175148.8835</v>
      </c>
      <c r="AF69">
        <v>3299</v>
      </c>
      <c r="AG69">
        <v>1301</v>
      </c>
      <c r="AH69">
        <v>2227</v>
      </c>
      <c r="AI69">
        <v>16259</v>
      </c>
      <c r="AJ69">
        <v>0</v>
      </c>
      <c r="AK69">
        <v>-400</v>
      </c>
      <c r="AL69">
        <v>-2350</v>
      </c>
      <c r="AM69">
        <v>0</v>
      </c>
      <c r="AN69">
        <v>4804</v>
      </c>
      <c r="AO69">
        <v>39329</v>
      </c>
      <c r="AP69">
        <v>3.1373000000000002</v>
      </c>
      <c r="AQ69">
        <v>16126</v>
      </c>
      <c r="AR69">
        <v>297909</v>
      </c>
      <c r="AS69">
        <v>121961</v>
      </c>
      <c r="AT69">
        <v>38.915500000000002</v>
      </c>
      <c r="AU69">
        <v>10564</v>
      </c>
      <c r="AV69">
        <v>7529</v>
      </c>
      <c r="AW69">
        <v>456</v>
      </c>
      <c r="AX69" s="26">
        <v>16126</v>
      </c>
      <c r="AY69">
        <v>16126</v>
      </c>
      <c r="AZ69">
        <v>148114</v>
      </c>
      <c r="BA69">
        <v>46193</v>
      </c>
      <c r="BB69">
        <v>27146</v>
      </c>
      <c r="BC69">
        <v>-23560</v>
      </c>
      <c r="BD69" t="e">
        <v>#N/A</v>
      </c>
      <c r="BE69" s="15">
        <v>3299</v>
      </c>
      <c r="BF69" s="8">
        <v>0</v>
      </c>
      <c r="BG69" s="9">
        <f t="shared" si="8"/>
        <v>0</v>
      </c>
      <c r="BH69" s="9">
        <f t="shared" si="15"/>
        <v>7438.6156600000004</v>
      </c>
      <c r="BI69" s="9">
        <f t="shared" si="10"/>
        <v>7438.6156600000004</v>
      </c>
      <c r="BJ69">
        <v>7364.9660000000003</v>
      </c>
      <c r="BK69" s="9">
        <f t="shared" si="9"/>
        <v>178232.17720000001</v>
      </c>
      <c r="BL69">
        <v>24.2</v>
      </c>
      <c r="BM69">
        <v>1</v>
      </c>
      <c r="BN69" t="s">
        <v>107</v>
      </c>
      <c r="BO69">
        <v>0</v>
      </c>
      <c r="BP69">
        <f t="shared" si="11"/>
        <v>121561</v>
      </c>
      <c r="BQ69">
        <f t="shared" si="12"/>
        <v>1.4661953850330287</v>
      </c>
      <c r="BR69">
        <f t="shared" si="13"/>
        <v>0.68203733977615344</v>
      </c>
      <c r="BS69" t="str">
        <f t="shared" si="14"/>
        <v>NonPayer</v>
      </c>
    </row>
    <row r="70" spans="1:71">
      <c r="A70" s="27">
        <v>69</v>
      </c>
      <c r="B70" s="27" t="s">
        <v>63</v>
      </c>
      <c r="C70" s="29">
        <v>40908</v>
      </c>
      <c r="D70" s="27">
        <v>1.6400999999999999</v>
      </c>
      <c r="E70" s="27">
        <v>890</v>
      </c>
      <c r="F70" s="27">
        <v>2822</v>
      </c>
      <c r="G70" s="27">
        <v>12014</v>
      </c>
      <c r="H70" s="27">
        <v>43310</v>
      </c>
      <c r="I70" s="27">
        <v>1439</v>
      </c>
      <c r="J70" s="27">
        <v>266988</v>
      </c>
      <c r="K70" s="27">
        <v>75529</v>
      </c>
      <c r="L70" s="27">
        <v>0</v>
      </c>
      <c r="M70" s="27">
        <v>0</v>
      </c>
      <c r="N70" s="27">
        <v>91159</v>
      </c>
      <c r="O70" s="27">
        <v>90910</v>
      </c>
      <c r="P70" s="27">
        <v>20024</v>
      </c>
      <c r="Q70" s="27">
        <v>240964</v>
      </c>
      <c r="R70" s="27">
        <v>127867</v>
      </c>
      <c r="S70" s="27" t="e">
        <v>#N/A</v>
      </c>
      <c r="T70" s="27">
        <v>7431</v>
      </c>
      <c r="U70" s="27">
        <v>197654</v>
      </c>
      <c r="V70" s="27">
        <v>-7431</v>
      </c>
      <c r="W70" s="27">
        <v>7301</v>
      </c>
      <c r="X70" s="27">
        <v>2053</v>
      </c>
      <c r="Y70" s="27">
        <v>1580</v>
      </c>
      <c r="Z70" s="27">
        <v>-130</v>
      </c>
      <c r="AA70" s="27" t="e">
        <v>#N/A</v>
      </c>
      <c r="AB70" s="27" t="e">
        <v>#N/A</v>
      </c>
      <c r="AC70" s="27">
        <v>-3595</v>
      </c>
      <c r="AD70" s="27" t="e">
        <v>#N/A</v>
      </c>
      <c r="AE70" s="27">
        <v>220594.33730000001</v>
      </c>
      <c r="AF70" s="27">
        <v>-8365</v>
      </c>
      <c r="AG70" s="27">
        <v>3326</v>
      </c>
      <c r="AH70" s="27">
        <v>1603</v>
      </c>
      <c r="AI70" s="27">
        <v>-3595</v>
      </c>
      <c r="AJ70" s="27">
        <v>0</v>
      </c>
      <c r="AK70" s="27">
        <v>-717</v>
      </c>
      <c r="AL70" s="27">
        <v>-12119</v>
      </c>
      <c r="AM70" s="27">
        <v>0</v>
      </c>
      <c r="AN70" s="27">
        <v>-5544</v>
      </c>
      <c r="AO70" s="27">
        <v>30417</v>
      </c>
      <c r="AP70" s="27">
        <v>4.8502999999999998</v>
      </c>
      <c r="AQ70" s="27">
        <v>26809</v>
      </c>
      <c r="AR70" s="27">
        <v>239525</v>
      </c>
      <c r="AS70" s="27">
        <v>113814</v>
      </c>
      <c r="AT70" s="27">
        <v>30.1615</v>
      </c>
      <c r="AU70" s="27">
        <v>11655</v>
      </c>
      <c r="AV70" s="27">
        <v>7208</v>
      </c>
      <c r="AW70" s="27">
        <v>178</v>
      </c>
      <c r="AX70" s="27">
        <v>26809</v>
      </c>
      <c r="AY70" s="27">
        <v>26809</v>
      </c>
      <c r="AZ70" s="27">
        <v>137732</v>
      </c>
      <c r="BA70" s="27">
        <v>47856</v>
      </c>
      <c r="BB70" s="27">
        <v>38642</v>
      </c>
      <c r="BC70" s="27">
        <v>22104</v>
      </c>
      <c r="BD70" s="27" t="e">
        <v>#N/A</v>
      </c>
      <c r="BE70" s="28">
        <v>-8365</v>
      </c>
      <c r="BF70" s="30">
        <v>1.01</v>
      </c>
      <c r="BG70" s="31">
        <f t="shared" si="8"/>
        <v>7438.6156600000004</v>
      </c>
      <c r="BH70" s="31">
        <f t="shared" si="15"/>
        <v>7438.6156600000004</v>
      </c>
      <c r="BI70" s="31">
        <f t="shared" si="10"/>
        <v>0</v>
      </c>
      <c r="BJ70" s="27">
        <v>7364.9660000000003</v>
      </c>
      <c r="BK70" s="31">
        <f t="shared" si="9"/>
        <v>223894.9664</v>
      </c>
      <c r="BL70" s="27">
        <v>30.4</v>
      </c>
      <c r="BM70" s="27">
        <v>1</v>
      </c>
      <c r="BN70" s="27" t="s">
        <v>107</v>
      </c>
      <c r="BO70" s="27">
        <v>1</v>
      </c>
      <c r="BP70" s="27">
        <f t="shared" si="11"/>
        <v>113097</v>
      </c>
      <c r="BQ70" s="27">
        <f t="shared" si="12"/>
        <v>1.9796720195938</v>
      </c>
      <c r="BR70" s="27">
        <f t="shared" si="13"/>
        <v>0.50513417884503187</v>
      </c>
      <c r="BS70" s="27" t="e">
        <f t="shared" si="14"/>
        <v>#N/A</v>
      </c>
    </row>
    <row r="71" spans="1:71">
      <c r="A71" s="27">
        <v>70</v>
      </c>
      <c r="B71" s="27" t="s">
        <v>64</v>
      </c>
      <c r="C71" s="29">
        <v>44561</v>
      </c>
      <c r="D71" s="27">
        <v>0.64090000000000003</v>
      </c>
      <c r="E71" s="27" t="e">
        <v>#N/A</v>
      </c>
      <c r="F71" s="27" t="e">
        <v>#N/A</v>
      </c>
      <c r="G71" s="27">
        <v>1071042</v>
      </c>
      <c r="H71" s="27" t="e">
        <v>#N/A</v>
      </c>
      <c r="I71" s="27" t="e">
        <v>#N/A</v>
      </c>
      <c r="J71" s="27" t="e">
        <v>#N/A</v>
      </c>
      <c r="K71" s="27">
        <v>281554</v>
      </c>
      <c r="L71" s="27">
        <v>103066</v>
      </c>
      <c r="M71" s="27">
        <v>0</v>
      </c>
      <c r="N71" s="27">
        <v>127006</v>
      </c>
      <c r="O71" s="27">
        <v>151132</v>
      </c>
      <c r="P71" s="27">
        <v>61415</v>
      </c>
      <c r="Q71" s="27">
        <v>3285903</v>
      </c>
      <c r="R71" s="27">
        <v>3023189</v>
      </c>
      <c r="S71" s="27">
        <v>0</v>
      </c>
      <c r="T71" s="27" t="e">
        <v>#N/A</v>
      </c>
      <c r="U71" s="27" t="e">
        <v>#N/A</v>
      </c>
      <c r="V71" s="27" t="e">
        <v>#N/A</v>
      </c>
      <c r="W71" s="27">
        <v>-41538</v>
      </c>
      <c r="X71" s="27">
        <v>479</v>
      </c>
      <c r="Y71" s="27" t="e">
        <v>#N/A</v>
      </c>
      <c r="Z71" s="27" t="e">
        <v>#N/A</v>
      </c>
      <c r="AA71" s="27" t="e">
        <v>#N/A</v>
      </c>
      <c r="AB71" s="27">
        <v>0</v>
      </c>
      <c r="AC71" s="27" t="e">
        <v>#N/A</v>
      </c>
      <c r="AD71" s="27">
        <v>16.9343</v>
      </c>
      <c r="AE71" s="27">
        <v>239490.4492</v>
      </c>
      <c r="AF71" s="27">
        <v>11277</v>
      </c>
      <c r="AG71" s="27">
        <v>2299</v>
      </c>
      <c r="AH71" s="27" t="e">
        <v>#N/A</v>
      </c>
      <c r="AI71" s="27">
        <v>13576</v>
      </c>
      <c r="AJ71" s="27">
        <v>0</v>
      </c>
      <c r="AK71" s="27">
        <v>0</v>
      </c>
      <c r="AL71" s="27">
        <v>63243</v>
      </c>
      <c r="AM71" s="27">
        <v>0</v>
      </c>
      <c r="AN71" s="27">
        <v>13576</v>
      </c>
      <c r="AO71" s="27">
        <v>53725</v>
      </c>
      <c r="AP71" s="27">
        <v>1.1771</v>
      </c>
      <c r="AQ71" s="27">
        <v>37734</v>
      </c>
      <c r="AR71" s="27" t="e">
        <v>#N/A</v>
      </c>
      <c r="AS71" s="27">
        <v>262714</v>
      </c>
      <c r="AT71" s="27">
        <v>18.486999999999998</v>
      </c>
      <c r="AU71" s="27">
        <v>8558</v>
      </c>
      <c r="AV71" s="27">
        <v>96156</v>
      </c>
      <c r="AW71" s="27">
        <v>0</v>
      </c>
      <c r="AX71" s="27">
        <v>37734</v>
      </c>
      <c r="AY71" s="27">
        <v>37734</v>
      </c>
      <c r="AZ71" s="27">
        <v>181996</v>
      </c>
      <c r="BA71" s="27">
        <v>46292</v>
      </c>
      <c r="BB71" s="27">
        <v>46292</v>
      </c>
      <c r="BC71" s="27" t="e">
        <v>#N/A</v>
      </c>
      <c r="BD71" s="27">
        <v>1226951</v>
      </c>
      <c r="BE71" s="28">
        <v>11277</v>
      </c>
      <c r="BF71" s="27">
        <v>0</v>
      </c>
      <c r="BG71" s="31">
        <f t="shared" si="8"/>
        <v>0</v>
      </c>
      <c r="BH71" s="31">
        <f t="shared" si="15"/>
        <v>0</v>
      </c>
      <c r="BI71" s="31">
        <f t="shared" si="10"/>
        <v>0</v>
      </c>
      <c r="BJ71" s="27">
        <v>33429.71</v>
      </c>
      <c r="BK71" s="31">
        <f t="shared" si="9"/>
        <v>219466.04615000001</v>
      </c>
      <c r="BL71" s="27">
        <v>6.5650000000000004</v>
      </c>
      <c r="BM71" s="27">
        <v>0</v>
      </c>
      <c r="BN71" s="27" t="s">
        <v>108</v>
      </c>
      <c r="BO71" s="27">
        <v>0</v>
      </c>
      <c r="BP71" s="27">
        <f t="shared" si="11"/>
        <v>262714</v>
      </c>
      <c r="BQ71" s="27">
        <f t="shared" si="12"/>
        <v>0.83538009451342532</v>
      </c>
      <c r="BR71" s="27">
        <f t="shared" si="13"/>
        <v>1.1970598851561804</v>
      </c>
      <c r="BS71" s="27" t="str">
        <f t="shared" si="14"/>
        <v>NonPayer</v>
      </c>
    </row>
    <row r="72" spans="1:71" customFormat="1" hidden="1">
      <c r="A72">
        <v>71</v>
      </c>
      <c r="B72" t="s">
        <v>64</v>
      </c>
      <c r="C72" s="1">
        <v>44377</v>
      </c>
      <c r="D72">
        <v>0.62790000000000001</v>
      </c>
      <c r="E72" t="e">
        <v>#N/A</v>
      </c>
      <c r="F72" t="e">
        <v>#N/A</v>
      </c>
      <c r="G72">
        <v>861472</v>
      </c>
      <c r="H72" t="e">
        <v>#N/A</v>
      </c>
      <c r="I72" t="e">
        <v>#N/A</v>
      </c>
      <c r="J72" s="3" t="e">
        <v>#N/A</v>
      </c>
      <c r="K72">
        <v>216109</v>
      </c>
      <c r="L72">
        <v>105810</v>
      </c>
      <c r="M72">
        <v>0</v>
      </c>
      <c r="N72" s="2">
        <v>116495</v>
      </c>
      <c r="O72" s="2">
        <v>144326</v>
      </c>
      <c r="P72">
        <v>68262</v>
      </c>
      <c r="Q72">
        <v>3166046</v>
      </c>
      <c r="R72">
        <v>2910138</v>
      </c>
      <c r="S72" s="4">
        <v>0</v>
      </c>
      <c r="T72" t="e">
        <v>#N/A</v>
      </c>
      <c r="U72" t="e">
        <v>#N/A</v>
      </c>
      <c r="V72" t="e">
        <v>#N/A</v>
      </c>
      <c r="W72">
        <v>-17056</v>
      </c>
      <c r="X72">
        <v>508</v>
      </c>
      <c r="Y72" t="e">
        <v>#N/A</v>
      </c>
      <c r="Z72" t="e">
        <v>#N/A</v>
      </c>
      <c r="AA72" t="e">
        <v>#N/A</v>
      </c>
      <c r="AB72">
        <v>0</v>
      </c>
      <c r="AC72" t="e">
        <v>#N/A</v>
      </c>
      <c r="AD72">
        <v>21.295300000000001</v>
      </c>
      <c r="AE72" s="25">
        <v>216591.09719999999</v>
      </c>
      <c r="AF72">
        <v>5274</v>
      </c>
      <c r="AG72">
        <v>1427</v>
      </c>
      <c r="AH72" t="e">
        <v>#N/A</v>
      </c>
      <c r="AI72">
        <v>6701</v>
      </c>
      <c r="AJ72">
        <v>0</v>
      </c>
      <c r="AK72">
        <v>0</v>
      </c>
      <c r="AL72">
        <v>-6254</v>
      </c>
      <c r="AM72">
        <v>0</v>
      </c>
      <c r="AN72">
        <v>6701</v>
      </c>
      <c r="AO72">
        <v>41538</v>
      </c>
      <c r="AP72">
        <v>1.107</v>
      </c>
      <c r="AQ72">
        <v>34435</v>
      </c>
      <c r="AR72" t="e">
        <v>#N/A</v>
      </c>
      <c r="AS72">
        <v>255908</v>
      </c>
      <c r="AT72">
        <v>20.176600000000001</v>
      </c>
      <c r="AU72">
        <v>8704</v>
      </c>
      <c r="AV72">
        <v>93678</v>
      </c>
      <c r="AW72">
        <v>0</v>
      </c>
      <c r="AX72" s="26">
        <v>34435</v>
      </c>
      <c r="AY72">
        <v>34435</v>
      </c>
      <c r="AZ72">
        <v>171599</v>
      </c>
      <c r="BA72">
        <v>43139</v>
      </c>
      <c r="BB72">
        <v>43139</v>
      </c>
      <c r="BC72" t="e">
        <v>#N/A</v>
      </c>
      <c r="BD72">
        <v>1193359</v>
      </c>
      <c r="BE72" s="15">
        <v>5274</v>
      </c>
      <c r="BF72" s="5">
        <v>0</v>
      </c>
      <c r="BG72" s="9">
        <f t="shared" si="8"/>
        <v>0</v>
      </c>
      <c r="BH72" s="9">
        <f t="shared" si="15"/>
        <v>0</v>
      </c>
      <c r="BI72" s="9">
        <f t="shared" si="10"/>
        <v>0</v>
      </c>
      <c r="BJ72">
        <v>33429.71</v>
      </c>
      <c r="BK72" s="9">
        <f t="shared" si="9"/>
        <v>200745.40854999999</v>
      </c>
      <c r="BL72">
        <v>6.0049999999999999</v>
      </c>
      <c r="BM72">
        <v>0</v>
      </c>
      <c r="BN72" t="s">
        <v>108</v>
      </c>
      <c r="BO72">
        <v>0</v>
      </c>
      <c r="BP72">
        <f t="shared" si="11"/>
        <v>255908</v>
      </c>
      <c r="BQ72">
        <f t="shared" si="12"/>
        <v>0.78444366158932111</v>
      </c>
      <c r="BR72">
        <f t="shared" si="13"/>
        <v>1.2747888076167908</v>
      </c>
      <c r="BS72" t="str">
        <f t="shared" si="14"/>
        <v>NonPayer</v>
      </c>
    </row>
    <row r="73" spans="1:71">
      <c r="A73" s="27">
        <v>72</v>
      </c>
      <c r="B73" s="27" t="s">
        <v>64</v>
      </c>
      <c r="C73" s="29">
        <v>44196</v>
      </c>
      <c r="D73" s="27">
        <v>0.61029999999999995</v>
      </c>
      <c r="E73" s="27" t="e">
        <v>#N/A</v>
      </c>
      <c r="F73" s="27" t="e">
        <v>#N/A</v>
      </c>
      <c r="G73" s="27">
        <v>705527</v>
      </c>
      <c r="H73" s="27" t="e">
        <v>#N/A</v>
      </c>
      <c r="I73" s="27">
        <v>1611</v>
      </c>
      <c r="J73" s="27" t="e">
        <v>#N/A</v>
      </c>
      <c r="K73" s="27">
        <v>171465</v>
      </c>
      <c r="L73" s="27">
        <v>59087</v>
      </c>
      <c r="M73" s="27">
        <v>0</v>
      </c>
      <c r="N73" s="27">
        <v>103990</v>
      </c>
      <c r="O73" s="27">
        <v>145594</v>
      </c>
      <c r="P73" s="27">
        <v>71614</v>
      </c>
      <c r="Q73" s="27">
        <v>2916465</v>
      </c>
      <c r="R73" s="27">
        <v>2681969</v>
      </c>
      <c r="S73" s="27">
        <v>0</v>
      </c>
      <c r="T73" s="27" t="e">
        <v>#N/A</v>
      </c>
      <c r="U73" s="27" t="e">
        <v>#N/A</v>
      </c>
      <c r="V73" s="27" t="e">
        <v>#N/A</v>
      </c>
      <c r="W73" s="27">
        <v>-311693</v>
      </c>
      <c r="X73" s="27">
        <v>459</v>
      </c>
      <c r="Y73" s="27" t="e">
        <v>#N/A</v>
      </c>
      <c r="Z73" s="27" t="e">
        <v>#N/A</v>
      </c>
      <c r="AA73" s="27" t="e">
        <v>#N/A</v>
      </c>
      <c r="AB73" s="27">
        <v>0</v>
      </c>
      <c r="AC73" s="27" t="e">
        <v>#N/A</v>
      </c>
      <c r="AD73" s="27">
        <v>17.294599999999999</v>
      </c>
      <c r="AE73" s="27">
        <v>183243.90229999999</v>
      </c>
      <c r="AF73" s="27">
        <v>12907</v>
      </c>
      <c r="AG73" s="27">
        <v>2699</v>
      </c>
      <c r="AH73" s="27" t="e">
        <v>#N/A</v>
      </c>
      <c r="AI73" s="27">
        <v>15606</v>
      </c>
      <c r="AJ73" s="27">
        <v>0</v>
      </c>
      <c r="AK73" s="27">
        <v>0</v>
      </c>
      <c r="AL73" s="27">
        <v>-27086</v>
      </c>
      <c r="AM73" s="27">
        <v>0</v>
      </c>
      <c r="AN73" s="27">
        <v>15606</v>
      </c>
      <c r="AO73" s="27">
        <v>47051</v>
      </c>
      <c r="AP73" s="27">
        <v>1.0134000000000001</v>
      </c>
      <c r="AQ73" s="27">
        <v>30009</v>
      </c>
      <c r="AR73" s="27">
        <v>2914854</v>
      </c>
      <c r="AS73" s="27">
        <v>234496</v>
      </c>
      <c r="AT73" s="27">
        <v>20.031400000000001</v>
      </c>
      <c r="AU73" s="27">
        <v>7517</v>
      </c>
      <c r="AV73" s="27">
        <v>97166</v>
      </c>
      <c r="AW73" s="27">
        <v>0</v>
      </c>
      <c r="AX73" s="27">
        <v>30009</v>
      </c>
      <c r="AY73" s="27">
        <v>30009</v>
      </c>
      <c r="AZ73" s="27">
        <v>179529</v>
      </c>
      <c r="BA73" s="27">
        <v>37526</v>
      </c>
      <c r="BB73" s="27">
        <v>37526</v>
      </c>
      <c r="BC73" s="27" t="e">
        <v>#N/A</v>
      </c>
      <c r="BD73" s="27">
        <v>1059139</v>
      </c>
      <c r="BE73" s="28">
        <v>12907</v>
      </c>
      <c r="BF73" s="27">
        <v>0</v>
      </c>
      <c r="BG73" s="31">
        <f t="shared" si="8"/>
        <v>0</v>
      </c>
      <c r="BH73" s="31">
        <f t="shared" si="15"/>
        <v>0</v>
      </c>
      <c r="BI73" s="31">
        <f t="shared" si="10"/>
        <v>0</v>
      </c>
      <c r="BJ73" s="27">
        <v>29829.71</v>
      </c>
      <c r="BK73" s="31">
        <f t="shared" si="9"/>
        <v>183422.88678999999</v>
      </c>
      <c r="BL73" s="27">
        <v>6.149</v>
      </c>
      <c r="BM73" s="27">
        <v>0</v>
      </c>
      <c r="BN73" s="27" t="s">
        <v>108</v>
      </c>
      <c r="BO73" s="27">
        <v>0</v>
      </c>
      <c r="BP73" s="27">
        <f t="shared" si="11"/>
        <v>234496</v>
      </c>
      <c r="BQ73" s="27">
        <f t="shared" si="12"/>
        <v>0.78220049292951688</v>
      </c>
      <c r="BR73" s="27">
        <f t="shared" si="13"/>
        <v>1.2784446047263087</v>
      </c>
      <c r="BS73" s="27" t="str">
        <f t="shared" si="14"/>
        <v>NonPayer</v>
      </c>
    </row>
    <row r="74" spans="1:71" customFormat="1" hidden="1">
      <c r="A74">
        <v>73</v>
      </c>
      <c r="B74" t="s">
        <v>64</v>
      </c>
      <c r="C74" s="1">
        <v>44012</v>
      </c>
      <c r="D74">
        <v>0.57479999999999998</v>
      </c>
      <c r="E74" t="e">
        <v>#N/A</v>
      </c>
      <c r="F74" t="e">
        <v>#N/A</v>
      </c>
      <c r="G74">
        <v>168697</v>
      </c>
      <c r="H74" t="e">
        <v>#N/A</v>
      </c>
      <c r="I74" t="e">
        <v>#N/A</v>
      </c>
      <c r="J74" s="3" t="e">
        <v>#N/A</v>
      </c>
      <c r="K74">
        <v>170505</v>
      </c>
      <c r="L74">
        <v>67198</v>
      </c>
      <c r="M74">
        <v>0</v>
      </c>
      <c r="N74" s="2">
        <v>86398</v>
      </c>
      <c r="O74" s="2">
        <v>128000</v>
      </c>
      <c r="P74">
        <v>57264</v>
      </c>
      <c r="Q74">
        <v>2752289</v>
      </c>
      <c r="R74">
        <v>2535387</v>
      </c>
      <c r="S74" s="4" t="e">
        <v>#N/A</v>
      </c>
      <c r="T74" t="e">
        <v>#N/A</v>
      </c>
      <c r="U74" t="e">
        <v>#N/A</v>
      </c>
      <c r="V74" t="e">
        <v>#N/A</v>
      </c>
      <c r="W74">
        <v>-144978</v>
      </c>
      <c r="X74">
        <v>530</v>
      </c>
      <c r="Y74" t="e">
        <v>#N/A</v>
      </c>
      <c r="Z74" t="e">
        <v>#N/A</v>
      </c>
      <c r="AA74" t="e">
        <v>#N/A</v>
      </c>
      <c r="AB74">
        <v>0</v>
      </c>
      <c r="AC74" t="e">
        <v>#N/A</v>
      </c>
      <c r="AD74">
        <v>22.406700000000001</v>
      </c>
      <c r="AE74" s="25">
        <v>166419.94639999999</v>
      </c>
      <c r="AF74">
        <v>3972</v>
      </c>
      <c r="AG74">
        <v>1147</v>
      </c>
      <c r="AH74" t="e">
        <v>#N/A</v>
      </c>
      <c r="AI74">
        <v>5119</v>
      </c>
      <c r="AJ74">
        <v>0</v>
      </c>
      <c r="AK74">
        <v>0</v>
      </c>
      <c r="AL74">
        <v>8588</v>
      </c>
      <c r="AM74">
        <v>0</v>
      </c>
      <c r="AN74">
        <v>5119</v>
      </c>
      <c r="AO74">
        <v>42197</v>
      </c>
      <c r="AP74">
        <v>0.67859999999999998</v>
      </c>
      <c r="AQ74">
        <v>18920</v>
      </c>
      <c r="AR74" t="e">
        <v>#N/A</v>
      </c>
      <c r="AS74">
        <v>216902</v>
      </c>
      <c r="AT74">
        <v>21.656300000000002</v>
      </c>
      <c r="AU74">
        <v>5230</v>
      </c>
      <c r="AV74">
        <v>101182</v>
      </c>
      <c r="AW74">
        <v>0</v>
      </c>
      <c r="AX74" s="26">
        <v>18920</v>
      </c>
      <c r="AY74">
        <v>18920</v>
      </c>
      <c r="AZ74">
        <v>166869</v>
      </c>
      <c r="BA74">
        <v>24150</v>
      </c>
      <c r="BB74">
        <v>24150</v>
      </c>
      <c r="BC74" t="e">
        <v>#N/A</v>
      </c>
      <c r="BD74">
        <v>929047</v>
      </c>
      <c r="BE74" s="15">
        <v>3972</v>
      </c>
      <c r="BF74" s="5">
        <v>0</v>
      </c>
      <c r="BG74" s="9">
        <f t="shared" si="8"/>
        <v>0</v>
      </c>
      <c r="BH74" s="9">
        <f t="shared" si="15"/>
        <v>0</v>
      </c>
      <c r="BI74" s="9">
        <f t="shared" si="10"/>
        <v>0</v>
      </c>
      <c r="BJ74">
        <v>29829.71</v>
      </c>
      <c r="BK74" s="9">
        <f t="shared" si="9"/>
        <v>135665.52108000001</v>
      </c>
      <c r="BL74">
        <v>4.548</v>
      </c>
      <c r="BM74">
        <v>0</v>
      </c>
      <c r="BN74" t="s">
        <v>108</v>
      </c>
      <c r="BO74">
        <v>0</v>
      </c>
      <c r="BP74">
        <f t="shared" si="11"/>
        <v>216902</v>
      </c>
      <c r="BQ74">
        <f t="shared" si="12"/>
        <v>0.62546920305022546</v>
      </c>
      <c r="BR74">
        <f t="shared" si="13"/>
        <v>1.598799741255525</v>
      </c>
      <c r="BS74" t="str">
        <f t="shared" si="14"/>
        <v>NonPayer</v>
      </c>
    </row>
    <row r="75" spans="1:71">
      <c r="A75" s="27">
        <v>74</v>
      </c>
      <c r="B75" s="27" t="s">
        <v>64</v>
      </c>
      <c r="C75" s="29">
        <v>43830</v>
      </c>
      <c r="D75" s="27">
        <v>0.40770000000000001</v>
      </c>
      <c r="E75" s="27" t="e">
        <v>#N/A</v>
      </c>
      <c r="F75" s="27" t="e">
        <v>#N/A</v>
      </c>
      <c r="G75" s="27">
        <v>970589</v>
      </c>
      <c r="H75" s="27" t="e">
        <v>#N/A</v>
      </c>
      <c r="I75" s="27">
        <v>750</v>
      </c>
      <c r="J75" s="27" t="e">
        <v>#N/A</v>
      </c>
      <c r="K75" s="27">
        <v>168549</v>
      </c>
      <c r="L75" s="27">
        <v>46309</v>
      </c>
      <c r="M75" s="27">
        <v>0</v>
      </c>
      <c r="N75" s="27">
        <v>82042</v>
      </c>
      <c r="O75" s="27">
        <v>121530</v>
      </c>
      <c r="P75" s="27">
        <v>50845</v>
      </c>
      <c r="Q75" s="27">
        <v>2423497</v>
      </c>
      <c r="R75" s="27">
        <v>2213065</v>
      </c>
      <c r="S75" s="27" t="e">
        <v>#N/A</v>
      </c>
      <c r="T75" s="27" t="e">
        <v>#N/A</v>
      </c>
      <c r="U75" s="27" t="e">
        <v>#N/A</v>
      </c>
      <c r="V75" s="27" t="e">
        <v>#N/A</v>
      </c>
      <c r="W75" s="27">
        <v>117188</v>
      </c>
      <c r="X75" s="27">
        <v>485</v>
      </c>
      <c r="Y75" s="27" t="e">
        <v>#N/A</v>
      </c>
      <c r="Z75" s="27" t="e">
        <v>#N/A</v>
      </c>
      <c r="AA75" s="27" t="e">
        <v>#N/A</v>
      </c>
      <c r="AB75" s="27" t="e">
        <v>#N/A</v>
      </c>
      <c r="AC75" s="27" t="e">
        <v>#N/A</v>
      </c>
      <c r="AD75" s="27">
        <v>88.755600000000001</v>
      </c>
      <c r="AE75" s="27">
        <v>161593.478</v>
      </c>
      <c r="AF75" s="27">
        <v>75</v>
      </c>
      <c r="AG75" s="27">
        <v>592</v>
      </c>
      <c r="AH75" s="27" t="e">
        <v>#N/A</v>
      </c>
      <c r="AI75" s="27">
        <v>667</v>
      </c>
      <c r="AJ75" s="27">
        <v>0</v>
      </c>
      <c r="AK75" s="27">
        <v>0</v>
      </c>
      <c r="AL75" s="27">
        <v>13419</v>
      </c>
      <c r="AM75" s="27">
        <v>0</v>
      </c>
      <c r="AN75" s="27">
        <v>667</v>
      </c>
      <c r="AO75" s="27">
        <v>36904</v>
      </c>
      <c r="AP75" s="27">
        <v>0.46729999999999999</v>
      </c>
      <c r="AQ75" s="27">
        <v>11957</v>
      </c>
      <c r="AR75" s="27">
        <v>2422747</v>
      </c>
      <c r="AS75" s="27">
        <v>210432</v>
      </c>
      <c r="AT75" s="27">
        <v>20.8827</v>
      </c>
      <c r="AU75" s="27">
        <v>3156</v>
      </c>
      <c r="AV75" s="27">
        <v>102069</v>
      </c>
      <c r="AW75" s="27">
        <v>0</v>
      </c>
      <c r="AX75" s="27">
        <v>11957</v>
      </c>
      <c r="AY75" s="27">
        <v>11957</v>
      </c>
      <c r="AZ75" s="27">
        <v>147062</v>
      </c>
      <c r="BA75" s="27">
        <v>15113</v>
      </c>
      <c r="BB75" s="27">
        <v>15113</v>
      </c>
      <c r="BC75" s="27" t="e">
        <v>#N/A</v>
      </c>
      <c r="BD75" s="27">
        <v>829195</v>
      </c>
      <c r="BE75" s="28">
        <v>75</v>
      </c>
      <c r="BF75" s="27">
        <v>0</v>
      </c>
      <c r="BG75" s="31">
        <f t="shared" si="8"/>
        <v>0</v>
      </c>
      <c r="BH75" s="31">
        <f t="shared" si="15"/>
        <v>0</v>
      </c>
      <c r="BI75" s="31">
        <f t="shared" si="10"/>
        <v>0</v>
      </c>
      <c r="BJ75" s="27">
        <v>29829.71</v>
      </c>
      <c r="BK75" s="31">
        <f t="shared" si="9"/>
        <v>167046.37599999999</v>
      </c>
      <c r="BL75" s="27">
        <v>5.6</v>
      </c>
      <c r="BM75" s="27">
        <v>0</v>
      </c>
      <c r="BN75" s="27" t="s">
        <v>108</v>
      </c>
      <c r="BO75" s="27">
        <v>0</v>
      </c>
      <c r="BP75" s="27">
        <f t="shared" si="11"/>
        <v>210432</v>
      </c>
      <c r="BQ75" s="27">
        <f t="shared" si="12"/>
        <v>0.79382592001216545</v>
      </c>
      <c r="BR75" s="27">
        <f t="shared" si="13"/>
        <v>1.2597220307251682</v>
      </c>
      <c r="BS75" s="27" t="str">
        <f t="shared" si="14"/>
        <v>NonPayer</v>
      </c>
    </row>
    <row r="76" spans="1:71" customFormat="1" hidden="1">
      <c r="A76">
        <v>75</v>
      </c>
      <c r="B76" t="s">
        <v>64</v>
      </c>
      <c r="C76" s="1">
        <v>43646</v>
      </c>
      <c r="D76">
        <v>0.42549999999999999</v>
      </c>
      <c r="E76" t="e">
        <v>#N/A</v>
      </c>
      <c r="F76" t="e">
        <v>#N/A</v>
      </c>
      <c r="G76">
        <v>131354</v>
      </c>
      <c r="H76" t="e">
        <v>#N/A</v>
      </c>
      <c r="I76" t="e">
        <v>#N/A</v>
      </c>
      <c r="J76" s="3" t="e">
        <v>#N/A</v>
      </c>
      <c r="K76">
        <v>182466</v>
      </c>
      <c r="L76">
        <v>252008</v>
      </c>
      <c r="M76">
        <v>0</v>
      </c>
      <c r="N76" s="2">
        <v>72215</v>
      </c>
      <c r="O76" s="2">
        <v>115476</v>
      </c>
      <c r="P76">
        <v>63346</v>
      </c>
      <c r="Q76">
        <v>2118231</v>
      </c>
      <c r="R76">
        <v>1928566</v>
      </c>
      <c r="S76" s="4" t="e">
        <v>#N/A</v>
      </c>
      <c r="T76" t="e">
        <v>#N/A</v>
      </c>
      <c r="U76" t="e">
        <v>#N/A</v>
      </c>
      <c r="V76" t="e">
        <v>#N/A</v>
      </c>
      <c r="W76">
        <v>62360</v>
      </c>
      <c r="X76">
        <v>482</v>
      </c>
      <c r="Y76" t="e">
        <v>#N/A</v>
      </c>
      <c r="Z76" t="e">
        <v>#N/A</v>
      </c>
      <c r="AA76" t="e">
        <v>#N/A</v>
      </c>
      <c r="AB76" t="e">
        <v>#N/A</v>
      </c>
      <c r="AC76" t="e">
        <v>#N/A</v>
      </c>
      <c r="AD76">
        <v>15.546799999999999</v>
      </c>
      <c r="AE76" s="25">
        <v>161530.46410000001</v>
      </c>
      <c r="AF76">
        <v>1923</v>
      </c>
      <c r="AG76">
        <v>354</v>
      </c>
      <c r="AH76" t="e">
        <v>#N/A</v>
      </c>
      <c r="AI76">
        <v>2277</v>
      </c>
      <c r="AJ76">
        <v>0</v>
      </c>
      <c r="AK76">
        <v>0</v>
      </c>
      <c r="AL76">
        <v>17661</v>
      </c>
      <c r="AM76">
        <v>0</v>
      </c>
      <c r="AN76">
        <v>2277</v>
      </c>
      <c r="AO76">
        <v>35701</v>
      </c>
      <c r="AP76">
        <v>0.71089999999999998</v>
      </c>
      <c r="AQ76">
        <v>18381</v>
      </c>
      <c r="AR76" t="e">
        <v>#N/A</v>
      </c>
      <c r="AS76">
        <v>189665</v>
      </c>
      <c r="AT76">
        <v>19.3993</v>
      </c>
      <c r="AU76">
        <v>4424</v>
      </c>
      <c r="AV76">
        <v>97368</v>
      </c>
      <c r="AW76">
        <v>0</v>
      </c>
      <c r="AX76" s="26">
        <v>18381</v>
      </c>
      <c r="AY76">
        <v>18381</v>
      </c>
      <c r="AZ76">
        <v>151431</v>
      </c>
      <c r="BA76">
        <v>22805</v>
      </c>
      <c r="BB76">
        <v>22805</v>
      </c>
      <c r="BC76" t="e">
        <v>#N/A</v>
      </c>
      <c r="BD76">
        <v>705182</v>
      </c>
      <c r="BE76" s="15">
        <v>1923</v>
      </c>
      <c r="BF76" s="5">
        <v>0</v>
      </c>
      <c r="BG76" s="9">
        <f t="shared" si="8"/>
        <v>0</v>
      </c>
      <c r="BH76" s="9">
        <f t="shared" si="15"/>
        <v>3281.2680999999998</v>
      </c>
      <c r="BI76" s="9">
        <f t="shared" si="10"/>
        <v>3281.2680999999998</v>
      </c>
      <c r="BJ76">
        <v>29829.71</v>
      </c>
      <c r="BK76" s="9">
        <f t="shared" si="9"/>
        <v>145837.45219000001</v>
      </c>
      <c r="BL76">
        <v>4.8890000000000002</v>
      </c>
      <c r="BM76">
        <v>0</v>
      </c>
      <c r="BN76" t="s">
        <v>108</v>
      </c>
      <c r="BO76">
        <v>0</v>
      </c>
      <c r="BP76">
        <f t="shared" si="11"/>
        <v>189665</v>
      </c>
      <c r="BQ76">
        <f t="shared" si="12"/>
        <v>0.76892126744523248</v>
      </c>
      <c r="BR76">
        <f t="shared" si="13"/>
        <v>1.3005232685558752</v>
      </c>
      <c r="BS76" t="str">
        <f t="shared" si="14"/>
        <v>NonPayer</v>
      </c>
    </row>
    <row r="77" spans="1:71">
      <c r="A77" s="27">
        <v>76</v>
      </c>
      <c r="B77" s="27" t="s">
        <v>64</v>
      </c>
      <c r="C77" s="29">
        <v>43465</v>
      </c>
      <c r="D77" s="27">
        <v>0.47499999999999998</v>
      </c>
      <c r="E77" s="27" t="e">
        <v>#N/A</v>
      </c>
      <c r="F77" s="27" t="e">
        <v>#N/A</v>
      </c>
      <c r="G77" s="27">
        <v>116874</v>
      </c>
      <c r="H77" s="27" t="e">
        <v>#N/A</v>
      </c>
      <c r="I77" s="27">
        <v>417</v>
      </c>
      <c r="J77" s="27" t="e">
        <v>#N/A</v>
      </c>
      <c r="K77" s="27">
        <v>127104</v>
      </c>
      <c r="L77" s="27">
        <v>307260</v>
      </c>
      <c r="M77" s="27">
        <v>0</v>
      </c>
      <c r="N77" s="27">
        <v>71637</v>
      </c>
      <c r="O77" s="27">
        <v>116984</v>
      </c>
      <c r="P77" s="27">
        <v>43172</v>
      </c>
      <c r="Q77" s="27">
        <v>2145927</v>
      </c>
      <c r="R77" s="27">
        <v>1954754</v>
      </c>
      <c r="S77" s="27" t="e">
        <v>#N/A</v>
      </c>
      <c r="T77" s="27">
        <v>0</v>
      </c>
      <c r="U77" s="27" t="e">
        <v>#N/A</v>
      </c>
      <c r="V77" s="27" t="e">
        <v>#N/A</v>
      </c>
      <c r="W77" s="27">
        <v>9168</v>
      </c>
      <c r="X77" s="27">
        <v>283</v>
      </c>
      <c r="Y77" s="27" t="e">
        <v>#N/A</v>
      </c>
      <c r="Z77" s="27">
        <v>9168</v>
      </c>
      <c r="AA77" s="27" t="e">
        <v>#N/A</v>
      </c>
      <c r="AB77" s="27" t="e">
        <v>#N/A</v>
      </c>
      <c r="AC77" s="27" t="e">
        <v>#N/A</v>
      </c>
      <c r="AD77" s="27">
        <v>19.860800000000001</v>
      </c>
      <c r="AE77" s="27">
        <v>140002.09539999999</v>
      </c>
      <c r="AF77" s="27">
        <v>8869</v>
      </c>
      <c r="AG77" s="27">
        <v>2198</v>
      </c>
      <c r="AH77" s="27" t="e">
        <v>#N/A</v>
      </c>
      <c r="AI77" s="27">
        <v>11067</v>
      </c>
      <c r="AJ77" s="27">
        <v>0</v>
      </c>
      <c r="AK77" s="27">
        <v>0</v>
      </c>
      <c r="AL77" s="27">
        <v>-14633</v>
      </c>
      <c r="AM77" s="27">
        <v>0</v>
      </c>
      <c r="AN77" s="27">
        <v>11067</v>
      </c>
      <c r="AO77" s="27">
        <v>40625</v>
      </c>
      <c r="AP77" s="27">
        <v>1.0025999999999999</v>
      </c>
      <c r="AQ77" s="27">
        <v>27224</v>
      </c>
      <c r="AR77" s="27">
        <v>2145510</v>
      </c>
      <c r="AS77" s="27">
        <v>191173</v>
      </c>
      <c r="AT77" s="27">
        <v>22.370200000000001</v>
      </c>
      <c r="AU77" s="27">
        <v>7845</v>
      </c>
      <c r="AV77" s="27">
        <v>89518</v>
      </c>
      <c r="AW77" s="27">
        <v>0</v>
      </c>
      <c r="AX77" s="27">
        <v>27224</v>
      </c>
      <c r="AY77" s="27">
        <v>27224</v>
      </c>
      <c r="AZ77" s="27">
        <v>153060</v>
      </c>
      <c r="BA77" s="27">
        <v>35069</v>
      </c>
      <c r="BB77" s="27">
        <v>35069</v>
      </c>
      <c r="BC77" s="27" t="e">
        <v>#N/A</v>
      </c>
      <c r="BD77" s="27">
        <v>740131</v>
      </c>
      <c r="BE77" s="28">
        <v>8869</v>
      </c>
      <c r="BF77" s="27">
        <v>0.11</v>
      </c>
      <c r="BG77" s="31">
        <f t="shared" si="8"/>
        <v>3281.2680999999998</v>
      </c>
      <c r="BH77" s="31">
        <f t="shared" si="15"/>
        <v>3281.2680999999998</v>
      </c>
      <c r="BI77" s="31">
        <f t="shared" si="10"/>
        <v>3281.2680999999998</v>
      </c>
      <c r="BJ77" s="27">
        <v>29829.71</v>
      </c>
      <c r="BK77" s="31">
        <f t="shared" si="9"/>
        <v>150640.0355</v>
      </c>
      <c r="BL77" s="27">
        <v>5.05</v>
      </c>
      <c r="BM77" s="27">
        <v>0</v>
      </c>
      <c r="BN77" s="27" t="s">
        <v>108</v>
      </c>
      <c r="BO77" s="27">
        <v>1</v>
      </c>
      <c r="BP77" s="27">
        <f t="shared" si="11"/>
        <v>191173</v>
      </c>
      <c r="BQ77" s="27">
        <f t="shared" si="12"/>
        <v>0.78797756743891656</v>
      </c>
      <c r="BR77" s="27">
        <f t="shared" si="13"/>
        <v>1.2690716605679504</v>
      </c>
      <c r="BS77" s="27" t="str">
        <f t="shared" si="14"/>
        <v>Initiate</v>
      </c>
    </row>
    <row r="78" spans="1:71" customFormat="1" hidden="1">
      <c r="A78">
        <v>77</v>
      </c>
      <c r="B78" t="s">
        <v>64</v>
      </c>
      <c r="C78" s="1">
        <v>43281</v>
      </c>
      <c r="D78">
        <v>0.50139999999999996</v>
      </c>
      <c r="E78" t="e">
        <v>#N/A</v>
      </c>
      <c r="F78" t="e">
        <v>#N/A</v>
      </c>
      <c r="G78">
        <v>63333</v>
      </c>
      <c r="H78" t="e">
        <v>#N/A</v>
      </c>
      <c r="I78">
        <v>0</v>
      </c>
      <c r="J78" s="3" t="e">
        <v>#N/A</v>
      </c>
      <c r="K78">
        <v>135871</v>
      </c>
      <c r="L78">
        <v>111996</v>
      </c>
      <c r="M78">
        <v>0</v>
      </c>
      <c r="N78" s="2">
        <v>60052</v>
      </c>
      <c r="O78" s="2">
        <v>103204</v>
      </c>
      <c r="P78">
        <v>71905</v>
      </c>
      <c r="Q78">
        <v>1931056</v>
      </c>
      <c r="R78">
        <v>1753663</v>
      </c>
      <c r="S78" s="4" t="e">
        <v>#N/A</v>
      </c>
      <c r="T78" t="e">
        <v>#N/A</v>
      </c>
      <c r="U78" t="e">
        <v>#N/A</v>
      </c>
      <c r="V78" t="e">
        <v>#N/A</v>
      </c>
      <c r="W78">
        <v>47871</v>
      </c>
      <c r="X78">
        <v>248</v>
      </c>
      <c r="Y78" t="e">
        <v>#N/A</v>
      </c>
      <c r="Z78" t="e">
        <v>#N/A</v>
      </c>
      <c r="AA78" t="e">
        <v>#N/A</v>
      </c>
      <c r="AB78" t="e">
        <v>#N/A</v>
      </c>
      <c r="AC78" t="e">
        <v>#N/A</v>
      </c>
      <c r="AD78">
        <v>21.487200000000001</v>
      </c>
      <c r="AE78" s="25">
        <v>133421.7262</v>
      </c>
      <c r="AF78">
        <v>8711</v>
      </c>
      <c r="AG78">
        <v>2384</v>
      </c>
      <c r="AH78" t="e">
        <v>#N/A</v>
      </c>
      <c r="AI78">
        <v>11095</v>
      </c>
      <c r="AJ78">
        <v>0</v>
      </c>
      <c r="AK78">
        <v>0</v>
      </c>
      <c r="AL78">
        <v>-41756</v>
      </c>
      <c r="AM78">
        <v>0</v>
      </c>
      <c r="AN78">
        <v>11095</v>
      </c>
      <c r="AO78">
        <v>40012</v>
      </c>
      <c r="AP78">
        <v>0.83299999999999996</v>
      </c>
      <c r="AQ78">
        <v>21699</v>
      </c>
      <c r="AR78">
        <v>1931056</v>
      </c>
      <c r="AS78">
        <v>177393</v>
      </c>
      <c r="AT78">
        <v>24.068300000000001</v>
      </c>
      <c r="AU78">
        <v>6878</v>
      </c>
      <c r="AV78">
        <v>85757</v>
      </c>
      <c r="AW78">
        <v>0</v>
      </c>
      <c r="AX78" s="26">
        <v>21699</v>
      </c>
      <c r="AY78">
        <v>21699</v>
      </c>
      <c r="AZ78">
        <v>147193</v>
      </c>
      <c r="BA78">
        <v>27501</v>
      </c>
      <c r="BB78">
        <v>28577</v>
      </c>
      <c r="BC78" t="e">
        <v>#N/A</v>
      </c>
      <c r="BD78">
        <v>712906</v>
      </c>
      <c r="BE78" s="15">
        <v>8711</v>
      </c>
      <c r="BF78" s="5">
        <v>0</v>
      </c>
      <c r="BG78" s="9">
        <f t="shared" si="8"/>
        <v>0</v>
      </c>
      <c r="BH78" s="9">
        <f t="shared" si="15"/>
        <v>0</v>
      </c>
      <c r="BI78" s="9">
        <f t="shared" si="10"/>
        <v>0</v>
      </c>
      <c r="BJ78">
        <v>29829.71</v>
      </c>
      <c r="BK78" s="9">
        <f t="shared" si="9"/>
        <v>146165.579</v>
      </c>
      <c r="BL78">
        <v>4.9000000000000004</v>
      </c>
      <c r="BM78">
        <v>0</v>
      </c>
      <c r="BN78" t="s">
        <v>108</v>
      </c>
      <c r="BO78">
        <v>0</v>
      </c>
      <c r="BP78">
        <f t="shared" si="11"/>
        <v>177393</v>
      </c>
      <c r="BQ78">
        <f t="shared" si="12"/>
        <v>0.82396475058204099</v>
      </c>
      <c r="BR78">
        <f t="shared" si="13"/>
        <v>1.2136441507887434</v>
      </c>
      <c r="BS78" t="str">
        <f t="shared" si="14"/>
        <v>NonPayer</v>
      </c>
    </row>
    <row r="79" spans="1:71">
      <c r="A79" s="27">
        <v>78</v>
      </c>
      <c r="B79" s="27" t="s">
        <v>64</v>
      </c>
      <c r="C79" s="29">
        <v>43100</v>
      </c>
      <c r="D79" s="27">
        <v>0.49199999999999999</v>
      </c>
      <c r="E79" s="27" t="e">
        <v>#N/A</v>
      </c>
      <c r="F79" s="27" t="e">
        <v>#N/A</v>
      </c>
      <c r="G79" s="27">
        <v>99916</v>
      </c>
      <c r="H79" s="27" t="e">
        <v>#N/A</v>
      </c>
      <c r="I79" s="27">
        <v>484</v>
      </c>
      <c r="J79" s="27" t="e">
        <v>#N/A</v>
      </c>
      <c r="K79" s="27">
        <v>145767</v>
      </c>
      <c r="L79" s="27">
        <v>74496</v>
      </c>
      <c r="M79" s="27">
        <v>0</v>
      </c>
      <c r="N79" s="27">
        <v>62104</v>
      </c>
      <c r="O79" s="27">
        <v>103400</v>
      </c>
      <c r="P79" s="27">
        <v>75922</v>
      </c>
      <c r="Q79" s="27">
        <v>1888191</v>
      </c>
      <c r="R79" s="27">
        <v>1710602</v>
      </c>
      <c r="S79" s="27" t="e">
        <v>#N/A</v>
      </c>
      <c r="T79" s="27">
        <v>918</v>
      </c>
      <c r="U79" s="27" t="e">
        <v>#N/A</v>
      </c>
      <c r="V79" s="27">
        <v>-918</v>
      </c>
      <c r="W79" s="27">
        <v>498172</v>
      </c>
      <c r="X79" s="27">
        <v>491</v>
      </c>
      <c r="Y79" s="27">
        <v>3</v>
      </c>
      <c r="Z79" s="27">
        <v>497254</v>
      </c>
      <c r="AA79" s="27" t="e">
        <v>#N/A</v>
      </c>
      <c r="AB79" s="27" t="e">
        <v>#N/A</v>
      </c>
      <c r="AC79" s="27" t="e">
        <v>#N/A</v>
      </c>
      <c r="AD79" s="27">
        <v>22.7895</v>
      </c>
      <c r="AE79" s="27">
        <v>128411.98</v>
      </c>
      <c r="AF79" s="27">
        <v>4628</v>
      </c>
      <c r="AG79" s="27">
        <v>1366</v>
      </c>
      <c r="AH79" s="27" t="e">
        <v>#N/A</v>
      </c>
      <c r="AI79" s="27">
        <v>4918</v>
      </c>
      <c r="AJ79" s="27">
        <v>0</v>
      </c>
      <c r="AK79" s="27">
        <v>0</v>
      </c>
      <c r="AL79" s="27">
        <v>35718</v>
      </c>
      <c r="AM79" s="27">
        <v>0</v>
      </c>
      <c r="AN79" s="27">
        <v>5994</v>
      </c>
      <c r="AO79" s="27">
        <v>39797</v>
      </c>
      <c r="AP79" s="27">
        <v>0.86439999999999995</v>
      </c>
      <c r="AQ79" s="27">
        <v>20703</v>
      </c>
      <c r="AR79" s="27">
        <v>1887707</v>
      </c>
      <c r="AS79" s="27">
        <v>177589</v>
      </c>
      <c r="AT79" s="27">
        <v>22.798999999999999</v>
      </c>
      <c r="AU79" s="27">
        <v>6114</v>
      </c>
      <c r="AV79" s="27">
        <v>81679</v>
      </c>
      <c r="AW79" s="27">
        <v>0</v>
      </c>
      <c r="AX79" s="27">
        <v>20703</v>
      </c>
      <c r="AY79" s="27">
        <v>20703</v>
      </c>
      <c r="AZ79" s="27">
        <v>146722</v>
      </c>
      <c r="BA79" s="27">
        <v>25741</v>
      </c>
      <c r="BB79" s="27">
        <v>26817</v>
      </c>
      <c r="BC79" s="27" t="e">
        <v>#N/A</v>
      </c>
      <c r="BD79" s="27">
        <v>818816</v>
      </c>
      <c r="BE79" s="28">
        <v>4628</v>
      </c>
      <c r="BF79" s="27">
        <v>0</v>
      </c>
      <c r="BG79" s="31">
        <f t="shared" si="8"/>
        <v>0</v>
      </c>
      <c r="BH79" s="31">
        <f t="shared" si="15"/>
        <v>0</v>
      </c>
      <c r="BI79" s="31">
        <f t="shared" si="10"/>
        <v>0</v>
      </c>
      <c r="BJ79" s="27">
        <v>29829.71</v>
      </c>
      <c r="BK79" s="31">
        <f t="shared" si="9"/>
        <v>124419.72041000001</v>
      </c>
      <c r="BL79" s="27">
        <v>4.1710000000000003</v>
      </c>
      <c r="BM79" s="27">
        <v>0</v>
      </c>
      <c r="BN79" s="27" t="s">
        <v>108</v>
      </c>
      <c r="BO79" s="27">
        <v>0</v>
      </c>
      <c r="BP79" s="27">
        <f t="shared" si="11"/>
        <v>177589</v>
      </c>
      <c r="BQ79" s="27">
        <f t="shared" si="12"/>
        <v>0.70060488211544636</v>
      </c>
      <c r="BR79" s="27">
        <f t="shared" si="13"/>
        <v>1.4273380410660899</v>
      </c>
      <c r="BS79" s="27" t="str">
        <f t="shared" si="14"/>
        <v>NonPayer</v>
      </c>
    </row>
    <row r="80" spans="1:71" customFormat="1" hidden="1">
      <c r="A80">
        <v>79</v>
      </c>
      <c r="B80" t="s">
        <v>64</v>
      </c>
      <c r="C80" s="1">
        <v>42916</v>
      </c>
      <c r="D80">
        <v>0.45240000000000002</v>
      </c>
      <c r="E80" t="e">
        <v>#N/A</v>
      </c>
      <c r="F80" t="e">
        <v>#N/A</v>
      </c>
      <c r="G80">
        <v>408233</v>
      </c>
      <c r="H80" t="e">
        <v>#N/A</v>
      </c>
      <c r="I80" t="e">
        <v>#N/A</v>
      </c>
      <c r="J80" s="3" t="e">
        <v>#N/A</v>
      </c>
      <c r="K80">
        <v>140510</v>
      </c>
      <c r="L80">
        <v>129178</v>
      </c>
      <c r="M80">
        <v>0</v>
      </c>
      <c r="N80" s="2">
        <v>52008</v>
      </c>
      <c r="O80" s="2">
        <v>94586</v>
      </c>
      <c r="P80">
        <v>212506</v>
      </c>
      <c r="Q80">
        <v>1588967</v>
      </c>
      <c r="R80">
        <v>1434592</v>
      </c>
      <c r="S80" s="4" t="e">
        <v>#N/A</v>
      </c>
      <c r="T80">
        <v>253</v>
      </c>
      <c r="U80" t="e">
        <v>#N/A</v>
      </c>
      <c r="V80">
        <v>-253</v>
      </c>
      <c r="W80">
        <v>47826</v>
      </c>
      <c r="X80">
        <v>472</v>
      </c>
      <c r="Y80">
        <v>0</v>
      </c>
      <c r="Z80">
        <v>47573</v>
      </c>
      <c r="AA80" t="e">
        <v>#N/A</v>
      </c>
      <c r="AB80" t="e">
        <v>#N/A</v>
      </c>
      <c r="AC80" t="e">
        <v>#N/A</v>
      </c>
      <c r="AD80">
        <v>22.808299999999999</v>
      </c>
      <c r="AE80" s="25">
        <v>107482.5701</v>
      </c>
      <c r="AF80">
        <v>5415</v>
      </c>
      <c r="AG80">
        <v>1600</v>
      </c>
      <c r="AH80" t="e">
        <v>#N/A</v>
      </c>
      <c r="AI80">
        <v>7015</v>
      </c>
      <c r="AJ80">
        <v>0</v>
      </c>
      <c r="AK80">
        <v>0</v>
      </c>
      <c r="AL80">
        <v>14074</v>
      </c>
      <c r="AM80">
        <v>0</v>
      </c>
      <c r="AN80">
        <v>7015</v>
      </c>
      <c r="AO80">
        <v>34966</v>
      </c>
      <c r="AP80">
        <v>0.67290000000000005</v>
      </c>
      <c r="AQ80">
        <v>15814.2361</v>
      </c>
      <c r="AR80" t="e">
        <v>#N/A</v>
      </c>
      <c r="AS80">
        <v>154375</v>
      </c>
      <c r="AT80">
        <v>22.391999999999999</v>
      </c>
      <c r="AU80">
        <v>4562.84</v>
      </c>
      <c r="AV80">
        <v>77169.4375</v>
      </c>
      <c r="AW80">
        <v>0</v>
      </c>
      <c r="AX80" s="26">
        <v>15814.2358</v>
      </c>
      <c r="AY80">
        <v>15814.2358</v>
      </c>
      <c r="AZ80">
        <v>139535.66409999999</v>
      </c>
      <c r="BA80">
        <v>20377.0762</v>
      </c>
      <c r="BB80">
        <v>20377.0762</v>
      </c>
      <c r="BC80" t="e">
        <v>#N/A</v>
      </c>
      <c r="BD80">
        <v>760828</v>
      </c>
      <c r="BE80" s="15">
        <v>5415</v>
      </c>
      <c r="BF80" s="5">
        <v>0</v>
      </c>
      <c r="BG80" s="9">
        <f t="shared" si="8"/>
        <v>0</v>
      </c>
      <c r="BH80" s="9">
        <f t="shared" si="15"/>
        <v>0</v>
      </c>
      <c r="BI80" s="9">
        <f t="shared" si="10"/>
        <v>0</v>
      </c>
      <c r="BJ80">
        <v>23879.708999999999</v>
      </c>
      <c r="BK80" s="9">
        <f t="shared" si="9"/>
        <v>107458.6905</v>
      </c>
      <c r="BL80">
        <v>4.5</v>
      </c>
      <c r="BM80">
        <v>0</v>
      </c>
      <c r="BN80" t="s">
        <v>108</v>
      </c>
      <c r="BO80">
        <v>0</v>
      </c>
      <c r="BP80">
        <f t="shared" si="11"/>
        <v>154375</v>
      </c>
      <c r="BQ80">
        <f t="shared" si="12"/>
        <v>0.69608868340080965</v>
      </c>
      <c r="BR80">
        <f t="shared" si="13"/>
        <v>1.4365985597042057</v>
      </c>
      <c r="BS80" t="str">
        <f t="shared" si="14"/>
        <v>NonPayer</v>
      </c>
    </row>
    <row r="81" spans="1:71">
      <c r="A81" s="27">
        <v>80</v>
      </c>
      <c r="B81" s="27" t="s">
        <v>64</v>
      </c>
      <c r="C81" s="29">
        <v>42735</v>
      </c>
      <c r="D81" s="27">
        <v>0.42030000000000001</v>
      </c>
      <c r="E81" s="27" t="e">
        <v>#N/A</v>
      </c>
      <c r="F81" s="27" t="e">
        <v>#N/A</v>
      </c>
      <c r="G81" s="27">
        <v>380613.424</v>
      </c>
      <c r="H81" s="27" t="e">
        <v>#N/A</v>
      </c>
      <c r="I81" s="27">
        <v>313.61</v>
      </c>
      <c r="J81" s="27" t="e">
        <v>#N/A</v>
      </c>
      <c r="K81" s="27">
        <v>137203.416</v>
      </c>
      <c r="L81" s="27">
        <v>83631.581000000006</v>
      </c>
      <c r="M81" s="27">
        <v>0</v>
      </c>
      <c r="N81" s="27">
        <v>42433.73</v>
      </c>
      <c r="O81" s="27">
        <v>43611.472000000002</v>
      </c>
      <c r="P81" s="27">
        <v>628793.98800000001</v>
      </c>
      <c r="Q81" s="27">
        <v>1567968.622</v>
      </c>
      <c r="R81" s="27">
        <v>1464568</v>
      </c>
      <c r="S81" s="27" t="e">
        <v>#N/A</v>
      </c>
      <c r="T81" s="27">
        <v>320.78199999999998</v>
      </c>
      <c r="U81" s="27" t="e">
        <v>#N/A</v>
      </c>
      <c r="V81" s="27">
        <v>-320.78199999999998</v>
      </c>
      <c r="W81" s="27">
        <v>311690.16899999999</v>
      </c>
      <c r="X81" s="27">
        <v>464.05500000000001</v>
      </c>
      <c r="Y81" s="27">
        <v>8.39</v>
      </c>
      <c r="Z81" s="27">
        <v>311369.37420000002</v>
      </c>
      <c r="AA81" s="27" t="e">
        <v>#N/A</v>
      </c>
      <c r="AB81" s="27">
        <v>0</v>
      </c>
      <c r="AC81" s="27" t="e">
        <v>#N/A</v>
      </c>
      <c r="AD81" s="27">
        <v>17.248000000000001</v>
      </c>
      <c r="AE81" s="27">
        <v>102682.74860000001</v>
      </c>
      <c r="AF81" s="27">
        <v>2531.4830999999999</v>
      </c>
      <c r="AG81" s="27">
        <v>527.63699999999994</v>
      </c>
      <c r="AH81" s="27" t="e">
        <v>#N/A</v>
      </c>
      <c r="AI81" s="27">
        <v>3059.12</v>
      </c>
      <c r="AJ81" s="27">
        <v>0</v>
      </c>
      <c r="AK81" s="27">
        <v>0</v>
      </c>
      <c r="AL81" s="27">
        <v>33734.673799999997</v>
      </c>
      <c r="AM81" s="27">
        <v>0</v>
      </c>
      <c r="AN81" s="27">
        <v>3059.1201000000001</v>
      </c>
      <c r="AO81" s="27">
        <v>35345.044000000002</v>
      </c>
      <c r="AP81" s="27">
        <v>0.46889999999999998</v>
      </c>
      <c r="AQ81" s="27">
        <v>10873.616900000001</v>
      </c>
      <c r="AR81" s="27">
        <v>1567655.0149999999</v>
      </c>
      <c r="AS81" s="27">
        <v>103400.57399999999</v>
      </c>
      <c r="AT81" s="27">
        <v>20.830100000000002</v>
      </c>
      <c r="AU81" s="27">
        <v>2860.9189999999999</v>
      </c>
      <c r="AV81" s="27">
        <v>73099.117199999993</v>
      </c>
      <c r="AW81" s="27">
        <v>0</v>
      </c>
      <c r="AX81" s="27">
        <v>10873.616900000001</v>
      </c>
      <c r="AY81" s="27">
        <v>10873.616900000001</v>
      </c>
      <c r="AZ81" s="27">
        <v>135003.18160000001</v>
      </c>
      <c r="BA81" s="27">
        <v>13734.535900000001</v>
      </c>
      <c r="BB81" s="27">
        <v>13734.535900000001</v>
      </c>
      <c r="BC81" s="27" t="e">
        <v>#N/A</v>
      </c>
      <c r="BD81" s="27">
        <v>666738.44799999997</v>
      </c>
      <c r="BE81" s="28">
        <v>2531.4830000000002</v>
      </c>
      <c r="BF81" s="27">
        <v>0</v>
      </c>
      <c r="BG81" s="31">
        <f t="shared" si="8"/>
        <v>0</v>
      </c>
      <c r="BH81" s="31">
        <f t="shared" si="15"/>
        <v>0</v>
      </c>
      <c r="BI81" s="31">
        <f t="shared" si="10"/>
        <v>0</v>
      </c>
      <c r="BJ81" s="27">
        <v>23879.708999999999</v>
      </c>
      <c r="BK81" s="31">
        <f t="shared" si="9"/>
        <v>99697.785074999993</v>
      </c>
      <c r="BL81" s="27">
        <v>4.1749999999999998</v>
      </c>
      <c r="BM81" s="27">
        <v>0</v>
      </c>
      <c r="BN81" s="27" t="s">
        <v>108</v>
      </c>
      <c r="BO81" s="27">
        <v>0</v>
      </c>
      <c r="BP81" s="27">
        <f t="shared" si="11"/>
        <v>103400.62199999997</v>
      </c>
      <c r="BQ81" s="27">
        <f t="shared" si="12"/>
        <v>0.96418941343505671</v>
      </c>
      <c r="BR81" s="27">
        <f t="shared" si="13"/>
        <v>1.0371406137279222</v>
      </c>
      <c r="BS81" s="27" t="str">
        <f t="shared" si="14"/>
        <v>NonPayer</v>
      </c>
    </row>
    <row r="82" spans="1:71" customFormat="1" hidden="1">
      <c r="A82">
        <v>81</v>
      </c>
      <c r="B82" t="s">
        <v>64</v>
      </c>
      <c r="C82" s="1">
        <v>42551</v>
      </c>
      <c r="D82">
        <v>0.39610000000000001</v>
      </c>
      <c r="E82" t="e">
        <v>#N/A</v>
      </c>
      <c r="F82" t="e">
        <v>#N/A</v>
      </c>
      <c r="G82">
        <v>197145.57699999999</v>
      </c>
      <c r="H82" t="e">
        <v>#N/A</v>
      </c>
      <c r="I82" t="e">
        <v>#N/A</v>
      </c>
      <c r="J82" s="3" t="e">
        <v>#N/A</v>
      </c>
      <c r="K82">
        <v>107479.518</v>
      </c>
      <c r="L82">
        <v>139539.12</v>
      </c>
      <c r="M82">
        <v>0</v>
      </c>
      <c r="N82" s="2">
        <v>36627.493999999999</v>
      </c>
      <c r="O82" s="2">
        <v>38638.298000000003</v>
      </c>
      <c r="P82">
        <v>67714.801000000007</v>
      </c>
      <c r="Q82">
        <v>1221771.281</v>
      </c>
      <c r="R82">
        <v>1123343.875</v>
      </c>
      <c r="S82" s="4" t="e">
        <v>#N/A</v>
      </c>
      <c r="T82">
        <v>169.87700000000001</v>
      </c>
      <c r="U82" t="e">
        <v>#N/A</v>
      </c>
      <c r="V82">
        <v>-169.87700000000001</v>
      </c>
      <c r="W82">
        <v>-76639.264999999999</v>
      </c>
      <c r="X82">
        <v>365.61900000000003</v>
      </c>
      <c r="Y82" t="e">
        <v>#N/A</v>
      </c>
      <c r="Z82">
        <v>-76809.142600000006</v>
      </c>
      <c r="AA82" t="e">
        <v>#N/A</v>
      </c>
      <c r="AB82">
        <v>0</v>
      </c>
      <c r="AC82" t="e">
        <v>#N/A</v>
      </c>
      <c r="AD82">
        <v>19.642900000000001</v>
      </c>
      <c r="AE82" s="25">
        <v>95041.241800000003</v>
      </c>
      <c r="AF82">
        <v>3409.8597</v>
      </c>
      <c r="AG82">
        <v>833.52499999999998</v>
      </c>
      <c r="AH82" t="e">
        <v>#N/A</v>
      </c>
      <c r="AI82">
        <v>4243.3850000000002</v>
      </c>
      <c r="AJ82">
        <v>0</v>
      </c>
      <c r="AK82">
        <v>0</v>
      </c>
      <c r="AL82">
        <v>987.69410000000005</v>
      </c>
      <c r="AM82">
        <v>0</v>
      </c>
      <c r="AN82">
        <v>4243.3847999999998</v>
      </c>
      <c r="AO82">
        <v>34586.887999999999</v>
      </c>
      <c r="AP82">
        <v>0.2482</v>
      </c>
      <c r="AQ82">
        <v>5382.1028999999999</v>
      </c>
      <c r="AR82" t="e">
        <v>#N/A</v>
      </c>
      <c r="AS82">
        <v>98427.397700000001</v>
      </c>
      <c r="AT82">
        <v>20.287800000000001</v>
      </c>
      <c r="AU82">
        <v>1369.816</v>
      </c>
      <c r="AV82">
        <v>67157.376999999993</v>
      </c>
      <c r="AW82">
        <v>0</v>
      </c>
      <c r="AX82" s="26">
        <v>5382.1031000000003</v>
      </c>
      <c r="AY82">
        <v>5382.1031000000003</v>
      </c>
      <c r="AZ82">
        <v>122807.3809</v>
      </c>
      <c r="BA82">
        <v>6751.9187000000002</v>
      </c>
      <c r="BB82">
        <v>6751.9187000000002</v>
      </c>
      <c r="BC82" t="e">
        <v>#N/A</v>
      </c>
      <c r="BD82">
        <v>621044.29799999995</v>
      </c>
      <c r="BE82" s="15">
        <v>3409.86</v>
      </c>
      <c r="BF82" s="5">
        <v>0</v>
      </c>
      <c r="BG82" s="9">
        <f t="shared" si="8"/>
        <v>0</v>
      </c>
      <c r="BH82" s="9">
        <f t="shared" si="15"/>
        <v>0</v>
      </c>
      <c r="BI82" s="9">
        <f t="shared" si="10"/>
        <v>0</v>
      </c>
      <c r="BJ82">
        <v>23879.708999999999</v>
      </c>
      <c r="BK82" s="9">
        <f t="shared" si="9"/>
        <v>94205.452004999999</v>
      </c>
      <c r="BL82">
        <v>3.9449999999999998</v>
      </c>
      <c r="BM82">
        <v>0</v>
      </c>
      <c r="BN82" t="s">
        <v>108</v>
      </c>
      <c r="BO82">
        <v>0</v>
      </c>
      <c r="BP82">
        <f t="shared" si="11"/>
        <v>98427.405999999959</v>
      </c>
      <c r="BQ82">
        <f t="shared" si="12"/>
        <v>0.95710591016693092</v>
      </c>
      <c r="BR82">
        <f t="shared" si="13"/>
        <v>1.0448164506951878</v>
      </c>
      <c r="BS82" t="str">
        <f t="shared" si="14"/>
        <v>NonPayer</v>
      </c>
    </row>
    <row r="83" spans="1:71">
      <c r="A83" s="27">
        <v>82</v>
      </c>
      <c r="B83" s="27" t="s">
        <v>64</v>
      </c>
      <c r="C83" s="29">
        <v>42369</v>
      </c>
      <c r="D83" s="27">
        <v>0.35870000000000002</v>
      </c>
      <c r="E83" s="27" t="e">
        <v>#N/A</v>
      </c>
      <c r="F83" s="27" t="e">
        <v>#N/A</v>
      </c>
      <c r="G83" s="27">
        <v>143950.69699999999</v>
      </c>
      <c r="H83" s="27" t="e">
        <v>#N/A</v>
      </c>
      <c r="I83" s="27">
        <v>354.71899999999999</v>
      </c>
      <c r="J83" s="27" t="e">
        <v>#N/A</v>
      </c>
      <c r="K83" s="27">
        <v>121154.765</v>
      </c>
      <c r="L83" s="27">
        <v>154769.71299999999</v>
      </c>
      <c r="M83" s="27">
        <v>0</v>
      </c>
      <c r="N83" s="27">
        <v>31560.113000000001</v>
      </c>
      <c r="O83" s="27">
        <v>32549.359</v>
      </c>
      <c r="P83" s="27">
        <v>62057.321000000004</v>
      </c>
      <c r="Q83" s="27">
        <v>1208200.628</v>
      </c>
      <c r="R83" s="27">
        <v>1115862.125</v>
      </c>
      <c r="S83" s="27" t="e">
        <v>#N/A</v>
      </c>
      <c r="T83" s="27">
        <v>183.04599999999999</v>
      </c>
      <c r="U83" s="27" t="e">
        <v>#N/A</v>
      </c>
      <c r="V83" s="27">
        <v>-183.04599999999999</v>
      </c>
      <c r="W83" s="27">
        <v>-217720.10399999999</v>
      </c>
      <c r="X83" s="27">
        <v>178.36699999999999</v>
      </c>
      <c r="Y83" s="27">
        <v>0</v>
      </c>
      <c r="Z83" s="27">
        <v>-217903.15539999999</v>
      </c>
      <c r="AA83" s="27" t="e">
        <v>#N/A</v>
      </c>
      <c r="AB83" s="27">
        <v>16515</v>
      </c>
      <c r="AC83" s="27" t="e">
        <v>#N/A</v>
      </c>
      <c r="AD83" s="27" t="e">
        <v>#N/A</v>
      </c>
      <c r="AE83" s="27">
        <v>90742.894100000005</v>
      </c>
      <c r="AF83" s="27">
        <v>-25.777000000000001</v>
      </c>
      <c r="AG83" s="27">
        <v>23.966999999999999</v>
      </c>
      <c r="AH83" s="27" t="e">
        <v>#N/A</v>
      </c>
      <c r="AI83" s="27">
        <v>-1.81</v>
      </c>
      <c r="AJ83" s="27">
        <v>0</v>
      </c>
      <c r="AK83" s="27">
        <v>0</v>
      </c>
      <c r="AL83" s="27">
        <v>15397.9629</v>
      </c>
      <c r="AM83" s="27">
        <v>0</v>
      </c>
      <c r="AN83" s="27">
        <v>-1.81</v>
      </c>
      <c r="AO83" s="27">
        <v>32541.82</v>
      </c>
      <c r="AP83" s="27">
        <v>0.111</v>
      </c>
      <c r="AQ83" s="27">
        <v>1509.471</v>
      </c>
      <c r="AR83" s="27">
        <v>1207845.906</v>
      </c>
      <c r="AS83" s="27">
        <v>92338.460800000001</v>
      </c>
      <c r="AT83" s="27">
        <v>22.373999999999999</v>
      </c>
      <c r="AU83" s="27">
        <v>435.07100000000003</v>
      </c>
      <c r="AV83" s="27">
        <v>59922.036099999998</v>
      </c>
      <c r="AW83" s="27">
        <v>0</v>
      </c>
      <c r="AX83" s="27">
        <v>1509.471</v>
      </c>
      <c r="AY83" s="27">
        <v>1509.471</v>
      </c>
      <c r="AZ83" s="27">
        <v>101573.7012</v>
      </c>
      <c r="BA83" s="27">
        <v>1944.5419999999999</v>
      </c>
      <c r="BB83" s="27">
        <v>1944.5419999999999</v>
      </c>
      <c r="BC83" s="27" t="e">
        <v>#N/A</v>
      </c>
      <c r="BD83" s="27">
        <v>629938.88</v>
      </c>
      <c r="BE83" s="28">
        <v>-25.777000000000001</v>
      </c>
      <c r="BF83" s="27">
        <v>0</v>
      </c>
      <c r="BG83" s="31">
        <f t="shared" si="8"/>
        <v>0</v>
      </c>
      <c r="BH83" s="31">
        <f t="shared" si="15"/>
        <v>0</v>
      </c>
      <c r="BI83" s="31">
        <f t="shared" si="10"/>
        <v>0</v>
      </c>
      <c r="BJ83" s="27">
        <v>23879.708999999999</v>
      </c>
      <c r="BK83" s="31">
        <f t="shared" si="9"/>
        <v>88832.517479999995</v>
      </c>
      <c r="BL83" s="27">
        <v>3.72</v>
      </c>
      <c r="BM83" s="27">
        <v>0</v>
      </c>
      <c r="BN83" s="27" t="s">
        <v>108</v>
      </c>
      <c r="BO83" s="27">
        <v>0</v>
      </c>
      <c r="BP83" s="27">
        <f t="shared" si="11"/>
        <v>92338.503000000026</v>
      </c>
      <c r="BQ83" s="27">
        <f t="shared" si="12"/>
        <v>0.96203116353315765</v>
      </c>
      <c r="BR83" s="27">
        <f t="shared" si="13"/>
        <v>1.0394673664493341</v>
      </c>
      <c r="BS83" s="27" t="str">
        <f t="shared" si="14"/>
        <v>NonPayer</v>
      </c>
    </row>
    <row r="84" spans="1:71" customFormat="1" hidden="1">
      <c r="A84">
        <v>83</v>
      </c>
      <c r="B84" s="10" t="s">
        <v>64</v>
      </c>
      <c r="C84" s="11">
        <v>42185</v>
      </c>
      <c r="D84" s="10">
        <v>1</v>
      </c>
      <c r="E84" s="10" t="e">
        <v>#N/A</v>
      </c>
      <c r="F84" s="10" t="e">
        <v>#N/A</v>
      </c>
      <c r="G84" s="10">
        <v>115106.747</v>
      </c>
      <c r="H84" s="10" t="e">
        <v>#N/A</v>
      </c>
      <c r="I84" s="10" t="e">
        <v>#N/A</v>
      </c>
      <c r="J84" s="10" t="e">
        <v>#N/A</v>
      </c>
      <c r="K84" s="10">
        <v>117162.182</v>
      </c>
      <c r="L84" s="10">
        <v>71030.888000000006</v>
      </c>
      <c r="M84" s="10">
        <v>0</v>
      </c>
      <c r="N84" s="10">
        <v>31245.391</v>
      </c>
      <c r="O84" s="10">
        <v>45584.417999999998</v>
      </c>
      <c r="P84" s="10">
        <v>28560.921999999999</v>
      </c>
      <c r="Q84" s="10">
        <v>756951.39800000004</v>
      </c>
      <c r="R84" s="10">
        <v>681268.5</v>
      </c>
      <c r="S84" s="10" t="e">
        <v>#N/A</v>
      </c>
      <c r="T84" s="10">
        <v>91.885999999999996</v>
      </c>
      <c r="U84" s="10" t="e">
        <v>#N/A</v>
      </c>
      <c r="V84" s="10">
        <v>-91.885999999999996</v>
      </c>
      <c r="W84" s="10">
        <v>28904.107</v>
      </c>
      <c r="X84" s="10">
        <v>147.21799999999999</v>
      </c>
      <c r="Y84" s="10">
        <v>0</v>
      </c>
      <c r="Z84" s="10">
        <v>28812.221399999999</v>
      </c>
      <c r="AA84" s="10" t="e">
        <v>#N/A</v>
      </c>
      <c r="AB84" s="10">
        <v>13175.654</v>
      </c>
      <c r="AC84" s="10" t="e">
        <v>#N/A</v>
      </c>
      <c r="AD84" s="10">
        <v>21.228999999999999</v>
      </c>
      <c r="AE84" s="25">
        <v>56978.895400000001</v>
      </c>
      <c r="AF84" s="10">
        <v>905.74300000000005</v>
      </c>
      <c r="AG84" s="10">
        <v>244.1</v>
      </c>
      <c r="AH84" s="10" t="e">
        <v>#N/A</v>
      </c>
      <c r="AI84" s="10">
        <v>1149.8430000000001</v>
      </c>
      <c r="AJ84" s="10">
        <v>0</v>
      </c>
      <c r="AK84" s="10">
        <v>0</v>
      </c>
      <c r="AL84" s="10">
        <v>-1516.9042999999999</v>
      </c>
      <c r="AM84" s="10">
        <v>0</v>
      </c>
      <c r="AN84" s="10">
        <v>1149.8430000000001</v>
      </c>
      <c r="AO84" s="10">
        <v>23140.214</v>
      </c>
      <c r="AP84" s="10">
        <v>0.1769</v>
      </c>
      <c r="AQ84" s="10">
        <v>2520.6637999999998</v>
      </c>
      <c r="AR84" s="10" t="e">
        <v>#N/A</v>
      </c>
      <c r="AS84" s="10">
        <v>75682.867199999993</v>
      </c>
      <c r="AT84" s="10">
        <v>9.5992999999999995</v>
      </c>
      <c r="AU84" s="10">
        <v>267.65800000000002</v>
      </c>
      <c r="AV84" s="10">
        <v>45472.6924</v>
      </c>
      <c r="AW84" s="10">
        <v>0</v>
      </c>
      <c r="AX84" s="26">
        <v>2520.6641</v>
      </c>
      <c r="AY84" s="10">
        <v>2520.6641</v>
      </c>
      <c r="AZ84" s="10">
        <v>77273.126000000004</v>
      </c>
      <c r="BA84" s="10">
        <v>2788.3218999999999</v>
      </c>
      <c r="BB84" s="10">
        <v>2788.3218999999999</v>
      </c>
      <c r="BC84" s="10" t="e">
        <v>#N/A</v>
      </c>
      <c r="BD84" s="10">
        <v>453416.29800000001</v>
      </c>
      <c r="BE84" s="15">
        <v>905.74300000000005</v>
      </c>
      <c r="BF84" s="12">
        <v>0</v>
      </c>
      <c r="BG84" s="13">
        <f t="shared" si="8"/>
        <v>0</v>
      </c>
      <c r="BH84" s="9" t="e">
        <f t="shared" si="15"/>
        <v>#N/A</v>
      </c>
      <c r="BI84" s="9" t="e">
        <f t="shared" si="10"/>
        <v>#N/A</v>
      </c>
      <c r="BJ84" s="10">
        <v>26.686</v>
      </c>
      <c r="BK84" s="13">
        <f t="shared" si="9"/>
        <v>96.603319999999997</v>
      </c>
      <c r="BL84" s="10">
        <v>3.62</v>
      </c>
      <c r="BM84" s="10">
        <v>0</v>
      </c>
      <c r="BN84" s="10" t="s">
        <v>108</v>
      </c>
      <c r="BO84">
        <v>0</v>
      </c>
      <c r="BP84">
        <f t="shared" si="11"/>
        <v>75682.898000000045</v>
      </c>
      <c r="BQ84">
        <f t="shared" si="12"/>
        <v>1.2764220524430756E-3</v>
      </c>
      <c r="BR84">
        <f t="shared" si="13"/>
        <v>783.43992732340928</v>
      </c>
      <c r="BS84" t="str">
        <f t="shared" si="14"/>
        <v>NonPayer</v>
      </c>
    </row>
    <row r="85" spans="1:71">
      <c r="A85" s="27">
        <v>84</v>
      </c>
      <c r="B85" s="27" t="s">
        <v>64</v>
      </c>
      <c r="C85" s="29">
        <v>42004</v>
      </c>
      <c r="D85" s="27">
        <v>1</v>
      </c>
      <c r="E85" s="27" t="e">
        <v>#N/A</v>
      </c>
      <c r="F85" s="27" t="e">
        <v>#N/A</v>
      </c>
      <c r="G85" s="27">
        <v>122056.99099999999</v>
      </c>
      <c r="H85" s="27" t="e">
        <v>#N/A</v>
      </c>
      <c r="I85" s="27">
        <v>442.65300000000002</v>
      </c>
      <c r="J85" s="27" t="e">
        <v>#N/A</v>
      </c>
      <c r="K85" s="27">
        <v>118621.304</v>
      </c>
      <c r="L85" s="27">
        <v>49864.610999999997</v>
      </c>
      <c r="M85" s="27">
        <v>0</v>
      </c>
      <c r="N85" s="27">
        <v>30050.642</v>
      </c>
      <c r="O85" s="27">
        <v>34889.040999999997</v>
      </c>
      <c r="P85" s="27">
        <v>65802.149000000005</v>
      </c>
      <c r="Q85" s="27">
        <v>584838.99199999997</v>
      </c>
      <c r="R85" s="27">
        <v>524851.5</v>
      </c>
      <c r="S85" s="27" t="e">
        <v>#N/A</v>
      </c>
      <c r="T85" s="27">
        <v>0</v>
      </c>
      <c r="U85" s="27" t="e">
        <v>#N/A</v>
      </c>
      <c r="V85" s="27">
        <v>0</v>
      </c>
      <c r="W85" s="27">
        <v>7381.0110000000004</v>
      </c>
      <c r="X85" s="27">
        <v>137.87799999999999</v>
      </c>
      <c r="Y85" s="27">
        <v>386.63900000000001</v>
      </c>
      <c r="Z85" s="27">
        <v>7381.0111999999999</v>
      </c>
      <c r="AA85" s="27" t="e">
        <v>#N/A</v>
      </c>
      <c r="AB85" s="27">
        <v>0</v>
      </c>
      <c r="AC85" s="27" t="e">
        <v>#N/A</v>
      </c>
      <c r="AD85" s="27" t="e">
        <v>#N/A</v>
      </c>
      <c r="AE85" s="27" t="e">
        <v>#N/A</v>
      </c>
      <c r="AF85" s="27">
        <v>-801.42409999999995</v>
      </c>
      <c r="AG85" s="27">
        <v>-673.80799999999999</v>
      </c>
      <c r="AH85" s="27" t="e">
        <v>#N/A</v>
      </c>
      <c r="AI85" s="27">
        <v>-1475.232</v>
      </c>
      <c r="AJ85" s="27">
        <v>0</v>
      </c>
      <c r="AK85" s="27">
        <v>0</v>
      </c>
      <c r="AL85" s="27">
        <v>23787.7461</v>
      </c>
      <c r="AM85" s="27">
        <v>0</v>
      </c>
      <c r="AN85" s="27">
        <v>-1475.2320999999999</v>
      </c>
      <c r="AO85" s="27">
        <v>15502.352999999999</v>
      </c>
      <c r="AP85" s="27">
        <v>0.39450000000000002</v>
      </c>
      <c r="AQ85" s="27">
        <v>5569.3329999999996</v>
      </c>
      <c r="AR85" s="27">
        <v>584396.34699999995</v>
      </c>
      <c r="AS85" s="27">
        <v>59987.490700000002</v>
      </c>
      <c r="AT85" s="27">
        <v>20.636900000000001</v>
      </c>
      <c r="AU85" s="27">
        <v>1448.2049999999999</v>
      </c>
      <c r="AV85" s="27">
        <v>32300.8838</v>
      </c>
      <c r="AW85" s="27">
        <v>0</v>
      </c>
      <c r="AX85" s="27">
        <v>5569.3330999999998</v>
      </c>
      <c r="AY85" s="27">
        <v>5569.3330999999998</v>
      </c>
      <c r="AZ85" s="27">
        <v>62894.691400000003</v>
      </c>
      <c r="BA85" s="27">
        <v>7017.5379999999996</v>
      </c>
      <c r="BB85" s="27">
        <v>7017.5379999999996</v>
      </c>
      <c r="BC85" s="27" t="e">
        <v>#N/A</v>
      </c>
      <c r="BD85" s="27">
        <v>394190.52399999998</v>
      </c>
      <c r="BE85" s="28">
        <v>-801.42399999999998</v>
      </c>
      <c r="BF85" s="27">
        <v>0</v>
      </c>
      <c r="BG85" s="31" t="e">
        <f t="shared" si="8"/>
        <v>#N/A</v>
      </c>
      <c r="BH85" s="31" t="e">
        <f t="shared" si="15"/>
        <v>#N/A</v>
      </c>
      <c r="BI85" s="31" t="e">
        <f t="shared" si="10"/>
        <v>#N/A</v>
      </c>
      <c r="BJ85" s="27" t="e">
        <v>#N/A</v>
      </c>
      <c r="BK85" s="31" t="e">
        <f t="shared" si="9"/>
        <v>#N/A</v>
      </c>
      <c r="BL85" s="27" t="e">
        <v>#N/A</v>
      </c>
      <c r="BM85" s="27">
        <v>0</v>
      </c>
      <c r="BN85" s="27" t="s">
        <v>108</v>
      </c>
      <c r="BO85" s="27">
        <v>0</v>
      </c>
      <c r="BP85" s="27">
        <f t="shared" si="11"/>
        <v>59987.491999999969</v>
      </c>
      <c r="BQ85" s="27" t="e">
        <f t="shared" si="12"/>
        <v>#N/A</v>
      </c>
      <c r="BR85" s="27" t="e">
        <f t="shared" si="13"/>
        <v>#N/A</v>
      </c>
      <c r="BS85" s="27" t="str">
        <f t="shared" si="14"/>
        <v>NonPayer</v>
      </c>
    </row>
    <row r="86" spans="1:71" customFormat="1" hidden="1">
      <c r="A86">
        <v>85</v>
      </c>
      <c r="B86" s="10" t="s">
        <v>64</v>
      </c>
      <c r="C86" s="11">
        <v>41820</v>
      </c>
      <c r="D86" s="10">
        <v>1</v>
      </c>
      <c r="E86" s="10" t="e">
        <v>#N/A</v>
      </c>
      <c r="F86" s="10" t="e">
        <v>#N/A</v>
      </c>
      <c r="G86" s="10">
        <v>67325.22</v>
      </c>
      <c r="H86" s="10" t="e">
        <v>#N/A</v>
      </c>
      <c r="I86" s="10">
        <v>301.089</v>
      </c>
      <c r="J86" s="10" t="e">
        <v>#N/A</v>
      </c>
      <c r="K86" s="10">
        <v>74175.717000000004</v>
      </c>
      <c r="L86" s="10">
        <v>57675.724000000002</v>
      </c>
      <c r="M86" s="10">
        <v>0</v>
      </c>
      <c r="N86" s="10">
        <v>28724.726999999999</v>
      </c>
      <c r="O86" s="10">
        <v>29803.886999999999</v>
      </c>
      <c r="P86" s="10">
        <v>44318.62</v>
      </c>
      <c r="Q86" s="10">
        <v>486729.50400000002</v>
      </c>
      <c r="R86" s="10">
        <v>431827.15629999997</v>
      </c>
      <c r="S86" s="10" t="e">
        <v>#N/A</v>
      </c>
      <c r="T86" s="10" t="e">
        <v>#N/A</v>
      </c>
      <c r="U86" s="10" t="e">
        <v>#N/A</v>
      </c>
      <c r="V86" s="10" t="e">
        <v>#N/A</v>
      </c>
      <c r="W86" s="10">
        <v>29392.274000000001</v>
      </c>
      <c r="X86" s="10">
        <v>147.17699999999999</v>
      </c>
      <c r="Y86" s="10" t="e">
        <v>#N/A</v>
      </c>
      <c r="Z86" s="10" t="e">
        <v>#N/A</v>
      </c>
      <c r="AA86" s="10" t="e">
        <v>#N/A</v>
      </c>
      <c r="AB86" s="10" t="e">
        <v>#N/A</v>
      </c>
      <c r="AC86" s="10" t="e">
        <v>#N/A</v>
      </c>
      <c r="AD86" s="10">
        <v>27.3964</v>
      </c>
      <c r="AE86" s="25" t="e">
        <v>#N/A</v>
      </c>
      <c r="AF86" s="10">
        <v>2324.8011000000001</v>
      </c>
      <c r="AG86" s="10">
        <v>877.24599999999998</v>
      </c>
      <c r="AH86" s="10" t="e">
        <v>#N/A</v>
      </c>
      <c r="AI86" s="10">
        <v>3202.047</v>
      </c>
      <c r="AJ86" s="10">
        <v>0</v>
      </c>
      <c r="AK86" s="10">
        <v>0</v>
      </c>
      <c r="AL86" s="10" t="e">
        <v>#N/A</v>
      </c>
      <c r="AM86" s="10">
        <v>0</v>
      </c>
      <c r="AN86" s="10">
        <v>3202.0470999999998</v>
      </c>
      <c r="AO86" s="10">
        <v>16127.714</v>
      </c>
      <c r="AP86" s="10">
        <v>0.69269999999999998</v>
      </c>
      <c r="AQ86" s="10">
        <v>9297.9992999999995</v>
      </c>
      <c r="AR86" s="10">
        <v>486428.41100000002</v>
      </c>
      <c r="AS86" s="10">
        <v>54902.335800000001</v>
      </c>
      <c r="AT86" s="10">
        <v>23.2743</v>
      </c>
      <c r="AU86" s="10">
        <v>2820.489</v>
      </c>
      <c r="AV86" s="10">
        <v>28638.303199999998</v>
      </c>
      <c r="AW86" s="10">
        <v>0</v>
      </c>
      <c r="AX86" s="26">
        <v>9297.9989999999998</v>
      </c>
      <c r="AY86" s="10">
        <v>9297.9989999999998</v>
      </c>
      <c r="AZ86" s="10">
        <v>58152.411099999998</v>
      </c>
      <c r="BA86" s="10">
        <v>12118.487999999999</v>
      </c>
      <c r="BB86" s="10">
        <v>12118.487999999999</v>
      </c>
      <c r="BC86" s="10" t="e">
        <v>#N/A</v>
      </c>
      <c r="BD86" s="10">
        <v>356861.42800000001</v>
      </c>
      <c r="BE86" s="15">
        <v>2324.8009999999999</v>
      </c>
      <c r="BF86" s="12">
        <v>0</v>
      </c>
      <c r="BG86" s="13" t="e">
        <f t="shared" si="8"/>
        <v>#N/A</v>
      </c>
      <c r="BH86" s="9" t="e">
        <f t="shared" si="15"/>
        <v>#N/A</v>
      </c>
      <c r="BI86" s="9" t="e">
        <f t="shared" si="10"/>
        <v>#N/A</v>
      </c>
      <c r="BJ86" s="10" t="e">
        <v>#N/A</v>
      </c>
      <c r="BK86" s="13" t="e">
        <f t="shared" si="9"/>
        <v>#N/A</v>
      </c>
      <c r="BL86" s="10" t="e">
        <v>#N/A</v>
      </c>
      <c r="BM86" s="10">
        <v>0</v>
      </c>
      <c r="BN86" s="10" t="s">
        <v>108</v>
      </c>
      <c r="BO86">
        <v>0</v>
      </c>
      <c r="BP86">
        <f t="shared" si="11"/>
        <v>54902.347700000042</v>
      </c>
      <c r="BQ86" t="e">
        <f t="shared" si="12"/>
        <v>#N/A</v>
      </c>
      <c r="BR86" t="e">
        <f t="shared" si="13"/>
        <v>#N/A</v>
      </c>
      <c r="BS86" t="str">
        <f t="shared" si="14"/>
        <v>NonPayer</v>
      </c>
    </row>
    <row r="87" spans="1:71">
      <c r="A87" s="27">
        <v>86</v>
      </c>
      <c r="B87" s="27" t="s">
        <v>64</v>
      </c>
      <c r="C87" s="29">
        <v>41639</v>
      </c>
      <c r="D87" s="27">
        <v>1</v>
      </c>
      <c r="E87" s="27" t="e">
        <v>#N/A</v>
      </c>
      <c r="F87" s="27" t="e">
        <v>#N/A</v>
      </c>
      <c r="G87" s="27">
        <v>69863.907000000007</v>
      </c>
      <c r="H87" s="27" t="e">
        <v>#N/A</v>
      </c>
      <c r="I87" s="27">
        <v>451.76900000000001</v>
      </c>
      <c r="J87" s="27" t="e">
        <v>#N/A</v>
      </c>
      <c r="K87" s="27">
        <v>84553.516000000003</v>
      </c>
      <c r="L87" s="27">
        <v>40884.561000000002</v>
      </c>
      <c r="M87" s="27">
        <v>0</v>
      </c>
      <c r="N87" s="27">
        <v>24481.309000000001</v>
      </c>
      <c r="O87" s="27">
        <v>25559.598000000002</v>
      </c>
      <c r="P87" s="27">
        <v>26001.932000000001</v>
      </c>
      <c r="Q87" s="27">
        <v>454202.11800000002</v>
      </c>
      <c r="R87" s="27">
        <v>403544.0625</v>
      </c>
      <c r="S87" s="27" t="e">
        <v>#N/A</v>
      </c>
      <c r="T87" s="27" t="e">
        <v>#N/A</v>
      </c>
      <c r="U87" s="27" t="e">
        <v>#N/A</v>
      </c>
      <c r="V87" s="27" t="e">
        <v>#N/A</v>
      </c>
      <c r="W87" s="27">
        <v>54838.74</v>
      </c>
      <c r="X87" s="27">
        <v>121.35899999999999</v>
      </c>
      <c r="Y87" s="27" t="e">
        <v>#N/A</v>
      </c>
      <c r="Z87" s="27" t="e">
        <v>#N/A</v>
      </c>
      <c r="AA87" s="27" t="e">
        <v>#N/A</v>
      </c>
      <c r="AB87" s="27" t="e">
        <v>#N/A</v>
      </c>
      <c r="AC87" s="27" t="e">
        <v>#N/A</v>
      </c>
      <c r="AD87" s="27">
        <v>20.482199999999999</v>
      </c>
      <c r="AE87" s="27" t="e">
        <v>#N/A</v>
      </c>
      <c r="AF87" s="27">
        <v>3254.2979999999998</v>
      </c>
      <c r="AG87" s="27">
        <v>838.24300000000005</v>
      </c>
      <c r="AH87" s="27" t="e">
        <v>#N/A</v>
      </c>
      <c r="AI87" s="27">
        <v>4092.5410000000002</v>
      </c>
      <c r="AJ87" s="27">
        <v>0</v>
      </c>
      <c r="AK87" s="27">
        <v>0</v>
      </c>
      <c r="AL87" s="27" t="e">
        <v>#N/A</v>
      </c>
      <c r="AM87" s="27">
        <v>0</v>
      </c>
      <c r="AN87" s="27">
        <v>4092.5410000000002</v>
      </c>
      <c r="AO87" s="27">
        <v>14863.397000000001</v>
      </c>
      <c r="AP87" s="27">
        <v>0.69579999999999997</v>
      </c>
      <c r="AQ87" s="27">
        <v>8880.0632000000005</v>
      </c>
      <c r="AR87" s="27">
        <v>453750.35600000003</v>
      </c>
      <c r="AS87" s="27">
        <v>50658.046799999996</v>
      </c>
      <c r="AT87" s="27">
        <v>20.67</v>
      </c>
      <c r="AU87" s="27">
        <v>2313.7660000000001</v>
      </c>
      <c r="AV87" s="27">
        <v>24632.660199999998</v>
      </c>
      <c r="AW87" s="27">
        <v>0</v>
      </c>
      <c r="AX87" s="27">
        <v>8880.0630000000001</v>
      </c>
      <c r="AY87" s="27">
        <v>8880.0630000000001</v>
      </c>
      <c r="AZ87" s="27">
        <v>50441.986299999997</v>
      </c>
      <c r="BA87" s="27">
        <v>11193.829100000001</v>
      </c>
      <c r="BB87" s="27">
        <v>11193.829100000001</v>
      </c>
      <c r="BC87" s="27" t="e">
        <v>#N/A</v>
      </c>
      <c r="BD87" s="27">
        <v>317859.61300000001</v>
      </c>
      <c r="BE87" s="28">
        <v>3254.2979999999998</v>
      </c>
      <c r="BF87" s="27">
        <v>0</v>
      </c>
      <c r="BG87" s="31" t="e">
        <f t="shared" si="8"/>
        <v>#N/A</v>
      </c>
      <c r="BH87" s="31" t="e">
        <f t="shared" si="15"/>
        <v>#N/A</v>
      </c>
      <c r="BI87" s="31" t="e">
        <f t="shared" si="10"/>
        <v>#N/A</v>
      </c>
      <c r="BJ87" s="27" t="e">
        <v>#N/A</v>
      </c>
      <c r="BK87" s="31" t="e">
        <f t="shared" si="9"/>
        <v>#N/A</v>
      </c>
      <c r="BL87" s="27" t="e">
        <v>#N/A</v>
      </c>
      <c r="BM87" s="27">
        <v>0</v>
      </c>
      <c r="BN87" s="27" t="s">
        <v>108</v>
      </c>
      <c r="BO87" s="27">
        <v>0</v>
      </c>
      <c r="BP87" s="27">
        <f t="shared" si="11"/>
        <v>50658.055500000017</v>
      </c>
      <c r="BQ87" s="27" t="e">
        <f t="shared" si="12"/>
        <v>#N/A</v>
      </c>
      <c r="BR87" s="27" t="e">
        <f t="shared" si="13"/>
        <v>#N/A</v>
      </c>
      <c r="BS87" s="27" t="str">
        <f t="shared" si="14"/>
        <v>NonPayer</v>
      </c>
    </row>
    <row r="88" spans="1:71" customFormat="1" hidden="1">
      <c r="A88">
        <v>87</v>
      </c>
      <c r="B88" s="10" t="s">
        <v>64</v>
      </c>
      <c r="C88" s="11">
        <v>41455</v>
      </c>
      <c r="D88" s="10">
        <v>1</v>
      </c>
      <c r="E88" s="10" t="e">
        <v>#N/A</v>
      </c>
      <c r="F88" s="10" t="e">
        <v>#N/A</v>
      </c>
      <c r="G88" s="10">
        <v>50467.074999999997</v>
      </c>
      <c r="H88" s="10" t="e">
        <v>#N/A</v>
      </c>
      <c r="I88" s="10" t="e">
        <v>#N/A</v>
      </c>
      <c r="J88" s="10" t="e">
        <v>#N/A</v>
      </c>
      <c r="K88" s="10">
        <v>74410.596999999994</v>
      </c>
      <c r="L88" s="10">
        <v>40750.28</v>
      </c>
      <c r="M88" s="10">
        <v>0</v>
      </c>
      <c r="N88" s="10">
        <v>19426.727999999999</v>
      </c>
      <c r="O88" s="10">
        <v>20475.141</v>
      </c>
      <c r="P88" s="10">
        <v>33337.413999999997</v>
      </c>
      <c r="Q88" s="10">
        <v>359722.40100000001</v>
      </c>
      <c r="R88" s="10">
        <v>316688.1875</v>
      </c>
      <c r="S88" s="10" t="e">
        <v>#N/A</v>
      </c>
      <c r="T88" s="10" t="e">
        <v>#N/A</v>
      </c>
      <c r="U88" s="10" t="e">
        <v>#N/A</v>
      </c>
      <c r="V88" s="10" t="e">
        <v>#N/A</v>
      </c>
      <c r="W88" s="10">
        <v>2693.5309999999999</v>
      </c>
      <c r="X88" s="10">
        <v>116.095</v>
      </c>
      <c r="Y88" s="10" t="e">
        <v>#N/A</v>
      </c>
      <c r="Z88" s="10" t="e">
        <v>#N/A</v>
      </c>
      <c r="AA88" s="10" t="e">
        <v>#N/A</v>
      </c>
      <c r="AB88" s="10" t="e">
        <v>#N/A</v>
      </c>
      <c r="AC88" s="10" t="e">
        <v>#N/A</v>
      </c>
      <c r="AD88" s="10">
        <v>20.8643</v>
      </c>
      <c r="AE88" s="25" t="e">
        <v>#N/A</v>
      </c>
      <c r="AF88" s="10">
        <v>2080.2851000000001</v>
      </c>
      <c r="AG88" s="10">
        <v>548.471</v>
      </c>
      <c r="AH88" s="10" t="e">
        <v>#N/A</v>
      </c>
      <c r="AI88" s="10">
        <v>2628.7559999999999</v>
      </c>
      <c r="AJ88" s="10">
        <v>0</v>
      </c>
      <c r="AK88" s="10">
        <v>0</v>
      </c>
      <c r="AL88" s="10" t="e">
        <v>#N/A</v>
      </c>
      <c r="AM88" s="10">
        <v>0</v>
      </c>
      <c r="AN88" s="10">
        <v>2628.7561000000001</v>
      </c>
      <c r="AO88" s="10">
        <v>11755.168</v>
      </c>
      <c r="AP88" s="10">
        <v>0.5877</v>
      </c>
      <c r="AQ88" s="10">
        <v>7450.8721999999998</v>
      </c>
      <c r="AR88" s="10" t="e">
        <v>#N/A</v>
      </c>
      <c r="AS88" s="10">
        <v>43034.200100000002</v>
      </c>
      <c r="AT88" s="10">
        <v>20.489100000000001</v>
      </c>
      <c r="AU88" s="10">
        <v>1920.009</v>
      </c>
      <c r="AV88" s="10">
        <v>19822.253400000001</v>
      </c>
      <c r="AW88" s="10">
        <v>0</v>
      </c>
      <c r="AX88" s="26">
        <v>7450.8719000000001</v>
      </c>
      <c r="AY88" s="10">
        <v>7450.8719000000001</v>
      </c>
      <c r="AZ88" s="10">
        <v>40917.790999999997</v>
      </c>
      <c r="BA88" s="10">
        <v>9370.8811000000005</v>
      </c>
      <c r="BB88" s="10">
        <v>9370.8811000000005</v>
      </c>
      <c r="BC88" s="10" t="e">
        <v>#N/A</v>
      </c>
      <c r="BD88" s="10">
        <v>262697.21500000003</v>
      </c>
      <c r="BE88" s="15">
        <v>2080.2849999999999</v>
      </c>
      <c r="BF88" s="12">
        <v>0</v>
      </c>
      <c r="BG88" s="13" t="e">
        <f t="shared" si="8"/>
        <v>#N/A</v>
      </c>
      <c r="BH88" s="9" t="e">
        <f t="shared" si="15"/>
        <v>#N/A</v>
      </c>
      <c r="BI88" s="9" t="e">
        <f t="shared" si="10"/>
        <v>#N/A</v>
      </c>
      <c r="BJ88" s="10" t="e">
        <v>#N/A</v>
      </c>
      <c r="BK88" s="13" t="e">
        <f t="shared" si="9"/>
        <v>#N/A</v>
      </c>
      <c r="BL88" s="10" t="e">
        <v>#N/A</v>
      </c>
      <c r="BM88" s="10">
        <v>0</v>
      </c>
      <c r="BN88" s="10" t="s">
        <v>108</v>
      </c>
      <c r="BO88">
        <v>0</v>
      </c>
      <c r="BP88">
        <f t="shared" si="11"/>
        <v>43034.213500000013</v>
      </c>
      <c r="BQ88" t="e">
        <f t="shared" si="12"/>
        <v>#N/A</v>
      </c>
      <c r="BR88" t="e">
        <f t="shared" si="13"/>
        <v>#N/A</v>
      </c>
      <c r="BS88" t="str">
        <f t="shared" si="14"/>
        <v>NonPayer</v>
      </c>
    </row>
    <row r="89" spans="1:71">
      <c r="A89" s="27">
        <v>88</v>
      </c>
      <c r="B89" s="27" t="s">
        <v>64</v>
      </c>
      <c r="C89" s="29">
        <v>41274</v>
      </c>
      <c r="D89" s="27">
        <v>1</v>
      </c>
      <c r="E89" s="27" t="e">
        <v>#N/A</v>
      </c>
      <c r="F89" s="27" t="e">
        <v>#N/A</v>
      </c>
      <c r="G89" s="27">
        <v>50004.847000000002</v>
      </c>
      <c r="H89" s="27" t="e">
        <v>#N/A</v>
      </c>
      <c r="I89" s="27">
        <v>74.87</v>
      </c>
      <c r="J89" s="27" t="e">
        <v>#N/A</v>
      </c>
      <c r="K89" s="27">
        <v>40013.79</v>
      </c>
      <c r="L89" s="27">
        <v>37132.410000000003</v>
      </c>
      <c r="M89" s="27">
        <v>0</v>
      </c>
      <c r="N89" s="27">
        <v>15601.245999999999</v>
      </c>
      <c r="O89" s="27">
        <v>16733.235000000001</v>
      </c>
      <c r="P89" s="27">
        <v>35183.733</v>
      </c>
      <c r="Q89" s="27">
        <v>308727.38500000001</v>
      </c>
      <c r="R89" s="27">
        <v>269435.09379999997</v>
      </c>
      <c r="S89" s="27" t="e">
        <v>#N/A</v>
      </c>
      <c r="T89" s="27" t="e">
        <v>#N/A</v>
      </c>
      <c r="U89" s="27" t="e">
        <v>#N/A</v>
      </c>
      <c r="V89" s="27" t="e">
        <v>#N/A</v>
      </c>
      <c r="W89" s="27">
        <v>16077.661</v>
      </c>
      <c r="X89" s="27">
        <v>147.626</v>
      </c>
      <c r="Y89" s="27" t="e">
        <v>#N/A</v>
      </c>
      <c r="Z89" s="27" t="e">
        <v>#N/A</v>
      </c>
      <c r="AA89" s="27" t="e">
        <v>#N/A</v>
      </c>
      <c r="AB89" s="27" t="e">
        <v>#N/A</v>
      </c>
      <c r="AC89" s="27" t="e">
        <v>#N/A</v>
      </c>
      <c r="AD89" s="27">
        <v>20.125399999999999</v>
      </c>
      <c r="AE89" s="27" t="e">
        <v>#N/A</v>
      </c>
      <c r="AF89" s="27">
        <v>2015.452</v>
      </c>
      <c r="AG89" s="27">
        <v>507.81900000000002</v>
      </c>
      <c r="AH89" s="27" t="e">
        <v>#N/A</v>
      </c>
      <c r="AI89" s="27">
        <v>2523.2710000000002</v>
      </c>
      <c r="AJ89" s="27">
        <v>0</v>
      </c>
      <c r="AK89" s="27">
        <v>0</v>
      </c>
      <c r="AL89" s="27" t="e">
        <v>#N/A</v>
      </c>
      <c r="AM89" s="27">
        <v>0</v>
      </c>
      <c r="AN89" s="27">
        <v>2523.2710000000002</v>
      </c>
      <c r="AO89" s="27">
        <v>9505.4680000000008</v>
      </c>
      <c r="AP89" s="27">
        <v>0.48570000000000002</v>
      </c>
      <c r="AQ89" s="27">
        <v>5777.8819999999996</v>
      </c>
      <c r="AR89" s="27">
        <v>308652.505</v>
      </c>
      <c r="AS89" s="27">
        <v>39292.293700000002</v>
      </c>
      <c r="AT89" s="27">
        <v>20.272600000000001</v>
      </c>
      <c r="AU89" s="27">
        <v>1469.1659999999999</v>
      </c>
      <c r="AV89" s="27">
        <v>16224.9683</v>
      </c>
      <c r="AW89" s="27">
        <v>0</v>
      </c>
      <c r="AX89" s="27">
        <v>5777.8820999999998</v>
      </c>
      <c r="AY89" s="27">
        <v>5777.8820999999998</v>
      </c>
      <c r="AZ89" s="27">
        <v>33199.978499999997</v>
      </c>
      <c r="BA89" s="27">
        <v>7247.0479999999998</v>
      </c>
      <c r="BB89" s="27">
        <v>7247.0479999999998</v>
      </c>
      <c r="BC89" s="27" t="e">
        <v>#N/A</v>
      </c>
      <c r="BD89" s="27">
        <v>205933.24799999999</v>
      </c>
      <c r="BE89" s="28">
        <v>2015.452</v>
      </c>
      <c r="BF89" s="27">
        <v>0</v>
      </c>
      <c r="BG89" s="31" t="e">
        <f t="shared" si="8"/>
        <v>#N/A</v>
      </c>
      <c r="BH89" s="31" t="e">
        <f t="shared" si="15"/>
        <v>#N/A</v>
      </c>
      <c r="BI89" s="31" t="e">
        <f t="shared" si="10"/>
        <v>#N/A</v>
      </c>
      <c r="BJ89" s="27" t="e">
        <v>#N/A</v>
      </c>
      <c r="BK89" s="31" t="e">
        <f t="shared" si="9"/>
        <v>#N/A</v>
      </c>
      <c r="BL89" s="27" t="e">
        <v>#N/A</v>
      </c>
      <c r="BM89" s="27">
        <v>0</v>
      </c>
      <c r="BN89" s="27" t="s">
        <v>108</v>
      </c>
      <c r="BO89" s="27">
        <v>0</v>
      </c>
      <c r="BP89" s="27">
        <f t="shared" si="11"/>
        <v>39292.291200000036</v>
      </c>
      <c r="BQ89" s="27" t="e">
        <f t="shared" si="12"/>
        <v>#N/A</v>
      </c>
      <c r="BR89" s="27" t="e">
        <f t="shared" si="13"/>
        <v>#N/A</v>
      </c>
      <c r="BS89" s="27" t="str">
        <f t="shared" si="14"/>
        <v>NonPayer</v>
      </c>
    </row>
    <row r="90" spans="1:71" customFormat="1" hidden="1">
      <c r="A90">
        <v>89</v>
      </c>
      <c r="B90" s="10" t="s">
        <v>64</v>
      </c>
      <c r="C90" s="11">
        <v>41090</v>
      </c>
      <c r="D90" s="10">
        <v>1</v>
      </c>
      <c r="E90" s="10" t="e">
        <v>#N/A</v>
      </c>
      <c r="F90" s="10" t="e">
        <v>#N/A</v>
      </c>
      <c r="G90" s="10">
        <v>36095.512999999999</v>
      </c>
      <c r="H90" s="10" t="e">
        <v>#N/A</v>
      </c>
      <c r="I90" s="10" t="e">
        <v>#N/A</v>
      </c>
      <c r="J90" s="10" t="e">
        <v>#N/A</v>
      </c>
      <c r="K90" s="10">
        <v>36525.483</v>
      </c>
      <c r="L90" s="10">
        <v>24230.434000000001</v>
      </c>
      <c r="M90" s="10">
        <v>0</v>
      </c>
      <c r="N90" s="10">
        <v>11975.856</v>
      </c>
      <c r="O90" s="10">
        <v>12443.42</v>
      </c>
      <c r="P90" s="10">
        <v>28409.82</v>
      </c>
      <c r="Q90" s="10">
        <v>263231.03899999999</v>
      </c>
      <c r="R90" s="10">
        <v>233990.64060000001</v>
      </c>
      <c r="S90" s="10" t="e">
        <v>#N/A</v>
      </c>
      <c r="T90" s="10" t="e">
        <v>#N/A</v>
      </c>
      <c r="U90" s="10" t="e">
        <v>#N/A</v>
      </c>
      <c r="V90" s="10" t="e">
        <v>#N/A</v>
      </c>
      <c r="W90" s="10">
        <v>4634.5590000000002</v>
      </c>
      <c r="X90" s="10">
        <v>84.671000000000006</v>
      </c>
      <c r="Y90" s="10" t="e">
        <v>#N/A</v>
      </c>
      <c r="Z90" s="10" t="e">
        <v>#N/A</v>
      </c>
      <c r="AA90" s="10" t="e">
        <v>#N/A</v>
      </c>
      <c r="AB90" s="10" t="e">
        <v>#N/A</v>
      </c>
      <c r="AC90" s="10" t="e">
        <v>#N/A</v>
      </c>
      <c r="AD90" s="10">
        <v>20.294699999999999</v>
      </c>
      <c r="AE90" s="25" t="e">
        <v>#N/A</v>
      </c>
      <c r="AF90" s="10">
        <v>937.88009999999997</v>
      </c>
      <c r="AG90" s="10">
        <v>238.80500000000001</v>
      </c>
      <c r="AH90" s="10" t="e">
        <v>#N/A</v>
      </c>
      <c r="AI90" s="10">
        <v>1176.6849999999999</v>
      </c>
      <c r="AJ90" s="10">
        <v>0</v>
      </c>
      <c r="AK90" s="10">
        <v>0</v>
      </c>
      <c r="AL90" s="10" t="e">
        <v>#N/A</v>
      </c>
      <c r="AM90" s="10">
        <v>0</v>
      </c>
      <c r="AN90" s="10">
        <v>1176.6850999999999</v>
      </c>
      <c r="AO90" s="10">
        <v>7714.2920000000004</v>
      </c>
      <c r="AP90" s="10">
        <v>0.38779999999999998</v>
      </c>
      <c r="AQ90" s="10">
        <v>4179.2671</v>
      </c>
      <c r="AR90" s="10" t="e">
        <v>#N/A</v>
      </c>
      <c r="AS90" s="10">
        <v>29240.402900000001</v>
      </c>
      <c r="AT90" s="10">
        <v>20.0503</v>
      </c>
      <c r="AU90" s="10">
        <v>1048.1030000000001</v>
      </c>
      <c r="AV90" s="10">
        <v>14399.293</v>
      </c>
      <c r="AW90" s="10">
        <v>0</v>
      </c>
      <c r="AX90" s="26">
        <v>4179.2671</v>
      </c>
      <c r="AY90" s="10">
        <v>4179.2671</v>
      </c>
      <c r="AZ90" s="10">
        <v>27713.063999999998</v>
      </c>
      <c r="BA90" s="10">
        <v>5227.3701000000001</v>
      </c>
      <c r="BB90" s="10">
        <v>5227.3701000000001</v>
      </c>
      <c r="BC90" s="10" t="e">
        <v>#N/A</v>
      </c>
      <c r="BD90" s="10">
        <v>188983.34899999999</v>
      </c>
      <c r="BE90" s="15">
        <v>937.88</v>
      </c>
      <c r="BF90" s="12">
        <v>0</v>
      </c>
      <c r="BG90" s="13" t="e">
        <f t="shared" si="8"/>
        <v>#N/A</v>
      </c>
      <c r="BH90" s="9" t="e">
        <f t="shared" si="15"/>
        <v>#N/A</v>
      </c>
      <c r="BI90" s="9" t="e">
        <f t="shared" si="10"/>
        <v>#N/A</v>
      </c>
      <c r="BJ90" s="10" t="e">
        <v>#N/A</v>
      </c>
      <c r="BK90" s="13" t="e">
        <f t="shared" si="9"/>
        <v>#N/A</v>
      </c>
      <c r="BL90" s="10" t="e">
        <v>#N/A</v>
      </c>
      <c r="BM90" s="10">
        <v>0</v>
      </c>
      <c r="BN90" s="10" t="s">
        <v>108</v>
      </c>
      <c r="BO90">
        <v>0</v>
      </c>
      <c r="BP90">
        <f t="shared" si="11"/>
        <v>29240.398399999976</v>
      </c>
      <c r="BQ90" t="e">
        <f t="shared" si="12"/>
        <v>#N/A</v>
      </c>
      <c r="BR90" t="e">
        <f t="shared" si="13"/>
        <v>#N/A</v>
      </c>
      <c r="BS90" t="str">
        <f t="shared" si="14"/>
        <v>NonPayer</v>
      </c>
    </row>
    <row r="91" spans="1:71">
      <c r="A91" s="27">
        <v>90</v>
      </c>
      <c r="B91" s="27" t="s">
        <v>64</v>
      </c>
      <c r="C91" s="29">
        <v>40908</v>
      </c>
      <c r="D91" s="27">
        <v>1</v>
      </c>
      <c r="E91" s="27" t="e">
        <v>#N/A</v>
      </c>
      <c r="F91" s="27" t="e">
        <v>#N/A</v>
      </c>
      <c r="G91" s="27">
        <v>36692.589</v>
      </c>
      <c r="H91" s="27" t="e">
        <v>#N/A</v>
      </c>
      <c r="I91" s="27">
        <v>73.962000000000003</v>
      </c>
      <c r="J91" s="27" t="e">
        <v>#N/A</v>
      </c>
      <c r="K91" s="27">
        <v>31118.868999999999</v>
      </c>
      <c r="L91" s="27">
        <v>24814.437999999998</v>
      </c>
      <c r="M91" s="27">
        <v>0</v>
      </c>
      <c r="N91" s="27">
        <v>9823.3639999999996</v>
      </c>
      <c r="O91" s="27">
        <v>10270.771000000001</v>
      </c>
      <c r="P91" s="27">
        <v>24964.128000000001</v>
      </c>
      <c r="Q91" s="27">
        <v>232370.753</v>
      </c>
      <c r="R91" s="27">
        <v>206762.8438</v>
      </c>
      <c r="S91" s="27" t="e">
        <v>#N/A</v>
      </c>
      <c r="T91" s="27" t="e">
        <v>#N/A</v>
      </c>
      <c r="U91" s="27" t="e">
        <v>#N/A</v>
      </c>
      <c r="V91" s="27" t="e">
        <v>#N/A</v>
      </c>
      <c r="W91" s="27">
        <v>10724.103999999999</v>
      </c>
      <c r="X91" s="27">
        <v>73.602999999999994</v>
      </c>
      <c r="Y91" s="27" t="e">
        <v>#N/A</v>
      </c>
      <c r="Z91" s="27" t="e">
        <v>#N/A</v>
      </c>
      <c r="AA91" s="27" t="e">
        <v>#N/A</v>
      </c>
      <c r="AB91" s="27" t="e">
        <v>#N/A</v>
      </c>
      <c r="AC91" s="27" t="e">
        <v>#N/A</v>
      </c>
      <c r="AD91" s="27">
        <v>20.1372</v>
      </c>
      <c r="AE91" s="27" t="e">
        <v>#N/A</v>
      </c>
      <c r="AF91" s="27">
        <v>1529.0719999999999</v>
      </c>
      <c r="AG91" s="27">
        <v>385.55200000000002</v>
      </c>
      <c r="AH91" s="27" t="e">
        <v>#N/A</v>
      </c>
      <c r="AI91" s="27">
        <v>1914.624</v>
      </c>
      <c r="AJ91" s="27">
        <v>0</v>
      </c>
      <c r="AK91" s="27">
        <v>0</v>
      </c>
      <c r="AL91" s="27" t="e">
        <v>#N/A</v>
      </c>
      <c r="AM91" s="27">
        <v>0</v>
      </c>
      <c r="AN91" s="27">
        <v>1914.624</v>
      </c>
      <c r="AO91" s="27">
        <v>7222.8459999999995</v>
      </c>
      <c r="AP91" s="27">
        <v>0.44109999999999999</v>
      </c>
      <c r="AQ91" s="27">
        <v>3885.5340999999999</v>
      </c>
      <c r="AR91" s="27">
        <v>232296.788</v>
      </c>
      <c r="AS91" s="27">
        <v>25607.905999999999</v>
      </c>
      <c r="AT91" s="27">
        <v>20.023399999999999</v>
      </c>
      <c r="AU91" s="27">
        <v>972.80600000000004</v>
      </c>
      <c r="AV91" s="27">
        <v>12257.2019</v>
      </c>
      <c r="AW91" s="27">
        <v>0</v>
      </c>
      <c r="AX91" s="27">
        <v>3885.5340000000001</v>
      </c>
      <c r="AY91" s="27">
        <v>3885.5340000000001</v>
      </c>
      <c r="AZ91" s="27">
        <v>23538.315900000001</v>
      </c>
      <c r="BA91" s="27">
        <v>4858.34</v>
      </c>
      <c r="BB91" s="27">
        <v>4858.34</v>
      </c>
      <c r="BC91" s="27" t="e">
        <v>#N/A</v>
      </c>
      <c r="BD91" s="27">
        <v>162702.253</v>
      </c>
      <c r="BE91" s="28">
        <v>1529.0719999999999</v>
      </c>
      <c r="BF91" s="27">
        <v>0</v>
      </c>
      <c r="BG91" s="31" t="e">
        <f t="shared" si="8"/>
        <v>#N/A</v>
      </c>
      <c r="BH91" s="31" t="e">
        <f t="shared" si="15"/>
        <v>#N/A</v>
      </c>
      <c r="BI91" s="31" t="e">
        <f t="shared" si="10"/>
        <v>#N/A</v>
      </c>
      <c r="BJ91" s="27" t="e">
        <v>#N/A</v>
      </c>
      <c r="BK91" s="31" t="e">
        <f t="shared" si="9"/>
        <v>#N/A</v>
      </c>
      <c r="BL91" s="27" t="e">
        <v>#N/A</v>
      </c>
      <c r="BM91" s="27">
        <v>0</v>
      </c>
      <c r="BN91" s="27" t="s">
        <v>108</v>
      </c>
      <c r="BO91" s="27">
        <v>0</v>
      </c>
      <c r="BP91" s="27">
        <f t="shared" si="11"/>
        <v>25607.909199999995</v>
      </c>
      <c r="BQ91" s="27" t="e">
        <f t="shared" si="12"/>
        <v>#N/A</v>
      </c>
      <c r="BR91" s="27" t="e">
        <f t="shared" si="13"/>
        <v>#N/A</v>
      </c>
      <c r="BS91" s="27" t="str">
        <f t="shared" si="14"/>
        <v>NonPayer</v>
      </c>
    </row>
    <row r="92" spans="1:71" customFormat="1" hidden="1">
      <c r="A92">
        <v>91</v>
      </c>
      <c r="B92" s="10" t="s">
        <v>64</v>
      </c>
      <c r="C92" s="11">
        <v>40724</v>
      </c>
      <c r="D92" s="10">
        <v>1</v>
      </c>
      <c r="E92" s="10" t="e">
        <v>#N/A</v>
      </c>
      <c r="F92" s="10" t="e">
        <v>#N/A</v>
      </c>
      <c r="G92" s="10">
        <v>22989.404999999999</v>
      </c>
      <c r="H92" s="10" t="e">
        <v>#N/A</v>
      </c>
      <c r="I92" s="10" t="e">
        <v>#N/A</v>
      </c>
      <c r="J92" s="10" t="e">
        <v>#N/A</v>
      </c>
      <c r="K92" s="10">
        <v>36091.623</v>
      </c>
      <c r="L92" s="10">
        <v>21189.698</v>
      </c>
      <c r="M92" s="10">
        <v>0</v>
      </c>
      <c r="N92" s="10">
        <v>7796.5889999999999</v>
      </c>
      <c r="O92" s="10">
        <v>8316.2219999999998</v>
      </c>
      <c r="P92" s="10">
        <v>18083.846000000001</v>
      </c>
      <c r="Q92" s="10">
        <v>203906.329</v>
      </c>
      <c r="R92" s="10">
        <v>180252.9688</v>
      </c>
      <c r="S92" s="10" t="e">
        <v>#N/A</v>
      </c>
      <c r="T92" s="10" t="e">
        <v>#N/A</v>
      </c>
      <c r="U92" s="10" t="e">
        <v>#N/A</v>
      </c>
      <c r="V92" s="10" t="e">
        <v>#N/A</v>
      </c>
      <c r="W92" s="10">
        <v>-9599.8330000000005</v>
      </c>
      <c r="X92" s="10">
        <v>57.497999999999998</v>
      </c>
      <c r="Y92" s="10" t="e">
        <v>#N/A</v>
      </c>
      <c r="Z92" s="10" t="e">
        <v>#N/A</v>
      </c>
      <c r="AA92" s="10" t="e">
        <v>#N/A</v>
      </c>
      <c r="AB92" s="10" t="e">
        <v>#N/A</v>
      </c>
      <c r="AC92" s="10" t="e">
        <v>#N/A</v>
      </c>
      <c r="AD92" s="10">
        <v>21.273399999999999</v>
      </c>
      <c r="AE92" s="25" t="e">
        <v>#N/A</v>
      </c>
      <c r="AF92" s="10">
        <v>647.78399999999999</v>
      </c>
      <c r="AG92" s="10">
        <v>175.04300000000001</v>
      </c>
      <c r="AH92" s="10" t="e">
        <v>#N/A</v>
      </c>
      <c r="AI92" s="10">
        <v>822.827</v>
      </c>
      <c r="AJ92" s="10">
        <v>0</v>
      </c>
      <c r="AK92" s="10">
        <v>0</v>
      </c>
      <c r="AL92" s="10" t="e">
        <v>#N/A</v>
      </c>
      <c r="AM92" s="10">
        <v>0</v>
      </c>
      <c r="AN92" s="10">
        <v>822.827</v>
      </c>
      <c r="AO92" s="10">
        <v>5658.42</v>
      </c>
      <c r="AP92" s="10" t="e">
        <v>#N/A</v>
      </c>
      <c r="AQ92" s="10" t="e">
        <v>#N/A</v>
      </c>
      <c r="AR92" s="10" t="e">
        <v>#N/A</v>
      </c>
      <c r="AS92" s="10">
        <v>23653.356599999999</v>
      </c>
      <c r="AT92" s="10" t="e">
        <v>#N/A</v>
      </c>
      <c r="AU92" s="10" t="e">
        <v>#N/A</v>
      </c>
      <c r="AV92" s="10" t="e">
        <v>#N/A</v>
      </c>
      <c r="AW92" s="10" t="e">
        <v>#N/A</v>
      </c>
      <c r="AX92" s="26" t="e">
        <v>#N/A</v>
      </c>
      <c r="AY92" s="10" t="e">
        <v>#N/A</v>
      </c>
      <c r="AZ92" s="10" t="e">
        <v>#N/A</v>
      </c>
      <c r="BA92" s="10" t="e">
        <v>#N/A</v>
      </c>
      <c r="BB92" s="10" t="e">
        <v>#N/A</v>
      </c>
      <c r="BC92" s="10" t="e">
        <v>#N/A</v>
      </c>
      <c r="BD92" s="10">
        <v>150826.07999999999</v>
      </c>
      <c r="BE92" s="15">
        <v>647.78399999999999</v>
      </c>
      <c r="BF92" s="12">
        <v>0</v>
      </c>
      <c r="BG92" s="13" t="e">
        <f t="shared" si="8"/>
        <v>#N/A</v>
      </c>
      <c r="BH92" s="9" t="e">
        <f t="shared" si="15"/>
        <v>#N/A</v>
      </c>
      <c r="BI92" s="9">
        <f t="shared" si="10"/>
        <v>0</v>
      </c>
      <c r="BJ92" s="10" t="e">
        <v>#N/A</v>
      </c>
      <c r="BK92" s="13" t="e">
        <f t="shared" si="9"/>
        <v>#N/A</v>
      </c>
      <c r="BL92" s="10" t="e">
        <v>#N/A</v>
      </c>
      <c r="BM92" s="10">
        <v>0</v>
      </c>
      <c r="BN92" s="10" t="s">
        <v>108</v>
      </c>
      <c r="BO92">
        <v>0</v>
      </c>
      <c r="BP92">
        <f t="shared" si="11"/>
        <v>23653.360199999996</v>
      </c>
      <c r="BQ92" t="e">
        <f t="shared" si="12"/>
        <v>#N/A</v>
      </c>
      <c r="BR92" t="e">
        <f t="shared" si="13"/>
        <v>#N/A</v>
      </c>
      <c r="BS92" t="e">
        <f t="shared" si="14"/>
        <v>#N/A</v>
      </c>
    </row>
    <row r="93" spans="1:71">
      <c r="A93" s="27">
        <v>92</v>
      </c>
      <c r="B93" s="27" t="s">
        <v>65</v>
      </c>
      <c r="C93" s="29">
        <v>44561</v>
      </c>
      <c r="D93" s="27">
        <v>0.65390000000000004</v>
      </c>
      <c r="E93" s="27">
        <v>36469.674013999997</v>
      </c>
      <c r="F93" s="27">
        <v>63470.548283999997</v>
      </c>
      <c r="G93" s="27">
        <v>30921.549164</v>
      </c>
      <c r="H93" s="27">
        <v>193888.46975799999</v>
      </c>
      <c r="I93" s="27">
        <v>17532.074526</v>
      </c>
      <c r="J93" s="27">
        <v>629305.30798599997</v>
      </c>
      <c r="K93" s="27">
        <v>91876.947516</v>
      </c>
      <c r="L93" s="27">
        <v>591.79998399999999</v>
      </c>
      <c r="M93" s="27">
        <v>0</v>
      </c>
      <c r="N93" s="27">
        <v>271710.16765399999</v>
      </c>
      <c r="O93" s="27">
        <v>83739.697736000002</v>
      </c>
      <c r="P93" s="27">
        <v>51264.673613999999</v>
      </c>
      <c r="Q93" s="27">
        <v>641215.28266399994</v>
      </c>
      <c r="R93" s="27">
        <v>329854.51608199999</v>
      </c>
      <c r="S93" s="27">
        <v>0</v>
      </c>
      <c r="T93" s="27">
        <v>21378.774421999999</v>
      </c>
      <c r="U93" s="27">
        <v>447326.81290600001</v>
      </c>
      <c r="V93" s="27">
        <v>-21378.774421999999</v>
      </c>
      <c r="W93" s="27">
        <v>106006.17213399999</v>
      </c>
      <c r="X93" s="27">
        <v>10800.349708</v>
      </c>
      <c r="Y93" s="27">
        <v>221.924994</v>
      </c>
      <c r="Z93" s="27">
        <v>84627.397712000005</v>
      </c>
      <c r="AA93" s="27" t="e">
        <v>#N/A</v>
      </c>
      <c r="AB93" s="27">
        <v>0</v>
      </c>
      <c r="AC93" s="27">
        <v>94687.997440000006</v>
      </c>
      <c r="AD93" s="27">
        <v>1433.1546237529999</v>
      </c>
      <c r="AE93" s="27">
        <v>1327094.2279454661</v>
      </c>
      <c r="AF93" s="27">
        <v>72347.548043999996</v>
      </c>
      <c r="AG93" s="27">
        <v>17384.124530000001</v>
      </c>
      <c r="AH93" s="27" t="e">
        <v>#N/A</v>
      </c>
      <c r="AI93" s="27">
        <v>94687.997440000006</v>
      </c>
      <c r="AJ93" s="27">
        <v>0</v>
      </c>
      <c r="AK93" s="27">
        <v>1183.599968</v>
      </c>
      <c r="AL93" s="27">
        <v>1035.6499719999999</v>
      </c>
      <c r="AM93" s="27">
        <v>0</v>
      </c>
      <c r="AN93" s="27">
        <v>89731.672573999997</v>
      </c>
      <c r="AO93" s="27">
        <v>241676.318466</v>
      </c>
      <c r="AP93" s="27">
        <v>364.02356765819997</v>
      </c>
      <c r="AQ93" s="27">
        <v>301374.14185199997</v>
      </c>
      <c r="AR93" s="27">
        <v>623683.20813799999</v>
      </c>
      <c r="AS93" s="27">
        <v>310177.16661399999</v>
      </c>
      <c r="AT93" s="27">
        <v>1400.9163196246</v>
      </c>
      <c r="AU93" s="27">
        <v>70424.198095999993</v>
      </c>
      <c r="AV93" s="27" t="e">
        <v>#N/A</v>
      </c>
      <c r="AW93" s="27" t="e">
        <v>#N/A</v>
      </c>
      <c r="AX93" s="27">
        <v>301374.14185199997</v>
      </c>
      <c r="AY93" s="27">
        <v>301374.14185199997</v>
      </c>
      <c r="AZ93" s="27">
        <v>860921.026724</v>
      </c>
      <c r="BA93" s="27">
        <v>395766.23930000002</v>
      </c>
      <c r="BB93" s="27">
        <v>371872.314946</v>
      </c>
      <c r="BC93" s="27">
        <v>42017.798863999997</v>
      </c>
      <c r="BD93" s="27" t="e">
        <v>#N/A</v>
      </c>
      <c r="BE93" s="27">
        <v>72347.548043999996</v>
      </c>
      <c r="BF93" s="27">
        <v>85.93</v>
      </c>
      <c r="BG93" s="31">
        <f t="shared" si="8"/>
        <v>71985.193670000008</v>
      </c>
      <c r="BH93" s="31">
        <f t="shared" si="15"/>
        <v>181910.68085</v>
      </c>
      <c r="BI93" s="31">
        <f t="shared" si="10"/>
        <v>181910.68085</v>
      </c>
      <c r="BJ93" s="27">
        <v>837.71900000000005</v>
      </c>
      <c r="BK93" s="31">
        <f t="shared" si="9"/>
        <v>1310527.6036000003</v>
      </c>
      <c r="BL93" s="27">
        <v>1564.4</v>
      </c>
      <c r="BM93" s="27">
        <v>0</v>
      </c>
      <c r="BN93" s="27" t="s">
        <v>107</v>
      </c>
      <c r="BO93" s="27">
        <v>1</v>
      </c>
      <c r="BP93" s="27">
        <f t="shared" si="11"/>
        <v>311360.76658199995</v>
      </c>
      <c r="BQ93" s="27">
        <f t="shared" si="12"/>
        <v>4.2090325572694134</v>
      </c>
      <c r="BR93" s="27">
        <f t="shared" si="13"/>
        <v>0.2375842872189006</v>
      </c>
      <c r="BS93" s="27" t="str">
        <f t="shared" si="14"/>
        <v>Continue</v>
      </c>
    </row>
    <row r="94" spans="1:71" customFormat="1" hidden="1">
      <c r="A94">
        <v>93</v>
      </c>
      <c r="B94" s="16" t="s">
        <v>65</v>
      </c>
      <c r="C94" s="17">
        <v>44377</v>
      </c>
      <c r="D94" s="16">
        <v>0.72240000000000004</v>
      </c>
      <c r="E94">
        <v>51778.346663999997</v>
      </c>
      <c r="F94">
        <v>53450.961795000003</v>
      </c>
      <c r="G94">
        <v>56941.636851000003</v>
      </c>
      <c r="H94">
        <v>153444.25766999999</v>
      </c>
      <c r="I94">
        <v>18980.545617</v>
      </c>
      <c r="J94" t="e">
        <v>#N/A</v>
      </c>
      <c r="K94">
        <v>128718.64269000001</v>
      </c>
      <c r="L94">
        <v>509.05677900000001</v>
      </c>
      <c r="M94">
        <v>0</v>
      </c>
      <c r="N94">
        <v>245510.81227200001</v>
      </c>
      <c r="O94">
        <v>69958.945913999996</v>
      </c>
      <c r="P94">
        <v>40288.207938</v>
      </c>
      <c r="Q94">
        <v>635811.91697100003</v>
      </c>
      <c r="R94">
        <v>342086.15548800002</v>
      </c>
      <c r="S94">
        <v>0</v>
      </c>
      <c r="T94">
        <v>18471.488838000001</v>
      </c>
      <c r="U94">
        <v>482367.65930100001</v>
      </c>
      <c r="V94">
        <v>-18471.488838000001</v>
      </c>
      <c r="W94">
        <v>87848.655576000005</v>
      </c>
      <c r="X94">
        <v>9962.9683889999997</v>
      </c>
      <c r="Y94">
        <v>72.722397000000001</v>
      </c>
      <c r="Z94">
        <v>69377.166738</v>
      </c>
      <c r="AA94" t="e">
        <v>#N/A</v>
      </c>
      <c r="AB94">
        <v>0</v>
      </c>
      <c r="AC94">
        <v>108719.983515</v>
      </c>
      <c r="AD94">
        <v>1463.6255065014</v>
      </c>
      <c r="AE94">
        <v>1306817.5107193636</v>
      </c>
      <c r="AF94">
        <v>82758.087786000004</v>
      </c>
      <c r="AG94">
        <v>20871.327938999999</v>
      </c>
      <c r="AH94" t="e">
        <v>#N/A</v>
      </c>
      <c r="AI94">
        <v>108719.983515</v>
      </c>
      <c r="AJ94">
        <v>0</v>
      </c>
      <c r="AK94">
        <v>1163.558352</v>
      </c>
      <c r="AL94">
        <v>-8653.9652430000006</v>
      </c>
      <c r="AM94">
        <v>0</v>
      </c>
      <c r="AN94">
        <v>103702.138122</v>
      </c>
      <c r="AO94">
        <v>214240.18156200001</v>
      </c>
      <c r="AP94">
        <v>212.34212700030002</v>
      </c>
      <c r="AQ94">
        <v>175406.42156399999</v>
      </c>
      <c r="AR94">
        <v>616831.37135400006</v>
      </c>
      <c r="AS94">
        <v>292562.20313099999</v>
      </c>
      <c r="AT94">
        <v>1554.4412358750001</v>
      </c>
      <c r="AU94">
        <v>47705.892432000001</v>
      </c>
      <c r="AV94" t="e">
        <v>#N/A</v>
      </c>
      <c r="AW94" t="e">
        <v>#N/A</v>
      </c>
      <c r="AX94">
        <v>175406.42156399999</v>
      </c>
      <c r="AY94">
        <v>175406.42156399999</v>
      </c>
      <c r="AZ94">
        <v>630357.73719600006</v>
      </c>
      <c r="BA94">
        <v>263400.52193400002</v>
      </c>
      <c r="BB94">
        <v>223185.03639300002</v>
      </c>
      <c r="BC94">
        <v>76649.406438000005</v>
      </c>
      <c r="BD94" t="e">
        <v>#N/A</v>
      </c>
      <c r="BE94">
        <v>82758.087786000004</v>
      </c>
      <c r="BF94" s="18">
        <v>131.22</v>
      </c>
      <c r="BG94" s="19">
        <f t="shared" si="8"/>
        <v>109925.48718000001</v>
      </c>
      <c r="BH94" s="9">
        <f t="shared" si="15"/>
        <v>171589.98277000003</v>
      </c>
      <c r="BI94" s="9">
        <f t="shared" si="10"/>
        <v>171589.98277000003</v>
      </c>
      <c r="BJ94" s="16">
        <v>837.71900000000005</v>
      </c>
      <c r="BK94" s="19">
        <f t="shared" si="9"/>
        <v>1293270.5922000001</v>
      </c>
      <c r="BL94" s="16">
        <v>1543.8</v>
      </c>
      <c r="BM94" s="16">
        <v>0</v>
      </c>
      <c r="BN94" s="16" t="s">
        <v>107</v>
      </c>
      <c r="BO94">
        <v>2</v>
      </c>
      <c r="BP94">
        <f t="shared" si="11"/>
        <v>293725.76148300001</v>
      </c>
      <c r="BQ94">
        <f t="shared" si="12"/>
        <v>4.4029866010743177</v>
      </c>
      <c r="BR94">
        <f t="shared" si="13"/>
        <v>0.22711856532927047</v>
      </c>
      <c r="BS94" t="str">
        <f t="shared" si="14"/>
        <v>Continue</v>
      </c>
    </row>
    <row r="95" spans="1:71">
      <c r="A95" s="27">
        <v>94</v>
      </c>
      <c r="B95" s="27" t="s">
        <v>65</v>
      </c>
      <c r="C95" s="29">
        <v>44196</v>
      </c>
      <c r="D95" s="27">
        <v>0.68110000000000004</v>
      </c>
      <c r="E95" s="27">
        <v>39157.320599999999</v>
      </c>
      <c r="F95" s="27">
        <v>47965.867200000001</v>
      </c>
      <c r="G95" s="27">
        <v>43154.476199999997</v>
      </c>
      <c r="H95" s="27">
        <v>131017.878</v>
      </c>
      <c r="I95" s="27">
        <v>15470.472599999999</v>
      </c>
      <c r="J95" s="27">
        <v>621409.65300000005</v>
      </c>
      <c r="K95" s="27">
        <v>156333.19680000001</v>
      </c>
      <c r="L95" s="27">
        <v>444.1284</v>
      </c>
      <c r="M95" s="27">
        <v>0</v>
      </c>
      <c r="N95" s="27">
        <v>168768.79199999999</v>
      </c>
      <c r="O95" s="27">
        <v>-24575.104800000001</v>
      </c>
      <c r="P95" s="27">
        <v>46189.353600000002</v>
      </c>
      <c r="Q95" s="27">
        <v>547462.27439999999</v>
      </c>
      <c r="R95" s="27">
        <v>344347.5528</v>
      </c>
      <c r="S95" s="27">
        <v>0</v>
      </c>
      <c r="T95" s="27">
        <v>21022.077600000001</v>
      </c>
      <c r="U95" s="27">
        <v>416444.39640000003</v>
      </c>
      <c r="V95" s="27">
        <v>-21022.077600000001</v>
      </c>
      <c r="W95" s="27">
        <v>38565.149400000002</v>
      </c>
      <c r="X95" s="27">
        <v>8808.5465999999997</v>
      </c>
      <c r="Y95" s="27">
        <v>148.0428</v>
      </c>
      <c r="Z95" s="27">
        <v>17543.071800000002</v>
      </c>
      <c r="AA95" s="27" t="e">
        <v>#N/A</v>
      </c>
      <c r="AB95" s="27">
        <v>0</v>
      </c>
      <c r="AC95" s="27">
        <v>42858.390599999999</v>
      </c>
      <c r="AD95" s="27">
        <v>2235.3648564599998</v>
      </c>
      <c r="AE95" s="27">
        <v>1077554.7240867</v>
      </c>
      <c r="AF95" s="27">
        <v>28572.260399999999</v>
      </c>
      <c r="AG95" s="27">
        <v>12361.5738</v>
      </c>
      <c r="AH95" s="27" t="e">
        <v>#N/A</v>
      </c>
      <c r="AI95" s="27">
        <v>42858.390599999999</v>
      </c>
      <c r="AJ95" s="27">
        <v>0</v>
      </c>
      <c r="AK95" s="27">
        <v>1110.3209999999999</v>
      </c>
      <c r="AL95" s="27">
        <v>74.0214</v>
      </c>
      <c r="AM95" s="27">
        <v>0</v>
      </c>
      <c r="AN95" s="27">
        <v>40933.834199999998</v>
      </c>
      <c r="AO95" s="27">
        <v>120506.8392</v>
      </c>
      <c r="AP95" s="27">
        <v>90.99450702</v>
      </c>
      <c r="AQ95" s="27">
        <v>75205.742400000003</v>
      </c>
      <c r="AR95" s="27">
        <v>531991.80180000002</v>
      </c>
      <c r="AS95" s="27">
        <v>202004.40059999999</v>
      </c>
      <c r="AT95" s="27">
        <v>1656.8580069000002</v>
      </c>
      <c r="AU95" s="27">
        <v>21688.270199999999</v>
      </c>
      <c r="AV95" s="27" t="e">
        <v>#N/A</v>
      </c>
      <c r="AW95" s="27" t="e">
        <v>#N/A</v>
      </c>
      <c r="AX95" s="27">
        <v>75205.742400000003</v>
      </c>
      <c r="AY95" s="27">
        <v>75205.742400000003</v>
      </c>
      <c r="AZ95" s="27">
        <v>503197.47720000002</v>
      </c>
      <c r="BA95" s="27">
        <v>141602.9382</v>
      </c>
      <c r="BB95" s="27">
        <v>96894.012600000002</v>
      </c>
      <c r="BC95" s="27">
        <v>33901.801200000002</v>
      </c>
      <c r="BD95" s="27" t="e">
        <v>#N/A</v>
      </c>
      <c r="BE95" s="27">
        <v>28572.260399999999</v>
      </c>
      <c r="BF95" s="27">
        <v>73.610000000000014</v>
      </c>
      <c r="BG95" s="31">
        <f t="shared" si="8"/>
        <v>61664.495590000013</v>
      </c>
      <c r="BH95" s="31">
        <f t="shared" si="15"/>
        <v>97510.491600000008</v>
      </c>
      <c r="BI95" s="31">
        <f t="shared" si="10"/>
        <v>97510.491600000008</v>
      </c>
      <c r="BJ95" s="27">
        <v>837.71900000000005</v>
      </c>
      <c r="BK95" s="31">
        <f t="shared" si="9"/>
        <v>1118522.4088000001</v>
      </c>
      <c r="BL95" s="27">
        <v>1335.2</v>
      </c>
      <c r="BM95" s="27">
        <v>0</v>
      </c>
      <c r="BN95" s="27" t="s">
        <v>107</v>
      </c>
      <c r="BO95" s="27">
        <v>2</v>
      </c>
      <c r="BP95" s="27">
        <f t="shared" si="11"/>
        <v>203114.72159999999</v>
      </c>
      <c r="BQ95" s="27">
        <f t="shared" si="12"/>
        <v>5.506850512799069</v>
      </c>
      <c r="BR95" s="27">
        <f t="shared" si="13"/>
        <v>0.18159200030503669</v>
      </c>
      <c r="BS95" s="27" t="str">
        <f t="shared" si="14"/>
        <v>Continue</v>
      </c>
    </row>
    <row r="96" spans="1:71" customFormat="1" hidden="1">
      <c r="A96">
        <v>95</v>
      </c>
      <c r="B96" s="16" t="s">
        <v>65</v>
      </c>
      <c r="C96" s="17">
        <v>44012</v>
      </c>
      <c r="D96" s="16">
        <v>0.73070000000000002</v>
      </c>
      <c r="E96">
        <v>32747.363999999998</v>
      </c>
      <c r="F96">
        <v>36036.095000000001</v>
      </c>
      <c r="G96">
        <v>40864.231999999996</v>
      </c>
      <c r="H96">
        <v>74171.38</v>
      </c>
      <c r="I96">
        <v>18192.98</v>
      </c>
      <c r="J96" t="e">
        <v>#N/A</v>
      </c>
      <c r="K96">
        <v>175982.095</v>
      </c>
      <c r="L96">
        <v>279.892</v>
      </c>
      <c r="M96">
        <v>0</v>
      </c>
      <c r="N96">
        <v>161287.76499999998</v>
      </c>
      <c r="O96">
        <v>-11405.599</v>
      </c>
      <c r="P96">
        <v>5247.9750000000004</v>
      </c>
      <c r="Q96">
        <v>506114.70899999997</v>
      </c>
      <c r="R96">
        <v>302283.36</v>
      </c>
      <c r="S96">
        <v>0</v>
      </c>
      <c r="T96">
        <v>22041.494999999999</v>
      </c>
      <c r="U96">
        <v>431943.32899999997</v>
      </c>
      <c r="V96">
        <v>-22041.494999999999</v>
      </c>
      <c r="W96">
        <v>36385.96</v>
      </c>
      <c r="X96">
        <v>7697.03</v>
      </c>
      <c r="Y96">
        <v>69.972999999999999</v>
      </c>
      <c r="Z96">
        <v>14344.465</v>
      </c>
      <c r="AA96" t="e">
        <v>#N/A</v>
      </c>
      <c r="AB96">
        <v>0</v>
      </c>
      <c r="AC96">
        <v>26799.659</v>
      </c>
      <c r="AD96">
        <v>1547.2149867999999</v>
      </c>
      <c r="AE96">
        <v>700469.86651279998</v>
      </c>
      <c r="AF96">
        <v>27359.442999999999</v>
      </c>
      <c r="AG96">
        <v>7767.0029999999997</v>
      </c>
      <c r="AH96" t="e">
        <v>#N/A</v>
      </c>
      <c r="AI96">
        <v>26799.659</v>
      </c>
      <c r="AJ96">
        <v>0</v>
      </c>
      <c r="AK96">
        <v>1049.595</v>
      </c>
      <c r="AL96">
        <v>-1399.46</v>
      </c>
      <c r="AM96">
        <v>0</v>
      </c>
      <c r="AN96">
        <v>35126.445999999996</v>
      </c>
      <c r="AO96">
        <v>108808.015</v>
      </c>
      <c r="AP96">
        <v>108.1992499</v>
      </c>
      <c r="AQ96">
        <v>92784.198000000004</v>
      </c>
      <c r="AR96">
        <v>487921.72899999999</v>
      </c>
      <c r="AS96">
        <v>202781.75399999999</v>
      </c>
      <c r="AT96">
        <v>1328.5493617999998</v>
      </c>
      <c r="AU96">
        <v>21761.602999999999</v>
      </c>
      <c r="AV96" t="e">
        <v>#N/A</v>
      </c>
      <c r="AW96" t="e">
        <v>#N/A</v>
      </c>
      <c r="AX96">
        <v>92784.198000000004</v>
      </c>
      <c r="AY96">
        <v>92784.198000000004</v>
      </c>
      <c r="AZ96">
        <v>506884.41200000001</v>
      </c>
      <c r="BA96">
        <v>135747.62</v>
      </c>
      <c r="BB96">
        <v>114615.774</v>
      </c>
      <c r="BC96">
        <v>84807.275999999998</v>
      </c>
      <c r="BD96" t="e">
        <v>#N/A</v>
      </c>
      <c r="BE96">
        <v>27359.442999999999</v>
      </c>
      <c r="BF96" s="18">
        <v>42.79</v>
      </c>
      <c r="BG96" s="19">
        <f t="shared" si="8"/>
        <v>35845.996010000003</v>
      </c>
      <c r="BH96" s="9">
        <f t="shared" si="15"/>
        <v>80856.637880000009</v>
      </c>
      <c r="BI96" s="9">
        <f t="shared" si="10"/>
        <v>80856.637880000009</v>
      </c>
      <c r="BJ96" s="16">
        <v>837.71900000000005</v>
      </c>
      <c r="BK96" s="19">
        <f t="shared" si="9"/>
        <v>716584.83260000008</v>
      </c>
      <c r="BL96" s="16">
        <v>855.4</v>
      </c>
      <c r="BM96" s="16">
        <v>0</v>
      </c>
      <c r="BN96" s="16" t="s">
        <v>107</v>
      </c>
      <c r="BO96">
        <v>2</v>
      </c>
      <c r="BP96">
        <f t="shared" si="11"/>
        <v>203831.34899999999</v>
      </c>
      <c r="BQ96">
        <f t="shared" si="12"/>
        <v>3.5155771480470364</v>
      </c>
      <c r="BR96">
        <f t="shared" si="13"/>
        <v>0.28444831613367305</v>
      </c>
      <c r="BS96" t="str">
        <f t="shared" si="14"/>
        <v>Continue</v>
      </c>
    </row>
    <row r="97" spans="1:71">
      <c r="A97" s="27">
        <v>96</v>
      </c>
      <c r="B97" s="27" t="s">
        <v>65</v>
      </c>
      <c r="C97" s="29">
        <v>43830</v>
      </c>
      <c r="D97" s="27">
        <v>0.79400000000000004</v>
      </c>
      <c r="E97" s="27">
        <v>36113.798982</v>
      </c>
      <c r="F97" s="27">
        <v>43994.301508999997</v>
      </c>
      <c r="G97" s="27">
        <v>67077.348280999999</v>
      </c>
      <c r="H97" s="27">
        <v>98413.204786000002</v>
      </c>
      <c r="I97" s="27">
        <v>14395.878632</v>
      </c>
      <c r="J97" s="27">
        <v>531654.69016799994</v>
      </c>
      <c r="K97" s="27">
        <v>155003.90009799998</v>
      </c>
      <c r="L97" s="27">
        <v>372.30720600000001</v>
      </c>
      <c r="M97" s="27">
        <v>0</v>
      </c>
      <c r="N97" s="27">
        <v>154073.132083</v>
      </c>
      <c r="O97" s="27">
        <v>24944.582802000001</v>
      </c>
      <c r="P97" s="27">
        <v>18925.616305</v>
      </c>
      <c r="Q97" s="27">
        <v>510184.97462200001</v>
      </c>
      <c r="R97" s="27">
        <v>294370.89754400001</v>
      </c>
      <c r="S97" s="27">
        <v>0</v>
      </c>
      <c r="T97" s="27">
        <v>24572.275595999999</v>
      </c>
      <c r="U97" s="27">
        <v>411771.76983599999</v>
      </c>
      <c r="V97" s="27">
        <v>-24572.275595999999</v>
      </c>
      <c r="W97" s="27">
        <v>32825.085329000001</v>
      </c>
      <c r="X97" s="27">
        <v>7384.0929189999997</v>
      </c>
      <c r="Y97" s="27">
        <v>186.153603</v>
      </c>
      <c r="Z97" s="27">
        <v>8252.8097330000001</v>
      </c>
      <c r="AA97" s="27" t="e">
        <v>#N/A</v>
      </c>
      <c r="AB97" s="27">
        <v>0</v>
      </c>
      <c r="AC97" s="27">
        <v>29350.218073</v>
      </c>
      <c r="AD97" s="27">
        <v>1439.7926321632999</v>
      </c>
      <c r="AE97" s="27">
        <v>773925.76120069367</v>
      </c>
      <c r="AF97" s="27">
        <v>23145.097973</v>
      </c>
      <c r="AG97" s="27">
        <v>7011.7857130000002</v>
      </c>
      <c r="AH97" s="27" t="e">
        <v>#N/A</v>
      </c>
      <c r="AI97" s="27">
        <v>29350.218073</v>
      </c>
      <c r="AJ97" s="27">
        <v>0</v>
      </c>
      <c r="AK97" s="27">
        <v>930.76801499999999</v>
      </c>
      <c r="AL97" s="27">
        <v>744.61441200000002</v>
      </c>
      <c r="AM97" s="27">
        <v>0</v>
      </c>
      <c r="AN97" s="27">
        <v>30218.934886999999</v>
      </c>
      <c r="AO97" s="27">
        <v>114050.10743799999</v>
      </c>
      <c r="AP97" s="27">
        <v>130.05931729599999</v>
      </c>
      <c r="AQ97" s="27">
        <v>109582.42096600001</v>
      </c>
      <c r="AR97" s="27">
        <v>495789.09599</v>
      </c>
      <c r="AS97" s="27">
        <v>214883.30906299999</v>
      </c>
      <c r="AT97" s="27">
        <v>1292.7312857933</v>
      </c>
      <c r="AU97" s="27">
        <v>28853.808464999998</v>
      </c>
      <c r="AV97" s="27" t="e">
        <v>#N/A</v>
      </c>
      <c r="AW97" s="27" t="e">
        <v>#N/A</v>
      </c>
      <c r="AX97" s="27">
        <v>109582.42096600001</v>
      </c>
      <c r="AY97" s="27">
        <v>109582.42096600001</v>
      </c>
      <c r="AZ97" s="27">
        <v>506151.646557</v>
      </c>
      <c r="BA97" s="27">
        <v>143152.12070699999</v>
      </c>
      <c r="BB97" s="27">
        <v>138498.28063200001</v>
      </c>
      <c r="BC97" s="27">
        <v>93635.262308999998</v>
      </c>
      <c r="BD97" s="27" t="e">
        <v>#N/A</v>
      </c>
      <c r="BE97" s="27">
        <v>23145.097973</v>
      </c>
      <c r="BF97" s="27">
        <v>53.730000000000004</v>
      </c>
      <c r="BG97" s="31">
        <f t="shared" si="8"/>
        <v>45010.641870000007</v>
      </c>
      <c r="BH97" s="31">
        <f t="shared" si="15"/>
        <v>97074.877720000019</v>
      </c>
      <c r="BI97" s="31">
        <f t="shared" si="10"/>
        <v>97074.877720000019</v>
      </c>
      <c r="BJ97" s="27">
        <v>837.71900000000005</v>
      </c>
      <c r="BK97" s="31">
        <f t="shared" si="9"/>
        <v>787958.49140000006</v>
      </c>
      <c r="BL97" s="27">
        <v>940.6</v>
      </c>
      <c r="BM97" s="27">
        <v>0</v>
      </c>
      <c r="BN97" s="27" t="s">
        <v>107</v>
      </c>
      <c r="BO97" s="27">
        <v>2</v>
      </c>
      <c r="BP97" s="27">
        <f t="shared" si="11"/>
        <v>215814.077078</v>
      </c>
      <c r="BQ97" s="27">
        <f t="shared" si="12"/>
        <v>3.6510986774751228</v>
      </c>
      <c r="BR97" s="27">
        <f t="shared" si="13"/>
        <v>0.27389015973995506</v>
      </c>
      <c r="BS97" s="27" t="str">
        <f t="shared" si="14"/>
        <v>Continue</v>
      </c>
    </row>
    <row r="98" spans="1:71" customFormat="1" hidden="1">
      <c r="A98">
        <v>97</v>
      </c>
      <c r="B98" s="16" t="s">
        <v>65</v>
      </c>
      <c r="C98" s="17">
        <v>43646</v>
      </c>
      <c r="D98" s="16">
        <v>0.73760000000000003</v>
      </c>
      <c r="E98">
        <v>41491.769200000002</v>
      </c>
      <c r="F98">
        <v>37519.152999999998</v>
      </c>
      <c r="G98">
        <v>21754.803</v>
      </c>
      <c r="H98">
        <v>96351.707200000004</v>
      </c>
      <c r="I98">
        <v>15953.522199999999</v>
      </c>
      <c r="J98" t="e">
        <v>#N/A</v>
      </c>
      <c r="K98">
        <v>98306.486600000004</v>
      </c>
      <c r="L98">
        <v>189.1722</v>
      </c>
      <c r="M98">
        <v>0</v>
      </c>
      <c r="N98">
        <v>146293.16800000001</v>
      </c>
      <c r="O98">
        <v>11350.332</v>
      </c>
      <c r="P98">
        <v>16079.637000000001</v>
      </c>
      <c r="Q98">
        <v>444933.01439999999</v>
      </c>
      <c r="R98">
        <v>239681.17740000002</v>
      </c>
      <c r="S98" t="e">
        <v>#N/A</v>
      </c>
      <c r="T98">
        <v>16205.7518</v>
      </c>
      <c r="U98">
        <v>348581.30719999998</v>
      </c>
      <c r="V98">
        <v>-16205.7518</v>
      </c>
      <c r="W98">
        <v>33042.077600000004</v>
      </c>
      <c r="X98">
        <v>7566.8879999999999</v>
      </c>
      <c r="Y98">
        <v>378.34440000000001</v>
      </c>
      <c r="Z98">
        <v>16836.325799999999</v>
      </c>
      <c r="AA98" t="e">
        <v>#N/A</v>
      </c>
      <c r="AB98" t="e">
        <v>#N/A</v>
      </c>
      <c r="AC98">
        <v>39032.530599999998</v>
      </c>
      <c r="AD98">
        <v>1271.74794894</v>
      </c>
      <c r="AE98">
        <v>879316.87259569997</v>
      </c>
      <c r="AF98">
        <v>29952.264999999999</v>
      </c>
      <c r="AG98">
        <v>7566.8879999999999</v>
      </c>
      <c r="AH98" t="e">
        <v>#N/A</v>
      </c>
      <c r="AI98">
        <v>39032.530599999998</v>
      </c>
      <c r="AJ98">
        <v>0</v>
      </c>
      <c r="AK98">
        <v>882.80359999999996</v>
      </c>
      <c r="AL98">
        <v>22511.4918</v>
      </c>
      <c r="AM98">
        <v>0</v>
      </c>
      <c r="AN98">
        <v>37519.152999999998</v>
      </c>
      <c r="AO98">
        <v>137275.95980000001</v>
      </c>
      <c r="AP98">
        <v>143.58800553999998</v>
      </c>
      <c r="AQ98">
        <v>122079.12640000001</v>
      </c>
      <c r="AR98">
        <v>428979.49220000004</v>
      </c>
      <c r="AS98">
        <v>204369.03340000001</v>
      </c>
      <c r="AT98">
        <v>1248.6121888800001</v>
      </c>
      <c r="AU98">
        <v>30141.4372</v>
      </c>
      <c r="AV98" t="e">
        <v>#N/A</v>
      </c>
      <c r="AW98">
        <v>0</v>
      </c>
      <c r="AX98">
        <v>122079.12640000001</v>
      </c>
      <c r="AY98">
        <v>122079.12640000001</v>
      </c>
      <c r="AZ98">
        <v>526907.63439999998</v>
      </c>
      <c r="BA98">
        <v>158841.5906</v>
      </c>
      <c r="BB98">
        <v>152220.56359999999</v>
      </c>
      <c r="BC98">
        <v>74470.789399999994</v>
      </c>
      <c r="BD98" t="e">
        <v>#N/A</v>
      </c>
      <c r="BE98">
        <v>29952.264999999999</v>
      </c>
      <c r="BF98" s="18">
        <v>62.15</v>
      </c>
      <c r="BG98" s="19">
        <f t="shared" si="8"/>
        <v>52064.235850000005</v>
      </c>
      <c r="BH98" s="9">
        <f t="shared" si="15"/>
        <v>116124.60778000001</v>
      </c>
      <c r="BI98" s="9">
        <f t="shared" si="10"/>
        <v>116124.60778000001</v>
      </c>
      <c r="BJ98" s="16">
        <v>837.71900000000005</v>
      </c>
      <c r="BK98" s="19">
        <f t="shared" si="9"/>
        <v>904736.52</v>
      </c>
      <c r="BL98" s="16">
        <v>1080</v>
      </c>
      <c r="BM98" s="16">
        <v>0</v>
      </c>
      <c r="BN98" s="16" t="s">
        <v>107</v>
      </c>
      <c r="BO98">
        <v>2</v>
      </c>
      <c r="BP98">
        <f t="shared" si="11"/>
        <v>205251.83699999997</v>
      </c>
      <c r="BQ98">
        <f t="shared" si="12"/>
        <v>4.4079338495762164</v>
      </c>
      <c r="BR98">
        <f t="shared" si="13"/>
        <v>0.22686365860416463</v>
      </c>
      <c r="BS98" t="str">
        <f t="shared" si="14"/>
        <v>Continue</v>
      </c>
    </row>
    <row r="99" spans="1:71">
      <c r="A99" s="27">
        <v>98</v>
      </c>
      <c r="B99" s="27" t="s">
        <v>65</v>
      </c>
      <c r="C99" s="29">
        <v>43465</v>
      </c>
      <c r="D99" s="27">
        <v>0.84689999999999999</v>
      </c>
      <c r="E99" s="27">
        <v>38534.687692</v>
      </c>
      <c r="F99" s="27">
        <v>37908.672910000001</v>
      </c>
      <c r="G99" s="27">
        <v>15859.041144000001</v>
      </c>
      <c r="H99" s="27">
        <v>78112.733353999996</v>
      </c>
      <c r="I99" s="27">
        <v>12172.50965</v>
      </c>
      <c r="J99" s="27">
        <v>476119.02030999999</v>
      </c>
      <c r="K99" s="27">
        <v>98214.763575999998</v>
      </c>
      <c r="L99" s="27">
        <v>0</v>
      </c>
      <c r="M99" s="27">
        <v>0</v>
      </c>
      <c r="N99" s="27">
        <v>158173.068252</v>
      </c>
      <c r="O99" s="27">
        <v>-13633.210808</v>
      </c>
      <c r="P99" s="27">
        <v>8068.6349680000003</v>
      </c>
      <c r="Q99" s="27">
        <v>408578.98105200002</v>
      </c>
      <c r="R99" s="27">
        <v>208323.80801000001</v>
      </c>
      <c r="S99" s="27">
        <v>0</v>
      </c>
      <c r="T99" s="27">
        <v>14885.240372</v>
      </c>
      <c r="U99" s="27">
        <v>330466.24769799999</v>
      </c>
      <c r="V99" s="27">
        <v>-14885.240372</v>
      </c>
      <c r="W99" s="27">
        <v>31578.967892000001</v>
      </c>
      <c r="X99" s="27">
        <v>7233.9485919999997</v>
      </c>
      <c r="Y99" s="27">
        <v>208.671594</v>
      </c>
      <c r="Z99" s="27">
        <v>16693.72752</v>
      </c>
      <c r="AA99" s="27" t="e">
        <v>#N/A</v>
      </c>
      <c r="AB99" s="27" t="e">
        <v>#N/A</v>
      </c>
      <c r="AC99" s="27">
        <v>47368.451838000001</v>
      </c>
      <c r="AD99" s="27">
        <v>1145.8852798519999</v>
      </c>
      <c r="AE99" s="27">
        <v>770429.90947654634</v>
      </c>
      <c r="AF99" s="27">
        <v>40204.060444000002</v>
      </c>
      <c r="AG99" s="27">
        <v>7929.5205720000004</v>
      </c>
      <c r="AH99" s="27" t="e">
        <v>#N/A</v>
      </c>
      <c r="AI99" s="27">
        <v>47368.451838000001</v>
      </c>
      <c r="AJ99" s="27">
        <v>0</v>
      </c>
      <c r="AK99" s="27">
        <v>973.80077200000005</v>
      </c>
      <c r="AL99" s="27">
        <v>-2017.1587420000001</v>
      </c>
      <c r="AM99" s="27">
        <v>0</v>
      </c>
      <c r="AN99" s="27">
        <v>48133.581015999996</v>
      </c>
      <c r="AO99" s="27">
        <v>145026.75782999999</v>
      </c>
      <c r="AP99" s="27">
        <v>168.43971067680002</v>
      </c>
      <c r="AQ99" s="27">
        <v>142661.81309800001</v>
      </c>
      <c r="AR99" s="27">
        <v>396406.471402</v>
      </c>
      <c r="AS99" s="27">
        <v>199281.37226999999</v>
      </c>
      <c r="AT99" s="27">
        <v>1292.2892702024001</v>
      </c>
      <c r="AU99" s="27">
        <v>32552.768663999999</v>
      </c>
      <c r="AV99" s="27" t="e">
        <v>#N/A</v>
      </c>
      <c r="AW99" s="27">
        <v>0</v>
      </c>
      <c r="AX99" s="27">
        <v>142661.81309800001</v>
      </c>
      <c r="AY99" s="27">
        <v>142661.81309800001</v>
      </c>
      <c r="AZ99" s="27">
        <v>596800.75884000002</v>
      </c>
      <c r="BA99" s="27">
        <v>187317.53421399998</v>
      </c>
      <c r="BB99" s="27">
        <v>175214.58176199999</v>
      </c>
      <c r="BC99" s="27">
        <v>66009.780901999999</v>
      </c>
      <c r="BD99" s="27" t="e">
        <v>#N/A</v>
      </c>
      <c r="BE99" s="27">
        <v>40204.060444000002</v>
      </c>
      <c r="BF99" s="27">
        <v>76.47</v>
      </c>
      <c r="BG99" s="31">
        <f t="shared" si="8"/>
        <v>64060.371930000001</v>
      </c>
      <c r="BH99" s="31">
        <f t="shared" si="15"/>
        <v>134646.57487000001</v>
      </c>
      <c r="BI99" s="31">
        <f t="shared" si="10"/>
        <v>134646.57487000001</v>
      </c>
      <c r="BJ99" s="27">
        <v>837.71900000000005</v>
      </c>
      <c r="BK99" s="31">
        <f t="shared" si="9"/>
        <v>787455.8600000001</v>
      </c>
      <c r="BL99" s="27">
        <v>940</v>
      </c>
      <c r="BM99" s="27">
        <v>0</v>
      </c>
      <c r="BN99" s="27" t="s">
        <v>107</v>
      </c>
      <c r="BO99" s="27">
        <v>2</v>
      </c>
      <c r="BP99" s="27">
        <f t="shared" si="11"/>
        <v>200255.17304200001</v>
      </c>
      <c r="BQ99" s="27">
        <f t="shared" si="12"/>
        <v>3.9322622633815558</v>
      </c>
      <c r="BR99" s="27">
        <f t="shared" si="13"/>
        <v>0.25430653731118336</v>
      </c>
      <c r="BS99" s="27" t="str">
        <f t="shared" si="14"/>
        <v>Continue</v>
      </c>
    </row>
    <row r="100" spans="1:71" customFormat="1" hidden="1">
      <c r="A100">
        <v>99</v>
      </c>
      <c r="B100" s="16" t="s">
        <v>65</v>
      </c>
      <c r="C100" s="17">
        <v>43281</v>
      </c>
      <c r="D100" s="16">
        <v>1.032</v>
      </c>
      <c r="E100">
        <v>35249.817900000002</v>
      </c>
      <c r="F100">
        <v>31354.116099999999</v>
      </c>
      <c r="G100">
        <v>86459.446400000001</v>
      </c>
      <c r="H100">
        <v>122463.2711</v>
      </c>
      <c r="I100">
        <v>13823.458000000001</v>
      </c>
      <c r="J100" t="e">
        <v>#N/A</v>
      </c>
      <c r="K100">
        <v>84260.259900000005</v>
      </c>
      <c r="L100">
        <v>1068.1763000000001</v>
      </c>
      <c r="M100">
        <v>0</v>
      </c>
      <c r="N100">
        <v>146905.65820000001</v>
      </c>
      <c r="O100">
        <v>9173.7494000000006</v>
      </c>
      <c r="P100">
        <v>11812.7732</v>
      </c>
      <c r="Q100">
        <v>439648.79830000002</v>
      </c>
      <c r="R100">
        <v>237260.8064</v>
      </c>
      <c r="S100" t="e">
        <v>#N/A</v>
      </c>
      <c r="T100">
        <v>9739.2544999999991</v>
      </c>
      <c r="U100">
        <v>317185.52720000001</v>
      </c>
      <c r="V100">
        <v>-9739.2544999999991</v>
      </c>
      <c r="W100">
        <v>47376.760600000001</v>
      </c>
      <c r="X100">
        <v>6220.5560999999998</v>
      </c>
      <c r="Y100">
        <v>251.3356</v>
      </c>
      <c r="Z100">
        <v>37637.506099999999</v>
      </c>
      <c r="AA100" t="e">
        <v>#N/A</v>
      </c>
      <c r="AB100" t="e">
        <v>#N/A</v>
      </c>
      <c r="AC100">
        <v>47879.431799999998</v>
      </c>
      <c r="AD100">
        <v>1159.1597872</v>
      </c>
      <c r="AE100">
        <v>780347.06619933003</v>
      </c>
      <c r="AF100">
        <v>34998.482300000003</v>
      </c>
      <c r="AG100">
        <v>7917.0713999999998</v>
      </c>
      <c r="AH100" t="e">
        <v>#N/A</v>
      </c>
      <c r="AI100">
        <v>47879.431799999998</v>
      </c>
      <c r="AJ100">
        <v>0</v>
      </c>
      <c r="AK100">
        <v>879.67460000000005</v>
      </c>
      <c r="AL100">
        <v>-62.8339</v>
      </c>
      <c r="AM100">
        <v>0</v>
      </c>
      <c r="AN100">
        <v>42915.553699999997</v>
      </c>
      <c r="AO100">
        <v>141941.7801</v>
      </c>
      <c r="AP100">
        <v>153.98075534</v>
      </c>
      <c r="AQ100">
        <v>118002.06419999999</v>
      </c>
      <c r="AR100">
        <v>425825.34029999998</v>
      </c>
      <c r="AS100">
        <v>201508.3173</v>
      </c>
      <c r="AT100">
        <v>1276.9356493599998</v>
      </c>
      <c r="AU100">
        <v>30097.438099999999</v>
      </c>
      <c r="AV100" t="e">
        <v>#N/A</v>
      </c>
      <c r="AW100">
        <v>0</v>
      </c>
      <c r="AX100">
        <v>118002.06419999999</v>
      </c>
      <c r="AY100">
        <v>118002.06419999999</v>
      </c>
      <c r="AZ100">
        <v>539240.52980000002</v>
      </c>
      <c r="BA100">
        <v>156707.74660000001</v>
      </c>
      <c r="BB100">
        <v>148099.50229999999</v>
      </c>
      <c r="BC100">
        <v>78416.707200000004</v>
      </c>
      <c r="BD100" t="e">
        <v>#N/A</v>
      </c>
      <c r="BE100">
        <v>34998.482300000003</v>
      </c>
      <c r="BF100" s="18">
        <v>84.259999999999991</v>
      </c>
      <c r="BG100" s="19">
        <f t="shared" si="8"/>
        <v>70586.202940000003</v>
      </c>
      <c r="BH100" s="9">
        <f t="shared" si="15"/>
        <v>123638.94721000001</v>
      </c>
      <c r="BI100" s="9">
        <f t="shared" si="10"/>
        <v>123638.94721000001</v>
      </c>
      <c r="BJ100" s="16">
        <v>837.71900000000005</v>
      </c>
      <c r="BK100" s="19">
        <f t="shared" si="9"/>
        <v>769612.44530000014</v>
      </c>
      <c r="BL100" s="16">
        <v>918.7</v>
      </c>
      <c r="BM100" s="16">
        <v>0</v>
      </c>
      <c r="BN100" s="16" t="s">
        <v>107</v>
      </c>
      <c r="BO100">
        <v>2</v>
      </c>
      <c r="BP100">
        <f t="shared" si="11"/>
        <v>202387.99190000002</v>
      </c>
      <c r="BQ100">
        <f t="shared" si="12"/>
        <v>3.8026586363891881</v>
      </c>
      <c r="BR100">
        <f t="shared" si="13"/>
        <v>0.26297390736854287</v>
      </c>
      <c r="BS100" t="str">
        <f t="shared" si="14"/>
        <v>Continue</v>
      </c>
    </row>
    <row r="101" spans="1:71">
      <c r="A101" s="27">
        <v>100</v>
      </c>
      <c r="B101" s="27" t="s">
        <v>65</v>
      </c>
      <c r="C101" s="29">
        <v>43100</v>
      </c>
      <c r="D101" s="27">
        <v>0.91200000000000003</v>
      </c>
      <c r="E101" s="27">
        <v>34426.202797999998</v>
      </c>
      <c r="F101" s="27">
        <v>31605.326648999999</v>
      </c>
      <c r="G101" s="27">
        <v>59353.536930999995</v>
      </c>
      <c r="H101" s="27">
        <v>96140.064669999992</v>
      </c>
      <c r="I101" s="27">
        <v>11628.918001999999</v>
      </c>
      <c r="J101" s="27">
        <v>430327.53497499996</v>
      </c>
      <c r="K101" s="27">
        <v>86756.333806999988</v>
      </c>
      <c r="L101" s="27">
        <v>690.82681200000002</v>
      </c>
      <c r="M101" s="27">
        <v>0</v>
      </c>
      <c r="N101" s="27">
        <v>126363.73769499999</v>
      </c>
      <c r="O101" s="27">
        <v>18537.186121999999</v>
      </c>
      <c r="P101" s="27">
        <v>33735.375985999999</v>
      </c>
      <c r="Q101" s="27">
        <v>415014.20730899996</v>
      </c>
      <c r="R101" s="27">
        <v>219395.08171099998</v>
      </c>
      <c r="S101" s="27" t="e">
        <v>#N/A</v>
      </c>
      <c r="T101" s="27">
        <v>9153.4552590000003</v>
      </c>
      <c r="U101" s="27">
        <v>318874.14263899997</v>
      </c>
      <c r="V101" s="27">
        <v>-9153.4552590000003</v>
      </c>
      <c r="W101" s="27">
        <v>34368.633897</v>
      </c>
      <c r="X101" s="27">
        <v>5469.0455949999996</v>
      </c>
      <c r="Y101" s="27">
        <v>402.98230699999999</v>
      </c>
      <c r="Z101" s="27">
        <v>25215.178637999998</v>
      </c>
      <c r="AA101" s="27" t="e">
        <v>#N/A</v>
      </c>
      <c r="AB101" s="27" t="e">
        <v>#N/A</v>
      </c>
      <c r="AC101" s="27">
        <v>37477.354550999997</v>
      </c>
      <c r="AD101" s="27">
        <v>1100.0956429892001</v>
      </c>
      <c r="AE101" s="27">
        <v>720305.49739093916</v>
      </c>
      <c r="AF101" s="27">
        <v>32411.291262999999</v>
      </c>
      <c r="AG101" s="27">
        <v>7656.6638329999996</v>
      </c>
      <c r="AH101" s="27">
        <v>1899.773733</v>
      </c>
      <c r="AI101" s="27">
        <v>37477.354550999997</v>
      </c>
      <c r="AJ101" s="27">
        <v>0</v>
      </c>
      <c r="AK101" s="27">
        <v>863.53351499999997</v>
      </c>
      <c r="AL101" s="27">
        <v>-33965.651590000001</v>
      </c>
      <c r="AM101" s="27">
        <v>0</v>
      </c>
      <c r="AN101" s="27">
        <v>40067.955095999998</v>
      </c>
      <c r="AO101" s="27">
        <v>125385.06637799999</v>
      </c>
      <c r="AP101" s="27">
        <v>121.7179273843</v>
      </c>
      <c r="AQ101" s="27">
        <v>78063.429755999998</v>
      </c>
      <c r="AR101" s="27">
        <v>403385.289307</v>
      </c>
      <c r="AS101" s="27">
        <v>194755.592083</v>
      </c>
      <c r="AT101" s="27">
        <v>1334.7867816958999</v>
      </c>
      <c r="AU101" s="27">
        <v>23545.680508999998</v>
      </c>
      <c r="AV101" s="27">
        <v>8692.9040509999995</v>
      </c>
      <c r="AW101" s="27">
        <v>-57.568900999999997</v>
      </c>
      <c r="AX101" s="27">
        <v>78063.429755999998</v>
      </c>
      <c r="AY101" s="27">
        <v>78063.429755999998</v>
      </c>
      <c r="AZ101" s="27">
        <v>451800.735048</v>
      </c>
      <c r="BA101" s="27">
        <v>123945.843853</v>
      </c>
      <c r="BB101" s="27">
        <v>101551.54136399999</v>
      </c>
      <c r="BC101" s="27">
        <v>73803.33108199999</v>
      </c>
      <c r="BD101" s="27" t="e">
        <v>#N/A</v>
      </c>
      <c r="BE101" s="27">
        <v>32411.291262999999</v>
      </c>
      <c r="BF101" s="27">
        <v>63.33</v>
      </c>
      <c r="BG101" s="31">
        <f t="shared" si="8"/>
        <v>53052.744270000003</v>
      </c>
      <c r="BH101" s="31">
        <f t="shared" si="15"/>
        <v>92190.975950000007</v>
      </c>
      <c r="BI101" s="31">
        <f t="shared" si="10"/>
        <v>92190.975950000007</v>
      </c>
      <c r="BJ101" s="27">
        <v>837.71900000000005</v>
      </c>
      <c r="BK101" s="31">
        <f t="shared" si="9"/>
        <v>744732.19099999999</v>
      </c>
      <c r="BL101" s="27">
        <v>889</v>
      </c>
      <c r="BM101" s="27">
        <v>0</v>
      </c>
      <c r="BN101" s="27" t="s">
        <v>107</v>
      </c>
      <c r="BO101" s="27">
        <v>2</v>
      </c>
      <c r="BP101" s="27">
        <f t="shared" si="11"/>
        <v>195619.12559799998</v>
      </c>
      <c r="BQ101" s="27">
        <f t="shared" si="12"/>
        <v>3.8070520391264551</v>
      </c>
      <c r="BR101" s="27">
        <f t="shared" si="13"/>
        <v>0.26267043101135396</v>
      </c>
      <c r="BS101" s="27" t="str">
        <f t="shared" si="14"/>
        <v>Continue</v>
      </c>
    </row>
    <row r="102" spans="1:71" customFormat="1" hidden="1">
      <c r="A102">
        <v>101</v>
      </c>
      <c r="B102" s="16" t="s">
        <v>65</v>
      </c>
      <c r="C102" s="17">
        <v>42916</v>
      </c>
      <c r="D102" s="16">
        <v>0.8014</v>
      </c>
      <c r="E102">
        <v>32680.998899999999</v>
      </c>
      <c r="F102">
        <v>27986.819058000001</v>
      </c>
      <c r="G102">
        <v>112600.89621000001</v>
      </c>
      <c r="H102">
        <v>149797.814958</v>
      </c>
      <c r="I102">
        <v>13607.179542</v>
      </c>
      <c r="J102" t="e">
        <v>#N/A</v>
      </c>
      <c r="K102">
        <v>89070.577002000005</v>
      </c>
      <c r="L102">
        <v>1010.139966</v>
      </c>
      <c r="M102">
        <v>0</v>
      </c>
      <c r="N102">
        <v>127574.73570599999</v>
      </c>
      <c r="O102">
        <v>6179.6797919999999</v>
      </c>
      <c r="P102">
        <v>72670.657554000005</v>
      </c>
      <c r="Q102">
        <v>449452.86487200001</v>
      </c>
      <c r="R102">
        <v>261269.731206</v>
      </c>
      <c r="S102" t="e">
        <v>#N/A</v>
      </c>
      <c r="T102">
        <v>7902.8597339999997</v>
      </c>
      <c r="U102">
        <v>299655.04991399997</v>
      </c>
      <c r="V102">
        <v>-7902.8597339999997</v>
      </c>
      <c r="W102">
        <v>30838.978962000001</v>
      </c>
      <c r="X102">
        <v>5941.9997999999996</v>
      </c>
      <c r="Y102">
        <v>178.25999400000001</v>
      </c>
      <c r="Z102">
        <v>22936.119228</v>
      </c>
      <c r="AA102" t="e">
        <v>#N/A</v>
      </c>
      <c r="AB102" t="e">
        <v>#N/A</v>
      </c>
      <c r="AC102">
        <v>31254.918947999999</v>
      </c>
      <c r="AD102">
        <v>1643.5333766808001</v>
      </c>
      <c r="AE102">
        <v>653187.43606655882</v>
      </c>
      <c r="AF102">
        <v>8140.539726</v>
      </c>
      <c r="AG102">
        <v>3089.839896</v>
      </c>
      <c r="AH102">
        <v>2436.2199179999998</v>
      </c>
      <c r="AI102">
        <v>31254.918947999999</v>
      </c>
      <c r="AJ102">
        <v>0</v>
      </c>
      <c r="AK102">
        <v>831.87997199999995</v>
      </c>
      <c r="AL102">
        <v>0</v>
      </c>
      <c r="AM102">
        <v>0</v>
      </c>
      <c r="AN102">
        <v>11170.959623999999</v>
      </c>
      <c r="AO102">
        <v>114740.01613800001</v>
      </c>
      <c r="AP102">
        <v>117.3782640492</v>
      </c>
      <c r="AQ102">
        <v>73561.957523999998</v>
      </c>
      <c r="AR102">
        <v>435845.68533000001</v>
      </c>
      <c r="AS102">
        <v>187351.25369399998</v>
      </c>
      <c r="AT102">
        <v>924.75937087379998</v>
      </c>
      <c r="AU102">
        <v>13547.759544</v>
      </c>
      <c r="AV102">
        <v>8853.5797019999991</v>
      </c>
      <c r="AW102">
        <v>-59.419998</v>
      </c>
      <c r="AX102">
        <v>73561.957523999998</v>
      </c>
      <c r="AY102">
        <v>73561.957523999998</v>
      </c>
      <c r="AZ102">
        <v>412196.52612599998</v>
      </c>
      <c r="BA102">
        <v>111887.85623400001</v>
      </c>
      <c r="BB102">
        <v>87050.297070000001</v>
      </c>
      <c r="BC102">
        <v>72967.757543999993</v>
      </c>
      <c r="BD102" t="e">
        <v>#N/A</v>
      </c>
      <c r="BE102">
        <v>8140.539726</v>
      </c>
      <c r="BF102" s="18">
        <v>46.72</v>
      </c>
      <c r="BG102" s="19">
        <f t="shared" si="8"/>
        <v>39138.231680000004</v>
      </c>
      <c r="BH102" s="9">
        <f t="shared" si="15"/>
        <v>83277.64579000001</v>
      </c>
      <c r="BI102" s="9">
        <f t="shared" si="10"/>
        <v>83277.64579000001</v>
      </c>
      <c r="BJ102" s="16">
        <v>837.71900000000005</v>
      </c>
      <c r="BK102" s="19">
        <f t="shared" si="9"/>
        <v>648813.36550000007</v>
      </c>
      <c r="BL102" s="16">
        <v>774.5</v>
      </c>
      <c r="BM102" s="16">
        <v>0</v>
      </c>
      <c r="BN102" s="16" t="s">
        <v>107</v>
      </c>
      <c r="BO102">
        <v>2</v>
      </c>
      <c r="BP102">
        <f t="shared" si="11"/>
        <v>188183.13366600001</v>
      </c>
      <c r="BQ102">
        <f t="shared" si="12"/>
        <v>3.4477763913292963</v>
      </c>
      <c r="BR102">
        <f t="shared" si="13"/>
        <v>0.29004201157443632</v>
      </c>
      <c r="BS102" t="str">
        <f t="shared" si="14"/>
        <v>Continue</v>
      </c>
    </row>
    <row r="103" spans="1:71">
      <c r="A103" s="27">
        <v>102</v>
      </c>
      <c r="B103" s="27" t="s">
        <v>65</v>
      </c>
      <c r="C103" s="29">
        <v>42735</v>
      </c>
      <c r="D103" s="27">
        <v>0.71419999999999995</v>
      </c>
      <c r="E103" s="27">
        <v>29265.530985000001</v>
      </c>
      <c r="F103" s="27">
        <v>29627.578791</v>
      </c>
      <c r="G103" s="27">
        <v>69633.861354000008</v>
      </c>
      <c r="H103" s="27">
        <v>108372.97659600001</v>
      </c>
      <c r="I103" s="27">
        <v>11223.481986000001</v>
      </c>
      <c r="J103" s="27">
        <v>388960.02624600002</v>
      </c>
      <c r="K103" s="27">
        <v>80857.343340000007</v>
      </c>
      <c r="L103" s="27">
        <v>663.75431100000003</v>
      </c>
      <c r="M103" s="27">
        <v>0</v>
      </c>
      <c r="N103" s="27">
        <v>147836.18745</v>
      </c>
      <c r="O103" s="27">
        <v>-1387.849923</v>
      </c>
      <c r="P103" s="27">
        <v>40609.695573000005</v>
      </c>
      <c r="Q103" s="27">
        <v>391192.65438299999</v>
      </c>
      <c r="R103" s="27">
        <v>207694.758042</v>
      </c>
      <c r="S103" s="27">
        <v>0</v>
      </c>
      <c r="T103" s="27">
        <v>9171.8777520000003</v>
      </c>
      <c r="U103" s="27">
        <v>282819.67778700002</v>
      </c>
      <c r="V103" s="27">
        <v>-9171.8777520000003</v>
      </c>
      <c r="W103" s="27">
        <v>33368.739453000002</v>
      </c>
      <c r="X103" s="27">
        <v>5491.0583910000005</v>
      </c>
      <c r="Y103" s="27">
        <v>60.341301000000001</v>
      </c>
      <c r="Z103" s="27">
        <v>24196.861701000002</v>
      </c>
      <c r="AA103" s="27" t="e">
        <v>#N/A</v>
      </c>
      <c r="AB103" s="27">
        <v>0</v>
      </c>
      <c r="AC103" s="27">
        <v>25584.711624</v>
      </c>
      <c r="AD103" s="27">
        <v>1037.6169437357999</v>
      </c>
      <c r="AE103" s="27">
        <v>752772.86357329076</v>
      </c>
      <c r="AF103" s="27">
        <v>18886.827213</v>
      </c>
      <c r="AG103" s="27">
        <v>3922.184565</v>
      </c>
      <c r="AH103" s="27">
        <v>1930.921632</v>
      </c>
      <c r="AI103" s="27">
        <v>25584.711624</v>
      </c>
      <c r="AJ103" s="27">
        <v>0</v>
      </c>
      <c r="AK103" s="27">
        <v>905.11951499999998</v>
      </c>
      <c r="AL103" s="27">
        <v>-3137.747652</v>
      </c>
      <c r="AM103" s="27">
        <v>0</v>
      </c>
      <c r="AN103" s="27">
        <v>22809.011778</v>
      </c>
      <c r="AO103" s="27">
        <v>99623.487951000003</v>
      </c>
      <c r="AP103" s="27">
        <v>130.37341494060001</v>
      </c>
      <c r="AQ103" s="27">
        <v>97813.248921000006</v>
      </c>
      <c r="AR103" s="27">
        <v>379969.17239700002</v>
      </c>
      <c r="AS103" s="27">
        <v>182592.77682600002</v>
      </c>
      <c r="AT103" s="27">
        <v>340.8921458694</v>
      </c>
      <c r="AU103" s="27">
        <v>5853.1061970000001</v>
      </c>
      <c r="AV103" s="27">
        <v>9352.9016549999997</v>
      </c>
      <c r="AW103" s="27">
        <v>-60.341301000000001</v>
      </c>
      <c r="AX103" s="27">
        <v>97813.248921000006</v>
      </c>
      <c r="AY103" s="27">
        <v>97813.248921000006</v>
      </c>
      <c r="AZ103" s="27">
        <v>356979.13671600004</v>
      </c>
      <c r="BA103" s="27">
        <v>90692.975403000004</v>
      </c>
      <c r="BB103" s="27">
        <v>103606.013817</v>
      </c>
      <c r="BC103" s="27">
        <v>61065.396612000004</v>
      </c>
      <c r="BD103" s="27" t="e">
        <v>#N/A</v>
      </c>
      <c r="BE103" s="27">
        <v>18886.827213</v>
      </c>
      <c r="BF103" s="27">
        <v>52.69</v>
      </c>
      <c r="BG103" s="31">
        <f t="shared" si="8"/>
        <v>44139.414109999998</v>
      </c>
      <c r="BH103" s="31">
        <f t="shared" si="15"/>
        <v>67520.151400000002</v>
      </c>
      <c r="BI103" s="31">
        <f t="shared" si="10"/>
        <v>67520.151400000002</v>
      </c>
      <c r="BJ103" s="27">
        <v>837.71900000000005</v>
      </c>
      <c r="BK103" s="31">
        <f t="shared" si="9"/>
        <v>764083.49990000005</v>
      </c>
      <c r="BL103" s="27">
        <v>912.1</v>
      </c>
      <c r="BM103" s="27">
        <v>0</v>
      </c>
      <c r="BN103" s="27" t="s">
        <v>107</v>
      </c>
      <c r="BO103" s="27">
        <v>2</v>
      </c>
      <c r="BP103" s="27">
        <f t="shared" si="11"/>
        <v>183497.89634099999</v>
      </c>
      <c r="BQ103" s="27">
        <f t="shared" si="12"/>
        <v>4.1639905150742402</v>
      </c>
      <c r="BR103" s="27">
        <f t="shared" si="13"/>
        <v>0.24015424539990118</v>
      </c>
      <c r="BS103" s="27" t="str">
        <f t="shared" si="14"/>
        <v>Continue</v>
      </c>
    </row>
    <row r="104" spans="1:71" customFormat="1" hidden="1">
      <c r="A104">
        <v>103</v>
      </c>
      <c r="B104" s="16" t="s">
        <v>65</v>
      </c>
      <c r="C104" s="17">
        <v>42551</v>
      </c>
      <c r="D104" s="16">
        <v>0.58330000000000004</v>
      </c>
      <c r="E104">
        <v>33566.689473999999</v>
      </c>
      <c r="F104">
        <v>24760.219612000001</v>
      </c>
      <c r="G104">
        <v>131841.78793399999</v>
      </c>
      <c r="H104">
        <v>115122.258196</v>
      </c>
      <c r="I104">
        <v>16081.379747999999</v>
      </c>
      <c r="J104" t="e">
        <v>#N/A</v>
      </c>
      <c r="K104">
        <v>127055.663009</v>
      </c>
      <c r="L104">
        <v>4020.3449369999998</v>
      </c>
      <c r="M104">
        <v>0</v>
      </c>
      <c r="N104">
        <v>145115.307726</v>
      </c>
      <c r="O104">
        <v>-13720.224785</v>
      </c>
      <c r="P104">
        <v>37395.589414000002</v>
      </c>
      <c r="Q104">
        <v>446704.99300000002</v>
      </c>
      <c r="R104">
        <v>264959.875848</v>
      </c>
      <c r="S104" t="e">
        <v>#N/A</v>
      </c>
      <c r="T104">
        <v>7147.279888</v>
      </c>
      <c r="U104">
        <v>331582.73480400001</v>
      </c>
      <c r="V104">
        <v>-7147.279888</v>
      </c>
      <c r="W104">
        <v>29227.269542000002</v>
      </c>
      <c r="X104">
        <v>5551.9049130000003</v>
      </c>
      <c r="Y104">
        <v>63.814999</v>
      </c>
      <c r="Z104">
        <v>22079.989654000001</v>
      </c>
      <c r="AA104" t="e">
        <v>#N/A</v>
      </c>
      <c r="AB104" t="e">
        <v>#N/A</v>
      </c>
      <c r="AC104">
        <v>27504.264568999999</v>
      </c>
      <c r="AD104" t="e">
        <v>#N/A</v>
      </c>
      <c r="AE104">
        <v>585816.20911158586</v>
      </c>
      <c r="AF104">
        <v>38863.334390999997</v>
      </c>
      <c r="AG104">
        <v>-1978.2649690000001</v>
      </c>
      <c r="AH104">
        <v>2807.8599560000002</v>
      </c>
      <c r="AI104">
        <v>27504.264568999999</v>
      </c>
      <c r="AJ104">
        <v>0</v>
      </c>
      <c r="AK104">
        <v>893.409986</v>
      </c>
      <c r="AL104">
        <v>11678.144817</v>
      </c>
      <c r="AM104">
        <v>0</v>
      </c>
      <c r="AN104">
        <v>36821.254422999998</v>
      </c>
      <c r="AO104">
        <v>100827.69842</v>
      </c>
      <c r="AP104">
        <v>64.912616982800003</v>
      </c>
      <c r="AQ104">
        <v>40608.993688645001</v>
      </c>
      <c r="AR104">
        <v>430623.61325200001</v>
      </c>
      <c r="AS104">
        <v>180851.70716600001</v>
      </c>
      <c r="AT104" t="e">
        <v>#N/A</v>
      </c>
      <c r="AU104">
        <v>-1117.2091874930002</v>
      </c>
      <c r="AV104">
        <v>12113.746000174</v>
      </c>
      <c r="AW104">
        <v>-152.773107606</v>
      </c>
      <c r="AX104">
        <v>43434.466584369002</v>
      </c>
      <c r="AY104">
        <v>43434.466584369002</v>
      </c>
      <c r="AZ104">
        <v>366037.99070557591</v>
      </c>
      <c r="BA104">
        <v>86311.955857466004</v>
      </c>
      <c r="BB104">
        <v>39339.011393545996</v>
      </c>
      <c r="BC104">
        <v>117483.413159</v>
      </c>
      <c r="BD104" t="e">
        <v>#N/A</v>
      </c>
      <c r="BE104">
        <v>38863.334390999997</v>
      </c>
      <c r="BF104" s="18">
        <v>27.91</v>
      </c>
      <c r="BG104" s="19">
        <f t="shared" si="8"/>
        <v>23380.737290000001</v>
      </c>
      <c r="BH104" s="9">
        <f t="shared" si="15"/>
        <v>51394.060649999999</v>
      </c>
      <c r="BI104" s="9">
        <f t="shared" si="10"/>
        <v>51394.060649999999</v>
      </c>
      <c r="BJ104" s="16">
        <v>837.71900000000005</v>
      </c>
      <c r="BK104" s="19">
        <f t="shared" si="9"/>
        <v>585398.03720000002</v>
      </c>
      <c r="BL104" s="16">
        <v>698.8</v>
      </c>
      <c r="BM104" s="16">
        <v>0</v>
      </c>
      <c r="BN104" s="16" t="s">
        <v>107</v>
      </c>
      <c r="BO104">
        <v>2</v>
      </c>
      <c r="BP104">
        <f t="shared" si="11"/>
        <v>181745.11715200002</v>
      </c>
      <c r="BQ104">
        <f t="shared" si="12"/>
        <v>3.2209835750933018</v>
      </c>
      <c r="BR104">
        <f t="shared" si="13"/>
        <v>0.31046417241386681</v>
      </c>
      <c r="BS104" t="str">
        <f t="shared" si="14"/>
        <v>Continue</v>
      </c>
    </row>
    <row r="105" spans="1:71">
      <c r="A105" s="27">
        <v>104</v>
      </c>
      <c r="B105" s="27" t="s">
        <v>65</v>
      </c>
      <c r="C105" s="29">
        <v>42369</v>
      </c>
      <c r="D105" s="27">
        <v>0.79259999999999997</v>
      </c>
      <c r="E105" s="27">
        <v>31261.518366</v>
      </c>
      <c r="F105" s="27">
        <v>30395.148342</v>
      </c>
      <c r="G105" s="27">
        <v>118909.285794</v>
      </c>
      <c r="H105" s="27">
        <v>93640.160094000006</v>
      </c>
      <c r="I105" s="27">
        <v>14295.105396000001</v>
      </c>
      <c r="J105" s="27">
        <v>375787.99790999998</v>
      </c>
      <c r="K105" s="27">
        <v>140424.14139</v>
      </c>
      <c r="L105" s="27">
        <v>72.197502</v>
      </c>
      <c r="M105" s="27">
        <v>0</v>
      </c>
      <c r="N105" s="27">
        <v>126923.208516</v>
      </c>
      <c r="O105" s="27">
        <v>-57469.211592</v>
      </c>
      <c r="P105" s="27">
        <v>36604.133514000001</v>
      </c>
      <c r="Q105" s="27">
        <v>423582.74423399998</v>
      </c>
      <c r="R105" s="27">
        <v>259838.809698</v>
      </c>
      <c r="S105" s="27" t="e">
        <v>#N/A</v>
      </c>
      <c r="T105" s="27">
        <v>8065.6161334319995</v>
      </c>
      <c r="U105" s="27">
        <v>329942.58413999999</v>
      </c>
      <c r="V105" s="27">
        <v>-8065.6161334319995</v>
      </c>
      <c r="W105" s="27">
        <v>30529.941078234002</v>
      </c>
      <c r="X105" s="27">
        <v>6294.755804376</v>
      </c>
      <c r="Y105" s="27">
        <v>558.95306048400005</v>
      </c>
      <c r="Z105" s="27">
        <v>22464.324944802</v>
      </c>
      <c r="AA105" s="27" t="e">
        <v>#N/A</v>
      </c>
      <c r="AB105" s="27" t="e">
        <v>#N/A</v>
      </c>
      <c r="AC105" s="27">
        <v>21732.097879518002</v>
      </c>
      <c r="AD105" s="27" t="e">
        <v>#N/A</v>
      </c>
      <c r="AE105" s="27">
        <v>485764.00521128217</v>
      </c>
      <c r="AF105" s="27">
        <v>-8109.0790296360001</v>
      </c>
      <c r="AG105" s="27">
        <v>-1335.4371944940001</v>
      </c>
      <c r="AH105" s="27">
        <v>3198.7103261100001</v>
      </c>
      <c r="AI105" s="27">
        <v>21732.097879518002</v>
      </c>
      <c r="AJ105" s="27">
        <v>0</v>
      </c>
      <c r="AK105" s="27">
        <v>1082.96253</v>
      </c>
      <c r="AL105" s="27">
        <v>-1611.5204421420001</v>
      </c>
      <c r="AM105" s="27">
        <v>0</v>
      </c>
      <c r="AN105" s="27">
        <v>-9537.5066067059997</v>
      </c>
      <c r="AO105" s="27">
        <v>100792.477827132</v>
      </c>
      <c r="AP105" s="27">
        <v>66.226768584599995</v>
      </c>
      <c r="AQ105" s="27">
        <v>41154.164485044006</v>
      </c>
      <c r="AR105" s="27">
        <v>409287.63883800001</v>
      </c>
      <c r="AS105" s="27">
        <v>162660.972006</v>
      </c>
      <c r="AT105" s="27">
        <v>1596.7127344818</v>
      </c>
      <c r="AU105" s="27">
        <v>11645.096085089999</v>
      </c>
      <c r="AV105" s="27">
        <v>14583.895404000001</v>
      </c>
      <c r="AW105" s="27">
        <v>-144.395004</v>
      </c>
      <c r="AX105" s="27">
        <v>44114.262067044001</v>
      </c>
      <c r="AY105" s="27">
        <v>44114.262067044001</v>
      </c>
      <c r="AZ105" s="27">
        <v>461775.23001175019</v>
      </c>
      <c r="BA105" s="27">
        <v>123552.812530134</v>
      </c>
      <c r="BB105" s="27">
        <v>52654.865566134002</v>
      </c>
      <c r="BC105" s="27">
        <v>118403.90328</v>
      </c>
      <c r="BD105" s="27" t="e">
        <v>#N/A</v>
      </c>
      <c r="BE105" s="27">
        <v>-4912.8956160959997</v>
      </c>
      <c r="BF105" s="27">
        <v>33.44</v>
      </c>
      <c r="BG105" s="31">
        <f t="shared" si="8"/>
        <v>28013.323359999999</v>
      </c>
      <c r="BH105" s="31">
        <f t="shared" si="15"/>
        <v>49324.894719999997</v>
      </c>
      <c r="BI105" s="31">
        <f t="shared" si="10"/>
        <v>49324.894719999997</v>
      </c>
      <c r="BJ105" s="27">
        <v>837.71900000000005</v>
      </c>
      <c r="BK105" s="31">
        <f t="shared" si="9"/>
        <v>515783.58830000006</v>
      </c>
      <c r="BL105" s="27">
        <v>615.70000000000005</v>
      </c>
      <c r="BM105" s="27">
        <v>0</v>
      </c>
      <c r="BN105" s="27" t="s">
        <v>107</v>
      </c>
      <c r="BO105" s="27">
        <v>2</v>
      </c>
      <c r="BP105" s="27">
        <f t="shared" si="11"/>
        <v>163743.93453599999</v>
      </c>
      <c r="BQ105" s="27">
        <f t="shared" si="12"/>
        <v>3.1499401169366812</v>
      </c>
      <c r="BR105" s="27">
        <f t="shared" si="13"/>
        <v>0.3174663526532373</v>
      </c>
      <c r="BS105" s="27" t="str">
        <f t="shared" si="14"/>
        <v>Continue</v>
      </c>
    </row>
    <row r="106" spans="1:71" customFormat="1" hidden="1">
      <c r="A106">
        <v>105</v>
      </c>
      <c r="B106" s="16" t="s">
        <v>65</v>
      </c>
      <c r="C106" s="17">
        <v>42185</v>
      </c>
      <c r="D106" s="16">
        <v>0.88080000000000003</v>
      </c>
      <c r="E106">
        <v>39928.876393699997</v>
      </c>
      <c r="F106">
        <v>22053.537649500002</v>
      </c>
      <c r="G106">
        <v>86382.964314500001</v>
      </c>
      <c r="H106">
        <v>75563.299569800001</v>
      </c>
      <c r="I106">
        <v>21351.671021099999</v>
      </c>
      <c r="J106" t="e">
        <v>#N/A</v>
      </c>
      <c r="K106">
        <v>135400.8799843</v>
      </c>
      <c r="L106">
        <v>1131.2117789000001</v>
      </c>
      <c r="M106">
        <v>0</v>
      </c>
      <c r="N106">
        <v>128323.61351320001</v>
      </c>
      <c r="O106">
        <v>3007.6977321999998</v>
      </c>
      <c r="P106">
        <v>26384.2751235</v>
      </c>
      <c r="Q106">
        <v>413868.57952860004</v>
      </c>
      <c r="R106">
        <v>239324.1101783</v>
      </c>
      <c r="S106" t="e">
        <v>#N/A</v>
      </c>
      <c r="T106">
        <v>5813.3834234000005</v>
      </c>
      <c r="U106">
        <v>338305.27995880001</v>
      </c>
      <c r="V106">
        <v>-5813.3834234000005</v>
      </c>
      <c r="W106">
        <v>29105.872607000001</v>
      </c>
      <c r="X106">
        <v>5801.1959201</v>
      </c>
      <c r="Y106">
        <v>706.65258860000006</v>
      </c>
      <c r="Z106">
        <v>23292.489183599999</v>
      </c>
      <c r="AA106" t="e">
        <v>#N/A</v>
      </c>
      <c r="AB106" t="e">
        <v>#N/A</v>
      </c>
      <c r="AC106">
        <v>26890.7521442</v>
      </c>
      <c r="AD106">
        <v>1054.7477171</v>
      </c>
      <c r="AE106">
        <v>501077.58944347996</v>
      </c>
      <c r="AF106">
        <v>26098.5644297</v>
      </c>
      <c r="AG106">
        <v>6099.2610693000006</v>
      </c>
      <c r="AH106">
        <v>2637.4536251</v>
      </c>
      <c r="AI106">
        <v>26890.7521442</v>
      </c>
      <c r="AJ106">
        <v>0</v>
      </c>
      <c r="AK106">
        <v>946.61840700000005</v>
      </c>
      <c r="AL106">
        <v>-202.56854800000002</v>
      </c>
      <c r="AM106">
        <v>0</v>
      </c>
      <c r="AN106">
        <v>32180.907686199997</v>
      </c>
      <c r="AO106">
        <v>100492.58714179999</v>
      </c>
      <c r="AP106">
        <v>1.56934974</v>
      </c>
      <c r="AQ106">
        <v>-6291.8124913000001</v>
      </c>
      <c r="AR106">
        <v>392516.90294243</v>
      </c>
      <c r="AS106">
        <v>173597.85650836999</v>
      </c>
      <c r="AT106">
        <v>42216.081208209995</v>
      </c>
      <c r="AU106">
        <v>7286.067897500001</v>
      </c>
      <c r="AV106">
        <v>11801.0648392</v>
      </c>
      <c r="AW106">
        <v>-33.779974899999999</v>
      </c>
      <c r="AX106">
        <v>-1738.9174229</v>
      </c>
      <c r="AY106">
        <v>-1738.9174229</v>
      </c>
      <c r="AZ106">
        <v>414886.10249247</v>
      </c>
      <c r="BA106">
        <v>107759.5111985</v>
      </c>
      <c r="BB106">
        <v>960.47543130000008</v>
      </c>
      <c r="BC106">
        <v>117322.53305156999</v>
      </c>
      <c r="BD106" t="e">
        <v>#N/A</v>
      </c>
      <c r="BE106">
        <v>25980.640596400001</v>
      </c>
      <c r="BF106" s="18">
        <v>25.44</v>
      </c>
      <c r="BG106" s="19">
        <f t="shared" si="8"/>
        <v>21311.571360000002</v>
      </c>
      <c r="BH106" s="9">
        <f t="shared" si="15"/>
        <v>79206.331449999998</v>
      </c>
      <c r="BI106" s="9">
        <f t="shared" si="10"/>
        <v>79206.331449999998</v>
      </c>
      <c r="BJ106" s="16">
        <v>837.71900000000005</v>
      </c>
      <c r="BK106" s="19">
        <f t="shared" si="9"/>
        <v>496180.96369999996</v>
      </c>
      <c r="BL106" s="16">
        <v>592.29999999999995</v>
      </c>
      <c r="BM106" s="16">
        <v>0</v>
      </c>
      <c r="BN106" s="16" t="s">
        <v>107</v>
      </c>
      <c r="BO106">
        <v>2</v>
      </c>
      <c r="BP106">
        <f t="shared" si="11"/>
        <v>174544.46935030003</v>
      </c>
      <c r="BQ106">
        <f t="shared" si="12"/>
        <v>2.8427194831604505</v>
      </c>
      <c r="BR106">
        <f t="shared" si="13"/>
        <v>0.35177582801389534</v>
      </c>
      <c r="BS106" t="str">
        <f t="shared" si="14"/>
        <v>Continue</v>
      </c>
    </row>
    <row r="107" spans="1:71">
      <c r="A107" s="27">
        <v>106</v>
      </c>
      <c r="B107" s="27" t="s">
        <v>65</v>
      </c>
      <c r="C107" s="29">
        <v>42004</v>
      </c>
      <c r="D107" s="27">
        <v>1.038</v>
      </c>
      <c r="E107" s="27">
        <v>38404.730838194002</v>
      </c>
      <c r="F107" s="27">
        <v>28928.186240456002</v>
      </c>
      <c r="G107" s="27">
        <v>109684.71904334999</v>
      </c>
      <c r="H107" s="27">
        <v>100299.661508776</v>
      </c>
      <c r="I107" s="27">
        <v>14571.946073958001</v>
      </c>
      <c r="J107" s="27">
        <v>355649.42325982399</v>
      </c>
      <c r="K107" s="27">
        <v>153510.434269024</v>
      </c>
      <c r="L107" s="27">
        <v>1221.890112258</v>
      </c>
      <c r="M107" s="27">
        <v>0</v>
      </c>
      <c r="N107" s="27">
        <v>112997.85768793199</v>
      </c>
      <c r="O107" s="27">
        <v>-14782.562941242</v>
      </c>
      <c r="P107" s="27">
        <v>44802.868769468005</v>
      </c>
      <c r="Q107" s="27">
        <v>436763.57679508597</v>
      </c>
      <c r="R107" s="27">
        <v>273256.23200432764</v>
      </c>
      <c r="S107" s="27" t="e">
        <v>#N/A</v>
      </c>
      <c r="T107" s="27">
        <v>7198.0425189379994</v>
      </c>
      <c r="U107" s="27">
        <v>336463.91528630996</v>
      </c>
      <c r="V107" s="27">
        <v>-7198.0425189379994</v>
      </c>
      <c r="W107" s="27">
        <v>32413.542630993998</v>
      </c>
      <c r="X107" s="27">
        <v>6971.7537211119998</v>
      </c>
      <c r="Y107" s="27">
        <v>324.13716121000004</v>
      </c>
      <c r="Z107" s="27">
        <v>25215.500112056001</v>
      </c>
      <c r="AA107" s="27" t="e">
        <v>#N/A</v>
      </c>
      <c r="AB107" s="27" t="e">
        <v>#N/A</v>
      </c>
      <c r="AC107" s="27">
        <v>27177.440759908</v>
      </c>
      <c r="AD107" s="27" t="e">
        <v>#N/A</v>
      </c>
      <c r="AE107" s="27">
        <v>436378.89162178198</v>
      </c>
      <c r="AF107" s="27">
        <v>-46895.563051842</v>
      </c>
      <c r="AG107" s="27">
        <v>-8309.3038373700001</v>
      </c>
      <c r="AH107" s="27">
        <v>3494.724850862</v>
      </c>
      <c r="AI107" s="27">
        <v>27177.440759908</v>
      </c>
      <c r="AJ107" s="27">
        <v>0</v>
      </c>
      <c r="AK107" s="27">
        <v>1019.369445254</v>
      </c>
      <c r="AL107" s="27">
        <v>-10990.187070086</v>
      </c>
      <c r="AM107" s="27">
        <v>0</v>
      </c>
      <c r="AN107" s="27">
        <v>-55208.105369324003</v>
      </c>
      <c r="AO107" s="27">
        <v>108611.74118624201</v>
      </c>
      <c r="AP107" s="27">
        <v>-38.861761344000001</v>
      </c>
      <c r="AQ107" s="27">
        <v>-45972.769709928005</v>
      </c>
      <c r="AR107" s="27">
        <v>422191.63072112802</v>
      </c>
      <c r="AS107" s="27">
        <v>162487.9579965038</v>
      </c>
      <c r="AT107" s="27" t="e">
        <v>#N/A</v>
      </c>
      <c r="AU107" s="27">
        <v>-649.48875246199998</v>
      </c>
      <c r="AV107" s="27">
        <v>14839.062853196001</v>
      </c>
      <c r="AW107" s="27">
        <v>-55.227651909999999</v>
      </c>
      <c r="AX107" s="27">
        <v>-92286.042471631998</v>
      </c>
      <c r="AY107" s="27">
        <v>-92286.042471631998</v>
      </c>
      <c r="AZ107" s="27">
        <v>479782.27434284997</v>
      </c>
      <c r="BA107" s="27">
        <v>94008.971721217997</v>
      </c>
      <c r="BB107" s="27">
        <v>-46677.486114300002</v>
      </c>
      <c r="BC107" s="27">
        <v>108576.40705502</v>
      </c>
      <c r="BD107" s="27" t="e">
        <v>#N/A</v>
      </c>
      <c r="BE107" s="27">
        <v>-46018.802391520003</v>
      </c>
      <c r="BF107" s="27">
        <v>69.11</v>
      </c>
      <c r="BG107" s="31">
        <f t="shared" si="8"/>
        <v>57894.760090000003</v>
      </c>
      <c r="BH107" s="31">
        <f t="shared" si="15"/>
        <v>61723.135920000001</v>
      </c>
      <c r="BI107" s="31">
        <f t="shared" si="10"/>
        <v>61723.135920000001</v>
      </c>
      <c r="BJ107" s="27">
        <v>837.71900000000005</v>
      </c>
      <c r="BK107" s="31">
        <f t="shared" si="9"/>
        <v>421330.77105000004</v>
      </c>
      <c r="BL107" s="27">
        <v>502.95</v>
      </c>
      <c r="BM107" s="27">
        <v>0</v>
      </c>
      <c r="BN107" s="27" t="s">
        <v>107</v>
      </c>
      <c r="BO107" s="27">
        <v>2</v>
      </c>
      <c r="BP107" s="27">
        <f t="shared" si="11"/>
        <v>163507.34479075833</v>
      </c>
      <c r="BQ107" s="27">
        <f t="shared" si="12"/>
        <v>2.5768308548412944</v>
      </c>
      <c r="BR107" s="27">
        <f t="shared" si="13"/>
        <v>0.38807358974347173</v>
      </c>
      <c r="BS107" s="27" t="str">
        <f t="shared" si="14"/>
        <v>Continue</v>
      </c>
    </row>
    <row r="108" spans="1:71" customFormat="1" hidden="1">
      <c r="A108">
        <v>107</v>
      </c>
      <c r="B108" s="16" t="s">
        <v>65</v>
      </c>
      <c r="C108" s="17">
        <v>41820</v>
      </c>
      <c r="D108" s="16">
        <v>1.3439000000000001</v>
      </c>
      <c r="E108">
        <v>42108.105655200001</v>
      </c>
      <c r="F108">
        <v>37901.885361600005</v>
      </c>
      <c r="G108">
        <v>26297.570020800005</v>
      </c>
      <c r="H108">
        <v>70202.525983200016</v>
      </c>
      <c r="I108">
        <v>23538.010516800001</v>
      </c>
      <c r="J108" t="e">
        <v>#N/A</v>
      </c>
      <c r="K108">
        <v>125072.76802800001</v>
      </c>
      <c r="L108">
        <v>2269.1997432000003</v>
      </c>
      <c r="M108">
        <v>0</v>
      </c>
      <c r="N108">
        <v>127511.04222480001</v>
      </c>
      <c r="O108">
        <v>97829.116320000001</v>
      </c>
      <c r="P108">
        <v>5101.1040912000008</v>
      </c>
      <c r="Q108">
        <v>427029.42163440003</v>
      </c>
      <c r="R108">
        <v>224918.19754560001</v>
      </c>
      <c r="S108" t="e">
        <v>#N/A</v>
      </c>
      <c r="T108">
        <v>5951.9738928000006</v>
      </c>
      <c r="U108">
        <v>356826.90914208</v>
      </c>
      <c r="V108">
        <v>-5951.9738928000006</v>
      </c>
      <c r="W108">
        <v>23322.864708000001</v>
      </c>
      <c r="X108">
        <v>4982.4518016000011</v>
      </c>
      <c r="Y108">
        <v>192.91958400000001</v>
      </c>
      <c r="Z108">
        <v>17370.890815200004</v>
      </c>
      <c r="AA108" t="e">
        <v>#N/A</v>
      </c>
      <c r="AB108" t="e">
        <v>#N/A</v>
      </c>
      <c r="AC108">
        <v>12040.273128000001</v>
      </c>
      <c r="AD108">
        <v>1077.1489591200002</v>
      </c>
      <c r="AE108">
        <v>231975.18243744003</v>
      </c>
      <c r="AF108">
        <v>6839.0667072000015</v>
      </c>
      <c r="AG108">
        <v>3203.8141824000004</v>
      </c>
      <c r="AH108">
        <v>2733.2860152000003</v>
      </c>
      <c r="AI108">
        <v>12040.273128000001</v>
      </c>
      <c r="AJ108">
        <v>0</v>
      </c>
      <c r="AK108">
        <v>785.13548880000008</v>
      </c>
      <c r="AL108">
        <v>-16118.599879200001</v>
      </c>
      <c r="AM108">
        <v>0</v>
      </c>
      <c r="AN108">
        <v>10031.649732000002</v>
      </c>
      <c r="AO108">
        <v>73782.90435360001</v>
      </c>
      <c r="AP108">
        <v>26.789514960000002</v>
      </c>
      <c r="AQ108">
        <v>11599.222533600001</v>
      </c>
      <c r="AR108">
        <v>403491.42460848007</v>
      </c>
      <c r="AS108">
        <v>201326.08522728001</v>
      </c>
      <c r="AT108">
        <v>870.7519860000001</v>
      </c>
      <c r="AU108">
        <v>4050.4006296000007</v>
      </c>
      <c r="AV108">
        <v>8928.1294752000013</v>
      </c>
      <c r="AW108">
        <v>38.954916000000004</v>
      </c>
      <c r="AX108">
        <v>-22674.358106400003</v>
      </c>
      <c r="AY108">
        <v>-22674.358106400003</v>
      </c>
      <c r="AZ108">
        <v>295432.35948408005</v>
      </c>
      <c r="BA108">
        <v>46561.445143200006</v>
      </c>
      <c r="BB108">
        <v>15688.578079200002</v>
      </c>
      <c r="BC108">
        <v>72851.83801584001</v>
      </c>
      <c r="BD108" t="e">
        <v>#N/A</v>
      </c>
      <c r="BE108">
        <v>-22111.4511384</v>
      </c>
      <c r="BF108" s="18">
        <v>4.57</v>
      </c>
      <c r="BG108" s="19">
        <f t="shared" si="8"/>
        <v>3828.3758300000004</v>
      </c>
      <c r="BH108" s="9">
        <f t="shared" si="15"/>
        <v>8720.6547900000005</v>
      </c>
      <c r="BI108" s="9">
        <f t="shared" si="10"/>
        <v>8720.6547900000005</v>
      </c>
      <c r="BJ108" s="16">
        <v>837.71900000000005</v>
      </c>
      <c r="BK108" s="19">
        <f t="shared" si="9"/>
        <v>235482.81090000004</v>
      </c>
      <c r="BL108" s="16">
        <v>281.10000000000002</v>
      </c>
      <c r="BM108" s="16">
        <v>0</v>
      </c>
      <c r="BN108" s="16" t="s">
        <v>107</v>
      </c>
      <c r="BO108">
        <v>2</v>
      </c>
      <c r="BP108">
        <f t="shared" si="11"/>
        <v>202111.22408880002</v>
      </c>
      <c r="BQ108">
        <f t="shared" si="12"/>
        <v>1.1651149606443321</v>
      </c>
      <c r="BR108">
        <f t="shared" si="13"/>
        <v>0.85828440435352382</v>
      </c>
      <c r="BS108" t="str">
        <f t="shared" si="14"/>
        <v>Continue</v>
      </c>
    </row>
    <row r="109" spans="1:71">
      <c r="A109" s="27">
        <v>108</v>
      </c>
      <c r="B109" s="27" t="s">
        <v>65</v>
      </c>
      <c r="C109" s="29">
        <v>41639</v>
      </c>
      <c r="D109" s="27">
        <v>0.89929999999999999</v>
      </c>
      <c r="E109" s="27">
        <v>44209.681552916001</v>
      </c>
      <c r="F109" s="27">
        <v>37333.689358873002</v>
      </c>
      <c r="G109" s="27">
        <v>33752.222823948003</v>
      </c>
      <c r="H109" s="27">
        <v>83054.608062172993</v>
      </c>
      <c r="I109" s="27">
        <v>22119.56738891</v>
      </c>
      <c r="J109" s="27">
        <v>440833.25914837804</v>
      </c>
      <c r="K109" s="27">
        <v>134484.10911268502</v>
      </c>
      <c r="L109" s="27">
        <v>1955.3813560159999</v>
      </c>
      <c r="M109" s="27">
        <v>0</v>
      </c>
      <c r="N109" s="27">
        <v>152885.53266747502</v>
      </c>
      <c r="O109" s="27">
        <v>127576.64367167599</v>
      </c>
      <c r="P109" s="27">
        <v>20477.778167519002</v>
      </c>
      <c r="Q109" s="27">
        <v>473523.37392072706</v>
      </c>
      <c r="R109" s="27">
        <v>245447.99360347001</v>
      </c>
      <c r="S109" s="27" t="e">
        <v>#N/A</v>
      </c>
      <c r="T109" s="27">
        <v>8180.9264460949998</v>
      </c>
      <c r="U109" s="27">
        <v>390468.74956805352</v>
      </c>
      <c r="V109" s="27">
        <v>-8180.9264460949998</v>
      </c>
      <c r="W109" s="27">
        <v>21113.759307038999</v>
      </c>
      <c r="X109" s="27">
        <v>4979.1263158230004</v>
      </c>
      <c r="Y109" s="27">
        <v>1068.7545758029999</v>
      </c>
      <c r="Z109" s="27">
        <v>12932.832860944001</v>
      </c>
      <c r="AA109" s="27" t="e">
        <v>#N/A</v>
      </c>
      <c r="AB109" s="27" t="e">
        <v>#N/A</v>
      </c>
      <c r="AC109" s="27">
        <v>12108.794183652</v>
      </c>
      <c r="AD109" s="27" t="e">
        <v>#N/A</v>
      </c>
      <c r="AE109" s="27">
        <v>263888.01261204458</v>
      </c>
      <c r="AF109" s="27">
        <v>600.01171441600002</v>
      </c>
      <c r="AG109" s="27">
        <v>-884.31352914199999</v>
      </c>
      <c r="AH109" s="27">
        <v>2068.1442004770001</v>
      </c>
      <c r="AI109" s="27">
        <v>12108.794183652</v>
      </c>
      <c r="AJ109" s="27">
        <v>0</v>
      </c>
      <c r="AK109" s="27">
        <v>519.04792693100001</v>
      </c>
      <c r="AL109" s="27">
        <v>-4526.3807259269997</v>
      </c>
      <c r="AM109" s="27">
        <v>0</v>
      </c>
      <c r="AN109" s="27">
        <v>-292.21899796899999</v>
      </c>
      <c r="AO109" s="27">
        <v>77598.202662701005</v>
      </c>
      <c r="AP109" s="27">
        <v>16.622826710199998</v>
      </c>
      <c r="AQ109" s="27">
        <v>6939.3622409879999</v>
      </c>
      <c r="AR109" s="27">
        <v>451403.79349941661</v>
      </c>
      <c r="AS109" s="27">
        <v>227556.33239032602</v>
      </c>
      <c r="AT109" s="27">
        <v>771.34216627460012</v>
      </c>
      <c r="AU109" s="27">
        <v>2217.8864810729997</v>
      </c>
      <c r="AV109" s="27">
        <v>10502.811482360001</v>
      </c>
      <c r="AW109" s="27">
        <v>210.96198147499999</v>
      </c>
      <c r="AX109" s="27">
        <v>2695.361050728</v>
      </c>
      <c r="AY109" s="27">
        <v>2695.361050728</v>
      </c>
      <c r="AZ109" s="27">
        <v>368712.444049793</v>
      </c>
      <c r="BA109" s="27">
        <v>39739.894025726004</v>
      </c>
      <c r="BB109" s="27">
        <v>9368.2107035360004</v>
      </c>
      <c r="BC109" s="27">
        <v>76801.984902162905</v>
      </c>
      <c r="BD109" s="27" t="e">
        <v>#N/A</v>
      </c>
      <c r="BE109" s="27">
        <v>-2429.5652445699998</v>
      </c>
      <c r="BF109" s="27">
        <v>5.84</v>
      </c>
      <c r="BG109" s="31">
        <f t="shared" si="8"/>
        <v>4892.2789600000006</v>
      </c>
      <c r="BH109" s="31">
        <f t="shared" si="15"/>
        <v>6953.0677000000005</v>
      </c>
      <c r="BI109" s="31">
        <f t="shared" si="10"/>
        <v>6953.0677000000005</v>
      </c>
      <c r="BJ109" s="27">
        <v>837.71900000000005</v>
      </c>
      <c r="BK109" s="31">
        <f t="shared" si="9"/>
        <v>263713.9412</v>
      </c>
      <c r="BL109" s="27">
        <v>314.8</v>
      </c>
      <c r="BM109" s="27">
        <v>0</v>
      </c>
      <c r="BN109" s="27" t="s">
        <v>107</v>
      </c>
      <c r="BO109" s="27">
        <v>2</v>
      </c>
      <c r="BP109" s="27">
        <f t="shared" si="11"/>
        <v>228075.38031725705</v>
      </c>
      <c r="BQ109" s="27">
        <f t="shared" si="12"/>
        <v>1.1562578163112962</v>
      </c>
      <c r="BR109" s="27">
        <f t="shared" si="13"/>
        <v>0.86485901837205204</v>
      </c>
      <c r="BS109" s="27" t="str">
        <f t="shared" si="14"/>
        <v>Continue</v>
      </c>
    </row>
    <row r="110" spans="1:71" customFormat="1" hidden="1">
      <c r="A110">
        <v>109</v>
      </c>
      <c r="B110" s="16" t="s">
        <v>65</v>
      </c>
      <c r="C110" s="17">
        <v>41455</v>
      </c>
      <c r="D110" s="16">
        <v>0.88049999999999995</v>
      </c>
      <c r="E110">
        <v>43793.191770362995</v>
      </c>
      <c r="F110">
        <v>33714.642525722993</v>
      </c>
      <c r="G110">
        <v>48991.271747939994</v>
      </c>
      <c r="H110">
        <v>96388.94831517899</v>
      </c>
      <c r="I110">
        <v>27300.978545516995</v>
      </c>
      <c r="J110" t="e">
        <v>#N/A</v>
      </c>
      <c r="K110">
        <v>139610.20471358398</v>
      </c>
      <c r="L110">
        <v>1474.237036341</v>
      </c>
      <c r="M110">
        <v>0</v>
      </c>
      <c r="N110">
        <v>154385.59531088697</v>
      </c>
      <c r="O110">
        <v>125129.63529098999</v>
      </c>
      <c r="P110">
        <v>39234.005772101998</v>
      </c>
      <c r="Q110">
        <v>488412.47741875192</v>
      </c>
      <c r="R110">
        <v>262204.46971603378</v>
      </c>
      <c r="S110" t="e">
        <v>#N/A</v>
      </c>
      <c r="T110">
        <v>7565.8963523669991</v>
      </c>
      <c r="U110">
        <v>392023.51926636323</v>
      </c>
      <c r="V110">
        <v>-7565.8963523669991</v>
      </c>
      <c r="W110">
        <v>18535.106563244997</v>
      </c>
      <c r="X110">
        <v>6403.5316542149994</v>
      </c>
      <c r="Y110">
        <v>223.40303228699997</v>
      </c>
      <c r="Z110">
        <v>10969.210210877998</v>
      </c>
      <c r="AA110" t="e">
        <v>#N/A</v>
      </c>
      <c r="AB110" t="e">
        <v>#N/A</v>
      </c>
      <c r="AC110">
        <v>9345.8738661839998</v>
      </c>
      <c r="AD110" t="e">
        <v>#N/A</v>
      </c>
      <c r="AE110">
        <v>175091.05593861389</v>
      </c>
      <c r="AF110">
        <v>-1463.2193614769997</v>
      </c>
      <c r="AG110">
        <v>-884.36515202999988</v>
      </c>
      <c r="AH110">
        <v>3257.2640851649994</v>
      </c>
      <c r="AI110">
        <v>9345.8738661839998</v>
      </c>
      <c r="AJ110">
        <v>0</v>
      </c>
      <c r="AK110">
        <v>455.20048351799994</v>
      </c>
      <c r="AL110">
        <v>-10106.421338789998</v>
      </c>
      <c r="AM110">
        <v>0</v>
      </c>
      <c r="AN110">
        <v>-2377.1289333059999</v>
      </c>
      <c r="AO110">
        <v>111934.33010639998</v>
      </c>
      <c r="AP110">
        <v>13.972116843899999</v>
      </c>
      <c r="AQ110">
        <v>9192.8724646499995</v>
      </c>
      <c r="AR110">
        <v>461111.48575695534</v>
      </c>
      <c r="AS110">
        <v>225752.80721920019</v>
      </c>
      <c r="AT110">
        <v>1132.7514178850997</v>
      </c>
      <c r="AU110">
        <v>5116.2016021740001</v>
      </c>
      <c r="AV110">
        <v>13760.485672553999</v>
      </c>
      <c r="AW110">
        <v>501.23862491399996</v>
      </c>
      <c r="AX110">
        <v>5891.668842825</v>
      </c>
      <c r="AY110">
        <v>5891.668842825</v>
      </c>
      <c r="AZ110">
        <v>440795.75898219296</v>
      </c>
      <c r="BA110">
        <v>33490.780423649994</v>
      </c>
      <c r="BB110">
        <v>14810.312691737998</v>
      </c>
      <c r="BC110">
        <v>73906.825313303998</v>
      </c>
      <c r="BD110" t="e">
        <v>#N/A</v>
      </c>
      <c r="BE110">
        <v>-1463.2193614769997</v>
      </c>
      <c r="BF110" s="18">
        <v>2.46</v>
      </c>
      <c r="BG110" s="19">
        <f t="shared" si="8"/>
        <v>2060.78874</v>
      </c>
      <c r="BH110" s="9">
        <f t="shared" si="15"/>
        <v>6308.0240700000004</v>
      </c>
      <c r="BI110" s="9">
        <f t="shared" si="10"/>
        <v>6308.0240700000004</v>
      </c>
      <c r="BJ110" s="16">
        <v>837.71900000000005</v>
      </c>
      <c r="BK110" s="19">
        <f t="shared" si="9"/>
        <v>172653.88589999999</v>
      </c>
      <c r="BL110" s="16">
        <v>206.1</v>
      </c>
      <c r="BM110" s="16">
        <v>0</v>
      </c>
      <c r="BN110" s="16" t="s">
        <v>107</v>
      </c>
      <c r="BO110">
        <v>2</v>
      </c>
      <c r="BP110">
        <f t="shared" si="11"/>
        <v>226208.00770271814</v>
      </c>
      <c r="BQ110">
        <f t="shared" si="12"/>
        <v>0.76325275861542974</v>
      </c>
      <c r="BR110">
        <f t="shared" si="13"/>
        <v>1.3101819662126595</v>
      </c>
      <c r="BS110" t="str">
        <f t="shared" si="14"/>
        <v>Continue</v>
      </c>
    </row>
    <row r="111" spans="1:71">
      <c r="A111" s="27">
        <v>110</v>
      </c>
      <c r="B111" s="27" t="s">
        <v>65</v>
      </c>
      <c r="C111" s="29">
        <v>41274</v>
      </c>
      <c r="D111" s="27">
        <v>0.88280000000000003</v>
      </c>
      <c r="E111" s="27">
        <v>31509.409326999998</v>
      </c>
      <c r="F111" s="27">
        <v>32025.821501000002</v>
      </c>
      <c r="G111" s="27">
        <v>52273.333274999997</v>
      </c>
      <c r="H111" s="27">
        <v>102036.73502199999</v>
      </c>
      <c r="I111" s="27">
        <v>19178.925564999998</v>
      </c>
      <c r="J111" s="27">
        <v>408832.32024199999</v>
      </c>
      <c r="K111" s="27">
        <v>131083.84483399999</v>
      </c>
      <c r="L111" s="27">
        <v>720.02161799999988</v>
      </c>
      <c r="M111" s="27">
        <v>0</v>
      </c>
      <c r="N111" s="27">
        <v>144359.36832499999</v>
      </c>
      <c r="O111" s="27">
        <v>124933.65261</v>
      </c>
      <c r="P111" s="27">
        <v>41916.080597</v>
      </c>
      <c r="Q111" s="27">
        <v>475630.17741499998</v>
      </c>
      <c r="R111" s="27">
        <v>257145.41018819998</v>
      </c>
      <c r="S111" s="27" t="e">
        <v>#N/A</v>
      </c>
      <c r="T111" s="27">
        <v>13220.260666</v>
      </c>
      <c r="U111" s="27">
        <v>373593.43330869998</v>
      </c>
      <c r="V111" s="27">
        <v>-13220.260666</v>
      </c>
      <c r="W111" s="27">
        <v>10479.860446999999</v>
      </c>
      <c r="X111" s="27">
        <v>6141.7741059999998</v>
      </c>
      <c r="Y111" s="27">
        <v>49.751683</v>
      </c>
      <c r="Z111" s="27">
        <v>-2740.4002189999997</v>
      </c>
      <c r="AA111" s="27" t="e">
        <v>#N/A</v>
      </c>
      <c r="AB111" s="27" t="e">
        <v>#N/A</v>
      </c>
      <c r="AC111" s="27">
        <v>4684.7432289999997</v>
      </c>
      <c r="AD111" s="27" t="e">
        <v>#N/A</v>
      </c>
      <c r="AE111" s="27">
        <v>308567.50215979997</v>
      </c>
      <c r="AF111" s="27">
        <v>-1483.042256</v>
      </c>
      <c r="AG111" s="27">
        <v>1074.2184749999999</v>
      </c>
      <c r="AH111" s="27">
        <v>3484.5255129999996</v>
      </c>
      <c r="AI111" s="27">
        <v>4684.7432289999997</v>
      </c>
      <c r="AJ111" s="27">
        <v>0</v>
      </c>
      <c r="AK111" s="27">
        <v>629.33002299999998</v>
      </c>
      <c r="AL111" s="27">
        <v>-2587.753698</v>
      </c>
      <c r="AM111" s="27">
        <v>0</v>
      </c>
      <c r="AN111" s="27">
        <v>-169.87640999999999</v>
      </c>
      <c r="AO111" s="27">
        <v>94344.634277999998</v>
      </c>
      <c r="AP111" s="27">
        <v>28.397521799999996</v>
      </c>
      <c r="AQ111" s="27">
        <v>21669.053318999999</v>
      </c>
      <c r="AR111" s="27">
        <v>456451.24882189994</v>
      </c>
      <c r="AS111" s="27">
        <v>217855.44628810001</v>
      </c>
      <c r="AT111" s="27">
        <v>769.44929429999991</v>
      </c>
      <c r="AU111" s="27">
        <v>7978.589285</v>
      </c>
      <c r="AV111" s="27">
        <v>13352.043577999999</v>
      </c>
      <c r="AW111" s="27">
        <v>1751.3621969999999</v>
      </c>
      <c r="AX111" s="27">
        <v>23072.971321999998</v>
      </c>
      <c r="AY111" s="27">
        <v>23072.971321999998</v>
      </c>
      <c r="AZ111" s="27">
        <v>427074.32441409997</v>
      </c>
      <c r="BA111" s="27">
        <v>41449.844039999996</v>
      </c>
      <c r="BB111" s="27">
        <v>31399.004800999999</v>
      </c>
      <c r="BC111" s="27">
        <v>70464.846907700005</v>
      </c>
      <c r="BD111" s="27" t="e">
        <v>#N/A</v>
      </c>
      <c r="BE111" s="27">
        <v>-4531.5819309999997</v>
      </c>
      <c r="BF111" s="27">
        <v>5.07</v>
      </c>
      <c r="BG111" s="31">
        <f t="shared" si="8"/>
        <v>4247.2353300000004</v>
      </c>
      <c r="BH111" s="31">
        <f t="shared" si="15"/>
        <v>9880.2839200000017</v>
      </c>
      <c r="BI111" s="31">
        <f t="shared" si="10"/>
        <v>9880.2839200000017</v>
      </c>
      <c r="BJ111" s="27">
        <v>837.71900000000005</v>
      </c>
      <c r="BK111" s="31">
        <f t="shared" si="9"/>
        <v>316741.55390000006</v>
      </c>
      <c r="BL111" s="27">
        <v>378.1</v>
      </c>
      <c r="BM111" s="27">
        <v>0</v>
      </c>
      <c r="BN111" s="27" t="s">
        <v>107</v>
      </c>
      <c r="BO111" s="27">
        <v>2</v>
      </c>
      <c r="BP111" s="27">
        <f t="shared" si="11"/>
        <v>218484.7672268</v>
      </c>
      <c r="BQ111" s="27">
        <f t="shared" si="12"/>
        <v>1.4497191631268451</v>
      </c>
      <c r="BR111" s="27">
        <f t="shared" si="13"/>
        <v>0.68978877111835735</v>
      </c>
      <c r="BS111" s="27" t="str">
        <f t="shared" si="14"/>
        <v>Continue</v>
      </c>
    </row>
    <row r="112" spans="1:71" customFormat="1" hidden="1">
      <c r="A112">
        <v>111</v>
      </c>
      <c r="B112" s="16" t="s">
        <v>65</v>
      </c>
      <c r="C112" s="17">
        <v>41090</v>
      </c>
      <c r="D112" s="16">
        <v>0.89280000000000004</v>
      </c>
      <c r="E112">
        <v>42093.644270300007</v>
      </c>
      <c r="F112">
        <v>32696.1245734</v>
      </c>
      <c r="G112">
        <v>64359.781095600003</v>
      </c>
      <c r="H112">
        <v>119086.15296040001</v>
      </c>
      <c r="I112">
        <v>26406.741821700001</v>
      </c>
      <c r="J112" t="e">
        <v>#N/A</v>
      </c>
      <c r="K112">
        <v>136350.84202600003</v>
      </c>
      <c r="L112">
        <v>559.56270280000001</v>
      </c>
      <c r="M112">
        <v>0</v>
      </c>
      <c r="N112">
        <v>155261.15955180002</v>
      </c>
      <c r="O112">
        <v>74988.424866000001</v>
      </c>
      <c r="P112">
        <v>52209.697864100002</v>
      </c>
      <c r="Q112">
        <v>507522.7751734</v>
      </c>
      <c r="R112">
        <v>280312.62789678999</v>
      </c>
      <c r="S112" t="e">
        <v>#N/A</v>
      </c>
      <c r="T112">
        <v>11455.565612100001</v>
      </c>
      <c r="U112">
        <v>388436.63215076999</v>
      </c>
      <c r="V112">
        <v>-11455.565612100001</v>
      </c>
      <c r="W112">
        <v>16187.070412700001</v>
      </c>
      <c r="X112">
        <v>5771.1280461999995</v>
      </c>
      <c r="Y112">
        <v>22.161227100000001</v>
      </c>
      <c r="Z112">
        <v>4731.5048006000006</v>
      </c>
      <c r="AA112" t="e">
        <v>#N/A</v>
      </c>
      <c r="AB112" t="e">
        <v>#N/A</v>
      </c>
      <c r="AC112">
        <v>15833.7164374</v>
      </c>
      <c r="AD112">
        <v>731.85713387999999</v>
      </c>
      <c r="AE112">
        <v>324204.03132304002</v>
      </c>
      <c r="AF112">
        <v>5362.5200697000009</v>
      </c>
      <c r="AG112">
        <v>1631.7818340000001</v>
      </c>
      <c r="AH112">
        <v>3643.5177410000001</v>
      </c>
      <c r="AI112">
        <v>15833.7164374</v>
      </c>
      <c r="AJ112">
        <v>0</v>
      </c>
      <c r="AK112">
        <v>3923.1003370000003</v>
      </c>
      <c r="AL112">
        <v>-7114.3832912000007</v>
      </c>
      <c r="AM112">
        <v>0</v>
      </c>
      <c r="AN112">
        <v>7385.9162935000004</v>
      </c>
      <c r="AO112">
        <v>123157.2929445</v>
      </c>
      <c r="AP112">
        <v>38.657925300000002</v>
      </c>
      <c r="AQ112">
        <v>35445.110510799997</v>
      </c>
      <c r="AR112">
        <v>481116.04328947008</v>
      </c>
      <c r="AS112">
        <v>223287.04693961001</v>
      </c>
      <c r="AT112">
        <v>573.74390059000007</v>
      </c>
      <c r="AU112">
        <v>8158.3129038000006</v>
      </c>
      <c r="AV112">
        <v>13605.072137200001</v>
      </c>
      <c r="AW112">
        <v>3499.6519573000005</v>
      </c>
      <c r="AX112">
        <v>49536.537111800004</v>
      </c>
      <c r="AY112">
        <v>49536.537111800004</v>
      </c>
      <c r="AZ112">
        <v>500185.02062591002</v>
      </c>
      <c r="BA112">
        <v>70935.371623300016</v>
      </c>
      <c r="BB112">
        <v>47103.075371900006</v>
      </c>
      <c r="BC112">
        <v>83653.832359590015</v>
      </c>
      <c r="BD112" t="e">
        <v>#N/A</v>
      </c>
      <c r="BE112">
        <v>5138.6221115999997</v>
      </c>
      <c r="BF112" s="18">
        <v>5.59</v>
      </c>
      <c r="BG112" s="19">
        <f t="shared" si="8"/>
        <v>5633.0485900000003</v>
      </c>
      <c r="BH112" s="9">
        <f t="shared" si="15"/>
        <v>12606.339510000002</v>
      </c>
      <c r="BI112" s="9">
        <f t="shared" si="10"/>
        <v>12606.339510000002</v>
      </c>
      <c r="BJ112" s="16">
        <v>1007.701</v>
      </c>
      <c r="BK112" s="19">
        <f t="shared" si="9"/>
        <v>371337.81849999999</v>
      </c>
      <c r="BL112" s="16">
        <v>368.5</v>
      </c>
      <c r="BM112" s="16">
        <v>0</v>
      </c>
      <c r="BN112" s="16" t="s">
        <v>107</v>
      </c>
      <c r="BO112">
        <v>2</v>
      </c>
      <c r="BP112">
        <f t="shared" si="11"/>
        <v>227210.14727661002</v>
      </c>
      <c r="BQ112">
        <f t="shared" si="12"/>
        <v>1.6343364191737713</v>
      </c>
      <c r="BR112">
        <f t="shared" si="13"/>
        <v>0.61186912820895467</v>
      </c>
      <c r="BS112" t="str">
        <f t="shared" si="14"/>
        <v>Continue</v>
      </c>
    </row>
    <row r="113" spans="1:71">
      <c r="A113" s="27">
        <v>112</v>
      </c>
      <c r="B113" s="27" t="s">
        <v>65</v>
      </c>
      <c r="C113" s="29">
        <v>40908</v>
      </c>
      <c r="D113" s="27">
        <v>1.0336000000000001</v>
      </c>
      <c r="E113" s="27">
        <v>38995.076176239003</v>
      </c>
      <c r="F113" s="27">
        <v>35643.597946889997</v>
      </c>
      <c r="G113" s="27">
        <v>59566.499476062003</v>
      </c>
      <c r="H113" s="27">
        <v>171641.29186180199</v>
      </c>
      <c r="I113" s="27">
        <v>20498.161355714998</v>
      </c>
      <c r="J113" s="27">
        <v>374959.776180783</v>
      </c>
      <c r="K113" s="27">
        <v>153186.889425948</v>
      </c>
      <c r="L113" s="27">
        <v>335.62408950000003</v>
      </c>
      <c r="M113" s="27">
        <v>0</v>
      </c>
      <c r="N113" s="27">
        <v>140209.712309739</v>
      </c>
      <c r="O113" s="27">
        <v>70406.837924922002</v>
      </c>
      <c r="P113" s="27">
        <v>38087.868280221002</v>
      </c>
      <c r="Q113" s="27">
        <v>572472.12357240904</v>
      </c>
      <c r="R113" s="27">
        <v>346570.79841029219</v>
      </c>
      <c r="S113" s="27" t="e">
        <v>#N/A</v>
      </c>
      <c r="T113" s="27">
        <v>10244.333994306002</v>
      </c>
      <c r="U113" s="27">
        <v>400830.83810344682</v>
      </c>
      <c r="V113" s="27">
        <v>-10244.333994306002</v>
      </c>
      <c r="W113" s="27">
        <v>30775.610260185003</v>
      </c>
      <c r="X113" s="27">
        <v>1027.6489978499999</v>
      </c>
      <c r="Y113" s="27">
        <v>41.105959914000003</v>
      </c>
      <c r="Z113" s="27">
        <v>20531.276265879002</v>
      </c>
      <c r="AA113" s="27" t="e">
        <v>#N/A</v>
      </c>
      <c r="AB113" s="27" t="e">
        <v>#N/A</v>
      </c>
      <c r="AC113" s="27">
        <v>11675.275290939</v>
      </c>
      <c r="AD113" s="27">
        <v>55.138243275000001</v>
      </c>
      <c r="AE113" s="27">
        <v>366070.17124343431</v>
      </c>
      <c r="AF113" s="27">
        <v>6538.3088696489995</v>
      </c>
      <c r="AG113" s="27">
        <v>135.43231116300001</v>
      </c>
      <c r="AH113" s="27">
        <v>2071.4079519960001</v>
      </c>
      <c r="AI113" s="27">
        <v>11675.275290939</v>
      </c>
      <c r="AJ113" s="27">
        <v>0</v>
      </c>
      <c r="AK113" s="27">
        <v>12396.579405573</v>
      </c>
      <c r="AL113" s="27">
        <v>-3100.9108733880003</v>
      </c>
      <c r="AM113" s="27">
        <v>0</v>
      </c>
      <c r="AN113" s="27">
        <v>7851.3342361710002</v>
      </c>
      <c r="AO113" s="27">
        <v>93669.454995351</v>
      </c>
      <c r="AP113" s="27">
        <v>59.181714448499996</v>
      </c>
      <c r="AQ113" s="27">
        <v>58657.309799706003</v>
      </c>
      <c r="AR113" s="27">
        <v>551973.96221669402</v>
      </c>
      <c r="AS113" s="27">
        <v>213504.73297086419</v>
      </c>
      <c r="AT113" s="27">
        <v>602.04888458490007</v>
      </c>
      <c r="AU113" s="27">
        <v>14642.352063114</v>
      </c>
      <c r="AV113" s="27">
        <v>13966.213361667</v>
      </c>
      <c r="AW113" s="27">
        <v>4439.8911694979997</v>
      </c>
      <c r="AX113" s="27">
        <v>65394.499915533001</v>
      </c>
      <c r="AY113" s="27">
        <v>65394.499915533001</v>
      </c>
      <c r="AZ113" s="27">
        <v>505430.6970711801</v>
      </c>
      <c r="BA113" s="27">
        <v>93144.634811970012</v>
      </c>
      <c r="BB113" s="27">
        <v>77739.553032317999</v>
      </c>
      <c r="BC113" s="27">
        <v>113791.86120972151</v>
      </c>
      <c r="BD113" s="27" t="e">
        <v>#N/A</v>
      </c>
      <c r="BE113" s="27">
        <v>15491.544937947001</v>
      </c>
      <c r="BF113" s="27">
        <v>6.92</v>
      </c>
      <c r="BG113" s="31">
        <f t="shared" si="8"/>
        <v>6973.2909200000004</v>
      </c>
      <c r="BH113" s="31">
        <f t="shared" si="15"/>
        <v>15306.978190000002</v>
      </c>
      <c r="BI113" s="31">
        <f t="shared" si="10"/>
        <v>15306.978190000002</v>
      </c>
      <c r="BJ113" s="27">
        <v>1007.701</v>
      </c>
      <c r="BK113" s="31">
        <f t="shared" si="9"/>
        <v>367810.86499999999</v>
      </c>
      <c r="BL113" s="27">
        <v>365</v>
      </c>
      <c r="BM113" s="27">
        <v>0</v>
      </c>
      <c r="BN113" s="27" t="s">
        <v>107</v>
      </c>
      <c r="BO113" s="27">
        <v>2</v>
      </c>
      <c r="BP113" s="27">
        <f t="shared" si="11"/>
        <v>225901.32516211685</v>
      </c>
      <c r="BQ113" s="27">
        <f t="shared" si="12"/>
        <v>1.6281925957541088</v>
      </c>
      <c r="BR113" s="27">
        <f t="shared" si="13"/>
        <v>0.61417795573308265</v>
      </c>
      <c r="BS113" s="27" t="str">
        <f t="shared" si="14"/>
        <v>Continue</v>
      </c>
    </row>
    <row r="114" spans="1:71" customFormat="1" hidden="1">
      <c r="A114">
        <v>113</v>
      </c>
      <c r="B114" s="16" t="s">
        <v>65</v>
      </c>
      <c r="C114" s="17">
        <v>40724</v>
      </c>
      <c r="D114" s="16">
        <v>1.087</v>
      </c>
      <c r="E114">
        <v>39292.239840584996</v>
      </c>
      <c r="F114">
        <v>32681.542795654001</v>
      </c>
      <c r="G114">
        <v>47936.496247504998</v>
      </c>
      <c r="H114">
        <v>111183.238087784</v>
      </c>
      <c r="I114">
        <v>55304.362807462996</v>
      </c>
      <c r="J114" t="e">
        <v>#N/A</v>
      </c>
      <c r="K114">
        <v>122532.53034198401</v>
      </c>
      <c r="L114">
        <v>1076.9242176939999</v>
      </c>
      <c r="M114">
        <v>0</v>
      </c>
      <c r="N114">
        <v>104450.21032742699</v>
      </c>
      <c r="O114">
        <v>108826.875543937</v>
      </c>
      <c r="P114">
        <v>46120.525583736002</v>
      </c>
      <c r="Q114">
        <v>507923.283342532</v>
      </c>
      <c r="R114">
        <v>263407.396396128</v>
      </c>
      <c r="S114" t="e">
        <v>#N/A</v>
      </c>
      <c r="T114">
        <v>11677.07368648</v>
      </c>
      <c r="U114">
        <v>396740.05364505766</v>
      </c>
      <c r="V114">
        <v>-11677.07368648</v>
      </c>
      <c r="W114">
        <v>14211.478602161</v>
      </c>
      <c r="X114">
        <v>6077.0174126130005</v>
      </c>
      <c r="Y114">
        <v>211.04425665400001</v>
      </c>
      <c r="Z114">
        <v>2534.4049156810001</v>
      </c>
      <c r="AA114" t="e">
        <v>#N/A</v>
      </c>
      <c r="AB114" t="e">
        <v>#N/A</v>
      </c>
      <c r="AC114">
        <v>24796.749255078998</v>
      </c>
      <c r="AD114">
        <v>596.7691677222</v>
      </c>
      <c r="AE114">
        <v>519301.58369413484</v>
      </c>
      <c r="AF114">
        <v>16824.892267517</v>
      </c>
      <c r="AG114">
        <v>4873.4834215459996</v>
      </c>
      <c r="AH114">
        <v>3474.5391175659997</v>
      </c>
      <c r="AI114">
        <v>24796.749255078998</v>
      </c>
      <c r="AJ114">
        <v>0</v>
      </c>
      <c r="AK114">
        <v>10482.713100685</v>
      </c>
      <c r="AL114">
        <v>-3791.105502547</v>
      </c>
      <c r="AM114">
        <v>0</v>
      </c>
      <c r="AN114">
        <v>22839.709517553998</v>
      </c>
      <c r="AO114">
        <v>122563.54652017499</v>
      </c>
      <c r="AP114">
        <v>57.009357641600005</v>
      </c>
      <c r="AQ114">
        <v>54322.056112255901</v>
      </c>
      <c r="AR114">
        <v>452618.92892537866</v>
      </c>
      <c r="AS114">
        <v>234033.17384571899</v>
      </c>
      <c r="AT114">
        <v>614.85867543539996</v>
      </c>
      <c r="AU114">
        <v>16210.218178895</v>
      </c>
      <c r="AV114">
        <v>15124.568039113001</v>
      </c>
      <c r="AW114">
        <v>3202.049826209</v>
      </c>
      <c r="AX114">
        <v>32170.349193332</v>
      </c>
      <c r="AY114">
        <v>32170.349193332</v>
      </c>
      <c r="AZ114">
        <v>378724.20725748391</v>
      </c>
      <c r="BA114">
        <v>78339.622476424993</v>
      </c>
      <c r="BB114">
        <v>73734.321320589996</v>
      </c>
      <c r="BC114">
        <v>89625.822398450895</v>
      </c>
      <c r="BD114" t="e">
        <v>#N/A</v>
      </c>
      <c r="BE114">
        <v>16824.892267517</v>
      </c>
      <c r="BF114" s="18">
        <v>8.27</v>
      </c>
      <c r="BG114" s="19">
        <f t="shared" si="8"/>
        <v>8333.6872700000004</v>
      </c>
      <c r="BH114" s="9">
        <f t="shared" si="15"/>
        <v>15095.35427</v>
      </c>
      <c r="BI114" s="9">
        <f t="shared" si="10"/>
        <v>15095.35427</v>
      </c>
      <c r="BJ114" s="16">
        <v>1007.701</v>
      </c>
      <c r="BK114" s="19">
        <f t="shared" si="9"/>
        <v>516245.22229999996</v>
      </c>
      <c r="BL114" s="16">
        <v>512.29999999999995</v>
      </c>
      <c r="BM114" s="16">
        <v>0</v>
      </c>
      <c r="BN114" s="16" t="s">
        <v>107</v>
      </c>
      <c r="BO114">
        <v>2</v>
      </c>
      <c r="BP114">
        <f t="shared" si="11"/>
        <v>244515.886946404</v>
      </c>
      <c r="BQ114">
        <f t="shared" si="12"/>
        <v>2.1112952158121199</v>
      </c>
      <c r="BR114">
        <f t="shared" si="13"/>
        <v>0.47364290531740971</v>
      </c>
      <c r="BS114" t="str">
        <f t="shared" si="14"/>
        <v>Continue</v>
      </c>
    </row>
    <row r="115" spans="1:71">
      <c r="A115" s="27">
        <v>114</v>
      </c>
      <c r="B115" s="27" t="s">
        <v>65</v>
      </c>
      <c r="C115" s="29">
        <v>40543</v>
      </c>
      <c r="D115" s="27">
        <v>0.83330000000000004</v>
      </c>
      <c r="E115" s="27">
        <v>29464.540244737</v>
      </c>
      <c r="F115" s="27">
        <v>27319.842396689</v>
      </c>
      <c r="G115" s="27">
        <v>61272.880142062</v>
      </c>
      <c r="H115" s="27">
        <v>194201.19065892699</v>
      </c>
      <c r="I115" s="27">
        <v>47045.564466329997</v>
      </c>
      <c r="J115" s="27">
        <v>357039.858977973</v>
      </c>
      <c r="K115" s="27">
        <v>143871.45105981998</v>
      </c>
      <c r="L115" s="27">
        <v>1222.405926253</v>
      </c>
      <c r="M115" s="27">
        <v>0</v>
      </c>
      <c r="N115" s="27">
        <v>85401.644243632007</v>
      </c>
      <c r="O115" s="27">
        <v>77878.670845821005</v>
      </c>
      <c r="P115" s="27">
        <v>43580.645080716</v>
      </c>
      <c r="Q115" s="27">
        <v>590862.94805808109</v>
      </c>
      <c r="R115" s="27">
        <v>367112.309672328</v>
      </c>
      <c r="S115" s="27" t="e">
        <v>#N/A</v>
      </c>
      <c r="T115" s="27">
        <v>7355.9896978260003</v>
      </c>
      <c r="U115" s="27">
        <v>396661.75739915401</v>
      </c>
      <c r="V115" s="27">
        <v>-7355.9896978260003</v>
      </c>
      <c r="W115" s="27">
        <v>13836.296780088</v>
      </c>
      <c r="X115" s="27">
        <v>2589.6325381629999</v>
      </c>
      <c r="Y115" s="27">
        <v>80.462701742999997</v>
      </c>
      <c r="Z115" s="27">
        <v>6480.3070822620002</v>
      </c>
      <c r="AA115" s="27" t="e">
        <v>#N/A</v>
      </c>
      <c r="AB115" s="27" t="e">
        <v>#N/A</v>
      </c>
      <c r="AC115" s="27">
        <v>12146.580043485001</v>
      </c>
      <c r="AD115" s="27">
        <v>1810.4138335876</v>
      </c>
      <c r="AE115" s="27">
        <v>520023.32058334508</v>
      </c>
      <c r="AF115" s="27">
        <v>2041.9199134720002</v>
      </c>
      <c r="AG115" s="27">
        <v>3634.856124596</v>
      </c>
      <c r="AH115" s="27">
        <v>5851.88820622</v>
      </c>
      <c r="AI115" s="27">
        <v>12146.580043485001</v>
      </c>
      <c r="AJ115" s="27">
        <v>0</v>
      </c>
      <c r="AK115" s="27">
        <v>9581.0589165140009</v>
      </c>
      <c r="AL115" s="27">
        <v>1346.4640078280001</v>
      </c>
      <c r="AM115" s="27">
        <v>0</v>
      </c>
      <c r="AN115" s="27">
        <v>6112.3340682750004</v>
      </c>
      <c r="AO115" s="27">
        <v>90480.719099966998</v>
      </c>
      <c r="AP115" s="27">
        <v>42.6059595495</v>
      </c>
      <c r="AQ115" s="27">
        <v>36120.903249882002</v>
      </c>
      <c r="AR115" s="27">
        <v>543817.38054738089</v>
      </c>
      <c r="AS115" s="27">
        <v>214169.5733804988</v>
      </c>
      <c r="AT115" s="27">
        <v>777.05111306420008</v>
      </c>
      <c r="AU115" s="27">
        <v>13008.776099506</v>
      </c>
      <c r="AV115" s="27">
        <v>18807.661822285001</v>
      </c>
      <c r="AW115" s="27">
        <v>1836.8206998350001</v>
      </c>
      <c r="AX115" s="27">
        <v>-17502.509916714</v>
      </c>
      <c r="AY115" s="27">
        <v>-17502.509916714</v>
      </c>
      <c r="AZ115" s="27">
        <v>390261.40156445821</v>
      </c>
      <c r="BA115" s="27">
        <v>66517.812281445003</v>
      </c>
      <c r="BB115" s="27">
        <v>50966.500049223003</v>
      </c>
      <c r="BC115" s="27">
        <v>97167.151348589701</v>
      </c>
      <c r="BD115" s="27" t="e">
        <v>#N/A</v>
      </c>
      <c r="BE115" s="27">
        <v>-10647.653981049001</v>
      </c>
      <c r="BF115" s="27">
        <v>6.71</v>
      </c>
      <c r="BG115" s="31">
        <f t="shared" si="8"/>
        <v>6761.6670000000004</v>
      </c>
      <c r="BH115" s="31">
        <f t="shared" si="15"/>
        <v>6761.6670000000004</v>
      </c>
      <c r="BI115" s="31">
        <f t="shared" si="10"/>
        <v>6761.6670000000004</v>
      </c>
      <c r="BJ115" s="27">
        <v>1007.7</v>
      </c>
      <c r="BK115" s="31">
        <f t="shared" si="9"/>
        <v>521152.20899999997</v>
      </c>
      <c r="BL115" s="27">
        <v>517.16999999999996</v>
      </c>
      <c r="BM115" s="27">
        <v>0</v>
      </c>
      <c r="BN115" s="27" t="s">
        <v>107</v>
      </c>
      <c r="BO115" s="27">
        <v>2</v>
      </c>
      <c r="BP115" s="27">
        <f t="shared" si="11"/>
        <v>223750.63838575309</v>
      </c>
      <c r="BQ115" s="27">
        <f t="shared" si="12"/>
        <v>2.329165238409364</v>
      </c>
      <c r="BR115" s="27">
        <f t="shared" si="13"/>
        <v>0.42933836702926287</v>
      </c>
      <c r="BS115" s="27" t="str">
        <f t="shared" si="14"/>
        <v>Initiate</v>
      </c>
    </row>
    <row r="116" spans="1:71" customFormat="1" hidden="1">
      <c r="A116">
        <v>115</v>
      </c>
      <c r="B116" s="16" t="s">
        <v>65</v>
      </c>
      <c r="C116" s="17">
        <v>40359</v>
      </c>
      <c r="D116" s="16">
        <v>1.0222</v>
      </c>
      <c r="E116">
        <v>45713.411425740996</v>
      </c>
      <c r="F116">
        <v>34544.063180142999</v>
      </c>
      <c r="G116">
        <v>57497.820423158002</v>
      </c>
      <c r="H116">
        <v>148280.51862875099</v>
      </c>
      <c r="I116">
        <v>39021.059172385998</v>
      </c>
      <c r="J116" t="e">
        <v>#N/A</v>
      </c>
      <c r="K116">
        <v>165722.91776562098</v>
      </c>
      <c r="L116">
        <v>11580.899235929</v>
      </c>
      <c r="M116">
        <v>0</v>
      </c>
      <c r="N116">
        <v>91106.588741229003</v>
      </c>
      <c r="O116">
        <v>79917.427045264994</v>
      </c>
      <c r="P116">
        <v>30904.044834117998</v>
      </c>
      <c r="Q116">
        <v>586619.82513006602</v>
      </c>
      <c r="R116">
        <v>359905.38498843013</v>
      </c>
      <c r="S116" t="e">
        <v>#N/A</v>
      </c>
      <c r="T116">
        <v>8718.1994245309997</v>
      </c>
      <c r="U116">
        <v>438339.29400071542</v>
      </c>
      <c r="V116">
        <v>-8718.1994245309997</v>
      </c>
      <c r="W116">
        <v>13627.028629955999</v>
      </c>
      <c r="X116">
        <v>6117.0746597629995</v>
      </c>
      <c r="Y116">
        <v>0</v>
      </c>
      <c r="Z116">
        <v>4908.8292054249996</v>
      </c>
      <c r="AA116" t="e">
        <v>#N/A</v>
      </c>
      <c r="AB116" t="e">
        <v>#N/A</v>
      </c>
      <c r="AC116">
        <v>22428.044526836999</v>
      </c>
      <c r="AD116">
        <v>520.80623083499995</v>
      </c>
      <c r="AE116">
        <v>310591.8071281889</v>
      </c>
      <c r="AF116">
        <v>11716.311981096</v>
      </c>
      <c r="AG116">
        <v>2458.7116838249999</v>
      </c>
      <c r="AH116">
        <v>4024.7555502139999</v>
      </c>
      <c r="AI116">
        <v>22428.044526836999</v>
      </c>
      <c r="AJ116">
        <v>0</v>
      </c>
      <c r="AK116">
        <v>6889.7367210390003</v>
      </c>
      <c r="AL116">
        <v>-6870.0170251700001</v>
      </c>
      <c r="AM116">
        <v>0</v>
      </c>
      <c r="AN116">
        <v>14753.738923403</v>
      </c>
      <c r="AO116">
        <v>132674.67633361401</v>
      </c>
      <c r="AP116">
        <v>45.980330478699997</v>
      </c>
      <c r="AQ116">
        <v>39930.227781293994</v>
      </c>
      <c r="AR116">
        <v>547598.75345708034</v>
      </c>
      <c r="AS116">
        <v>219824.69717029709</v>
      </c>
      <c r="AT116">
        <v>745.19824395479998</v>
      </c>
      <c r="AU116">
        <v>12391.500616990999</v>
      </c>
      <c r="AV116">
        <v>16388.817351083002</v>
      </c>
      <c r="AW116">
        <v>-355.360795129</v>
      </c>
      <c r="AX116">
        <v>-20793.653632134999</v>
      </c>
      <c r="AY116">
        <v>-20793.653632134999</v>
      </c>
      <c r="AZ116" t="e">
        <v>#N/A</v>
      </c>
      <c r="BA116">
        <v>67129.469911959997</v>
      </c>
      <c r="BB116">
        <v>51966.367603156003</v>
      </c>
      <c r="BC116">
        <v>130065.22929466231</v>
      </c>
      <c r="BD116" t="e">
        <v>#N/A</v>
      </c>
      <c r="BE116">
        <v>6024.0076957409992</v>
      </c>
      <c r="BF116" s="18">
        <v>0</v>
      </c>
      <c r="BG116" s="19">
        <f t="shared" si="8"/>
        <v>0</v>
      </c>
      <c r="BH116" s="9">
        <f t="shared" si="15"/>
        <v>3842.8</v>
      </c>
      <c r="BI116" s="9">
        <f t="shared" si="10"/>
        <v>0</v>
      </c>
      <c r="BJ116" s="16">
        <v>1007.7</v>
      </c>
      <c r="BK116" s="19">
        <f t="shared" si="9"/>
        <v>317223.96000000002</v>
      </c>
      <c r="BL116" s="16">
        <v>314.8</v>
      </c>
      <c r="BM116" s="16">
        <v>0</v>
      </c>
      <c r="BN116" s="16" t="s">
        <v>107</v>
      </c>
      <c r="BO116">
        <f>IF(BF116&lt;&gt;0,1,0)</f>
        <v>0</v>
      </c>
      <c r="BP116">
        <f t="shared" si="11"/>
        <v>226714.44014163589</v>
      </c>
      <c r="BQ116">
        <f t="shared" si="12"/>
        <v>1.3992225629819603</v>
      </c>
      <c r="BR116">
        <f t="shared" si="13"/>
        <v>0.71468258621333602</v>
      </c>
      <c r="BS116" t="e">
        <f t="shared" si="14"/>
        <v>#N/A</v>
      </c>
    </row>
    <row r="117" spans="1:71">
      <c r="A117" s="27">
        <v>116</v>
      </c>
      <c r="B117" s="27" t="s">
        <v>66</v>
      </c>
      <c r="C117" s="29">
        <v>44561</v>
      </c>
      <c r="D117" s="27">
        <v>0.83760000000000001</v>
      </c>
      <c r="E117" s="27">
        <v>4454</v>
      </c>
      <c r="F117" s="27">
        <v>39415</v>
      </c>
      <c r="G117" s="27">
        <v>3807</v>
      </c>
      <c r="H117" s="27">
        <v>69970</v>
      </c>
      <c r="I117" s="27">
        <v>1769</v>
      </c>
      <c r="J117" s="27">
        <v>90956</v>
      </c>
      <c r="K117" s="27">
        <v>47519</v>
      </c>
      <c r="L117" s="27">
        <v>0</v>
      </c>
      <c r="M117" s="27">
        <v>0</v>
      </c>
      <c r="N117" s="27">
        <v>-5503</v>
      </c>
      <c r="O117" s="27">
        <v>-5709</v>
      </c>
      <c r="P117" s="27">
        <v>22203</v>
      </c>
      <c r="Q117" s="27">
        <v>117736</v>
      </c>
      <c r="R117" s="27">
        <v>117651</v>
      </c>
      <c r="S117" s="27">
        <v>0</v>
      </c>
      <c r="T117" s="27">
        <v>2507</v>
      </c>
      <c r="U117" s="27">
        <v>47766</v>
      </c>
      <c r="V117" s="27">
        <v>-2507</v>
      </c>
      <c r="W117" s="27">
        <v>14610</v>
      </c>
      <c r="X117" s="27">
        <v>5640</v>
      </c>
      <c r="Y117" s="27">
        <v>20</v>
      </c>
      <c r="Z117" s="27">
        <v>12103</v>
      </c>
      <c r="AA117" s="27" t="e">
        <v>#N/A</v>
      </c>
      <c r="AB117" s="27">
        <v>0</v>
      </c>
      <c r="AC117" s="27">
        <v>10176</v>
      </c>
      <c r="AD117" s="27">
        <v>20.1601</v>
      </c>
      <c r="AE117" s="27">
        <v>91266.843900000007</v>
      </c>
      <c r="AF117" s="27">
        <v>5786</v>
      </c>
      <c r="AG117" s="27">
        <v>1461</v>
      </c>
      <c r="AH117" s="27">
        <v>2494</v>
      </c>
      <c r="AI117" s="27">
        <v>10176</v>
      </c>
      <c r="AJ117" s="27">
        <v>0</v>
      </c>
      <c r="AK117" s="27">
        <v>0</v>
      </c>
      <c r="AL117" s="27">
        <v>341</v>
      </c>
      <c r="AM117" s="27">
        <v>0</v>
      </c>
      <c r="AN117" s="27">
        <v>7247</v>
      </c>
      <c r="AO117" s="27">
        <v>91233</v>
      </c>
      <c r="AP117" s="27">
        <v>13.4817</v>
      </c>
      <c r="AQ117" s="27">
        <v>10902</v>
      </c>
      <c r="AR117" s="27">
        <v>115967</v>
      </c>
      <c r="AS117" s="27">
        <v>85</v>
      </c>
      <c r="AT117" s="27">
        <v>18.599299999999999</v>
      </c>
      <c r="AU117" s="27">
        <v>2491</v>
      </c>
      <c r="AV117" s="27">
        <v>4464</v>
      </c>
      <c r="AW117" s="27">
        <v>0</v>
      </c>
      <c r="AX117" s="27">
        <v>10902</v>
      </c>
      <c r="AY117" s="27">
        <v>10902</v>
      </c>
      <c r="AZ117" s="27">
        <v>164300</v>
      </c>
      <c r="BA117" s="27">
        <v>18227</v>
      </c>
      <c r="BB117" s="27">
        <v>13393</v>
      </c>
      <c r="BC117" s="27">
        <v>-6207</v>
      </c>
      <c r="BD117" s="27" t="e">
        <v>#N/A</v>
      </c>
      <c r="BE117" s="28">
        <v>5786</v>
      </c>
      <c r="BF117" s="27">
        <v>5.2</v>
      </c>
      <c r="BG117" s="31">
        <f t="shared" si="8"/>
        <v>3842.8</v>
      </c>
      <c r="BH117" s="31">
        <f t="shared" si="15"/>
        <v>8328.5300000000007</v>
      </c>
      <c r="BI117" s="31">
        <f t="shared" si="10"/>
        <v>8328.5300000000007</v>
      </c>
      <c r="BJ117" s="27">
        <v>739</v>
      </c>
      <c r="BK117" s="31">
        <f t="shared" si="9"/>
        <v>95316.219999999987</v>
      </c>
      <c r="BL117" s="27">
        <v>128.97999999999999</v>
      </c>
      <c r="BM117" s="27">
        <v>0</v>
      </c>
      <c r="BN117" s="27" t="s">
        <v>111</v>
      </c>
      <c r="BO117" s="27">
        <v>1</v>
      </c>
      <c r="BP117" s="27">
        <f t="shared" si="11"/>
        <v>85</v>
      </c>
      <c r="BQ117" s="27">
        <f t="shared" si="12"/>
        <v>1121.3672941176469</v>
      </c>
      <c r="BR117" s="27">
        <f t="shared" si="13"/>
        <v>8.9176847340358243E-4</v>
      </c>
      <c r="BS117" s="27" t="str">
        <f t="shared" si="14"/>
        <v>Continue</v>
      </c>
    </row>
    <row r="118" spans="1:71" customFormat="1" hidden="1">
      <c r="A118">
        <v>117</v>
      </c>
      <c r="B118" t="s">
        <v>66</v>
      </c>
      <c r="C118" s="1">
        <v>44377</v>
      </c>
      <c r="D118">
        <v>0.80069999999999997</v>
      </c>
      <c r="E118">
        <v>2990</v>
      </c>
      <c r="F118">
        <v>31103</v>
      </c>
      <c r="G118">
        <v>820</v>
      </c>
      <c r="H118">
        <v>59633</v>
      </c>
      <c r="I118">
        <v>1369</v>
      </c>
      <c r="J118" s="3" t="e">
        <v>#N/A</v>
      </c>
      <c r="K118">
        <v>44547</v>
      </c>
      <c r="L118">
        <v>0</v>
      </c>
      <c r="M118">
        <v>0</v>
      </c>
      <c r="N118" s="2">
        <v>-7522</v>
      </c>
      <c r="O118" s="2">
        <v>-7725</v>
      </c>
      <c r="P118">
        <v>17551</v>
      </c>
      <c r="Q118">
        <v>102350</v>
      </c>
      <c r="R118">
        <v>104281</v>
      </c>
      <c r="S118" s="4">
        <v>0</v>
      </c>
      <c r="T118">
        <v>1756</v>
      </c>
      <c r="U118">
        <v>42717</v>
      </c>
      <c r="V118">
        <v>-1756</v>
      </c>
      <c r="W118">
        <v>-817</v>
      </c>
      <c r="X118">
        <v>5406</v>
      </c>
      <c r="Y118">
        <v>11</v>
      </c>
      <c r="Z118">
        <v>-2573</v>
      </c>
      <c r="AA118" t="e">
        <v>#N/A</v>
      </c>
      <c r="AB118">
        <v>0</v>
      </c>
      <c r="AC118">
        <v>8051</v>
      </c>
      <c r="AD118">
        <v>16.758900000000001</v>
      </c>
      <c r="AE118" s="25">
        <v>110608.7432</v>
      </c>
      <c r="AF118">
        <v>5116</v>
      </c>
      <c r="AG118">
        <v>1030</v>
      </c>
      <c r="AH118">
        <v>1970</v>
      </c>
      <c r="AI118">
        <v>8051</v>
      </c>
      <c r="AJ118">
        <v>0</v>
      </c>
      <c r="AK118">
        <v>0</v>
      </c>
      <c r="AL118">
        <v>1898</v>
      </c>
      <c r="AM118">
        <v>0</v>
      </c>
      <c r="AN118">
        <v>6146</v>
      </c>
      <c r="AO118">
        <v>73067</v>
      </c>
      <c r="AP118">
        <v>14.3361</v>
      </c>
      <c r="AQ118">
        <v>11481</v>
      </c>
      <c r="AR118">
        <v>100981</v>
      </c>
      <c r="AS118">
        <v>-1931</v>
      </c>
      <c r="AT118">
        <v>16.325299999999999</v>
      </c>
      <c r="AU118">
        <v>2240</v>
      </c>
      <c r="AV118">
        <v>3985</v>
      </c>
      <c r="AW118">
        <v>0</v>
      </c>
      <c r="AX118" s="26">
        <v>11481</v>
      </c>
      <c r="AY118">
        <v>11481</v>
      </c>
      <c r="AZ118">
        <v>156093</v>
      </c>
      <c r="BA118">
        <v>18247</v>
      </c>
      <c r="BB118">
        <v>13721</v>
      </c>
      <c r="BC118">
        <v>-5834</v>
      </c>
      <c r="BD118" t="e">
        <v>#N/A</v>
      </c>
      <c r="BE118" s="15">
        <v>5116</v>
      </c>
      <c r="BF118">
        <v>6.07</v>
      </c>
      <c r="BG118" s="9">
        <f t="shared" si="8"/>
        <v>4485.7300000000005</v>
      </c>
      <c r="BH118" s="9">
        <f t="shared" si="15"/>
        <v>8239.85</v>
      </c>
      <c r="BI118" s="9">
        <f t="shared" si="10"/>
        <v>8239.85</v>
      </c>
      <c r="BJ118">
        <v>739</v>
      </c>
      <c r="BK118" s="9">
        <f t="shared" si="9"/>
        <v>112328</v>
      </c>
      <c r="BL118">
        <v>152</v>
      </c>
      <c r="BM118">
        <v>0</v>
      </c>
      <c r="BN118" t="s">
        <v>111</v>
      </c>
      <c r="BO118">
        <v>1</v>
      </c>
      <c r="BP118">
        <f t="shared" si="11"/>
        <v>-1931</v>
      </c>
      <c r="BQ118">
        <f t="shared" si="12"/>
        <v>-58.170895908855513</v>
      </c>
      <c r="BR118">
        <f t="shared" si="13"/>
        <v>-1.7190727156185456E-2</v>
      </c>
      <c r="BS118" t="str">
        <f t="shared" si="14"/>
        <v>Continue</v>
      </c>
    </row>
    <row r="119" spans="1:71">
      <c r="A119" s="27">
        <v>118</v>
      </c>
      <c r="B119" s="27" t="s">
        <v>66</v>
      </c>
      <c r="C119" s="29">
        <v>44196</v>
      </c>
      <c r="D119" s="27">
        <v>0.85150000000000003</v>
      </c>
      <c r="E119" s="27">
        <v>3670</v>
      </c>
      <c r="F119" s="27">
        <v>35770</v>
      </c>
      <c r="G119" s="27">
        <v>1826</v>
      </c>
      <c r="H119" s="27">
        <v>58715</v>
      </c>
      <c r="I119" s="27">
        <v>1524</v>
      </c>
      <c r="J119" s="27">
        <v>75145</v>
      </c>
      <c r="K119" s="27">
        <v>40819</v>
      </c>
      <c r="L119" s="27">
        <v>0</v>
      </c>
      <c r="M119" s="27">
        <v>0</v>
      </c>
      <c r="N119" s="27">
        <v>-8145</v>
      </c>
      <c r="O119" s="27">
        <v>-8426</v>
      </c>
      <c r="P119" s="27">
        <v>15809</v>
      </c>
      <c r="Q119" s="27">
        <v>96994</v>
      </c>
      <c r="R119" s="27">
        <v>99626</v>
      </c>
      <c r="S119" s="27">
        <v>0</v>
      </c>
      <c r="T119" s="27">
        <v>1129</v>
      </c>
      <c r="U119" s="27">
        <v>38279</v>
      </c>
      <c r="V119" s="27">
        <v>-1129</v>
      </c>
      <c r="W119" s="27">
        <v>20257</v>
      </c>
      <c r="X119" s="27">
        <v>5193</v>
      </c>
      <c r="Y119" s="27">
        <v>21</v>
      </c>
      <c r="Z119" s="27">
        <v>19128</v>
      </c>
      <c r="AA119" s="27" t="e">
        <v>#N/A</v>
      </c>
      <c r="AB119" s="27">
        <v>0</v>
      </c>
      <c r="AC119" s="27">
        <v>10196</v>
      </c>
      <c r="AD119" s="27">
        <v>15.973599999999999</v>
      </c>
      <c r="AE119" s="27">
        <v>98877.225000000006</v>
      </c>
      <c r="AF119" s="27">
        <v>6365</v>
      </c>
      <c r="AG119" s="27">
        <v>1210</v>
      </c>
      <c r="AH119" s="27">
        <v>2015</v>
      </c>
      <c r="AI119" s="27">
        <v>10196</v>
      </c>
      <c r="AJ119" s="27">
        <v>0</v>
      </c>
      <c r="AK119" s="27">
        <v>0</v>
      </c>
      <c r="AL119" s="27">
        <v>-11588</v>
      </c>
      <c r="AM119" s="27">
        <v>0</v>
      </c>
      <c r="AN119" s="27">
        <v>7575</v>
      </c>
      <c r="AO119" s="27">
        <v>83026</v>
      </c>
      <c r="AP119" s="27">
        <v>9.2622</v>
      </c>
      <c r="AQ119" s="27">
        <v>6749</v>
      </c>
      <c r="AR119" s="27">
        <v>95470</v>
      </c>
      <c r="AS119" s="27">
        <v>-2632</v>
      </c>
      <c r="AT119" s="27">
        <v>16.244700000000002</v>
      </c>
      <c r="AU119" s="27">
        <v>1309</v>
      </c>
      <c r="AV119" s="27">
        <v>4496</v>
      </c>
      <c r="AW119" s="27">
        <v>0</v>
      </c>
      <c r="AX119" s="27">
        <v>6749</v>
      </c>
      <c r="AY119" s="27">
        <v>6749</v>
      </c>
      <c r="AZ119" s="27">
        <v>142882</v>
      </c>
      <c r="BA119" s="27">
        <v>14565</v>
      </c>
      <c r="BB119" s="27">
        <v>8058</v>
      </c>
      <c r="BC119" s="27">
        <v>-9180</v>
      </c>
      <c r="BD119" s="27" t="e">
        <v>#N/A</v>
      </c>
      <c r="BE119" s="28">
        <v>6365</v>
      </c>
      <c r="BF119" s="27">
        <v>5.08</v>
      </c>
      <c r="BG119" s="31">
        <f t="shared" si="8"/>
        <v>3754.12</v>
      </c>
      <c r="BH119" s="31">
        <f t="shared" si="15"/>
        <v>5601.62</v>
      </c>
      <c r="BI119" s="31">
        <f t="shared" si="10"/>
        <v>5601.62</v>
      </c>
      <c r="BJ119" s="27">
        <v>739</v>
      </c>
      <c r="BK119" s="31">
        <f t="shared" si="9"/>
        <v>110066.66</v>
      </c>
      <c r="BL119" s="27">
        <v>148.94</v>
      </c>
      <c r="BM119" s="27">
        <v>0</v>
      </c>
      <c r="BN119" s="27" t="s">
        <v>111</v>
      </c>
      <c r="BO119" s="27">
        <v>1</v>
      </c>
      <c r="BP119" s="27">
        <f t="shared" si="11"/>
        <v>-2632</v>
      </c>
      <c r="BQ119" s="27">
        <f t="shared" si="12"/>
        <v>-41.818639817629183</v>
      </c>
      <c r="BR119" s="27">
        <f t="shared" si="13"/>
        <v>-2.3912781581634256E-2</v>
      </c>
      <c r="BS119" s="27" t="str">
        <f t="shared" si="14"/>
        <v>Continue</v>
      </c>
    </row>
    <row r="120" spans="1:71" customFormat="1" hidden="1">
      <c r="A120">
        <v>119</v>
      </c>
      <c r="B120" t="s">
        <v>66</v>
      </c>
      <c r="C120" s="1">
        <v>44012</v>
      </c>
      <c r="D120">
        <v>0.80479999999999996</v>
      </c>
      <c r="E120">
        <v>1761</v>
      </c>
      <c r="F120">
        <v>24996</v>
      </c>
      <c r="G120">
        <v>2931</v>
      </c>
      <c r="H120">
        <v>57456</v>
      </c>
      <c r="I120">
        <v>1245</v>
      </c>
      <c r="J120" s="3" t="e">
        <v>#N/A</v>
      </c>
      <c r="K120">
        <v>38678</v>
      </c>
      <c r="L120">
        <v>0</v>
      </c>
      <c r="M120">
        <v>0</v>
      </c>
      <c r="N120" s="2">
        <v>-9107</v>
      </c>
      <c r="O120" s="2">
        <v>-9383</v>
      </c>
      <c r="P120">
        <v>24080</v>
      </c>
      <c r="Q120">
        <v>92636</v>
      </c>
      <c r="R120">
        <v>96225</v>
      </c>
      <c r="S120" s="4" t="e">
        <v>#N/A</v>
      </c>
      <c r="T120">
        <v>576</v>
      </c>
      <c r="U120">
        <v>35180</v>
      </c>
      <c r="V120">
        <v>-576</v>
      </c>
      <c r="W120">
        <v>-3537</v>
      </c>
      <c r="X120">
        <v>5220</v>
      </c>
      <c r="Y120">
        <v>21</v>
      </c>
      <c r="Z120">
        <v>-4113</v>
      </c>
      <c r="AA120" t="e">
        <v>#N/A</v>
      </c>
      <c r="AB120">
        <v>0</v>
      </c>
      <c r="AC120">
        <v>4369</v>
      </c>
      <c r="AD120">
        <v>20.4969</v>
      </c>
      <c r="AE120" s="25">
        <v>73399.120699999999</v>
      </c>
      <c r="AF120">
        <v>384</v>
      </c>
      <c r="AG120">
        <v>99</v>
      </c>
      <c r="AH120">
        <v>2481</v>
      </c>
      <c r="AI120">
        <v>4369</v>
      </c>
      <c r="AJ120">
        <v>0</v>
      </c>
      <c r="AK120">
        <v>0</v>
      </c>
      <c r="AL120">
        <v>5782</v>
      </c>
      <c r="AM120">
        <v>0</v>
      </c>
      <c r="AN120">
        <v>483</v>
      </c>
      <c r="AO120">
        <v>59856</v>
      </c>
      <c r="AP120">
        <v>6.9362000000000004</v>
      </c>
      <c r="AQ120">
        <v>4992</v>
      </c>
      <c r="AR120">
        <v>91391</v>
      </c>
      <c r="AS120">
        <v>-3589</v>
      </c>
      <c r="AT120">
        <v>21.595700000000001</v>
      </c>
      <c r="AU120">
        <v>1375</v>
      </c>
      <c r="AV120">
        <v>6195</v>
      </c>
      <c r="AW120">
        <v>0</v>
      </c>
      <c r="AX120" s="26">
        <v>4992</v>
      </c>
      <c r="AY120">
        <v>4992</v>
      </c>
      <c r="AZ120">
        <v>132721</v>
      </c>
      <c r="BA120">
        <v>12542</v>
      </c>
      <c r="BB120">
        <v>6367</v>
      </c>
      <c r="BC120">
        <v>-9770</v>
      </c>
      <c r="BD120" t="e">
        <v>#N/A</v>
      </c>
      <c r="BE120" s="15">
        <v>384</v>
      </c>
      <c r="BF120">
        <v>2.5</v>
      </c>
      <c r="BG120" s="9">
        <f t="shared" si="8"/>
        <v>1847.5</v>
      </c>
      <c r="BH120" s="9">
        <f t="shared" si="15"/>
        <v>4064.5</v>
      </c>
      <c r="BI120" s="9">
        <f t="shared" si="10"/>
        <v>4064.5</v>
      </c>
      <c r="BJ120">
        <v>739</v>
      </c>
      <c r="BK120" s="9">
        <f t="shared" si="9"/>
        <v>68194.92</v>
      </c>
      <c r="BL120">
        <v>92.28</v>
      </c>
      <c r="BM120">
        <v>0</v>
      </c>
      <c r="BN120" t="s">
        <v>111</v>
      </c>
      <c r="BO120">
        <v>1</v>
      </c>
      <c r="BP120">
        <f t="shared" si="11"/>
        <v>-3589</v>
      </c>
      <c r="BQ120">
        <f t="shared" si="12"/>
        <v>-19.001092226246865</v>
      </c>
      <c r="BR120">
        <f t="shared" si="13"/>
        <v>-5.2628553563813844E-2</v>
      </c>
      <c r="BS120" t="str">
        <f t="shared" si="14"/>
        <v>Continue</v>
      </c>
    </row>
    <row r="121" spans="1:71">
      <c r="A121" s="27">
        <v>120</v>
      </c>
      <c r="B121" s="27" t="s">
        <v>66</v>
      </c>
      <c r="C121" s="29">
        <v>43830</v>
      </c>
      <c r="D121" s="27">
        <v>0.51749999999999996</v>
      </c>
      <c r="E121" s="27">
        <v>4048</v>
      </c>
      <c r="F121" s="27">
        <v>32911</v>
      </c>
      <c r="G121" s="27">
        <v>1769</v>
      </c>
      <c r="H121" s="27">
        <v>57609</v>
      </c>
      <c r="I121" s="27">
        <v>1464</v>
      </c>
      <c r="J121" s="27">
        <v>65730</v>
      </c>
      <c r="K121" s="27">
        <v>36615</v>
      </c>
      <c r="L121" s="27">
        <v>0</v>
      </c>
      <c r="M121" s="27">
        <v>0</v>
      </c>
      <c r="N121" s="27">
        <v>-7305</v>
      </c>
      <c r="O121" s="27">
        <v>-7461</v>
      </c>
      <c r="P121" s="27">
        <v>17415</v>
      </c>
      <c r="Q121" s="27">
        <v>92661</v>
      </c>
      <c r="R121" s="27">
        <v>94328</v>
      </c>
      <c r="S121" s="27">
        <v>0</v>
      </c>
      <c r="T121" s="27">
        <v>1541</v>
      </c>
      <c r="U121" s="27">
        <v>35052</v>
      </c>
      <c r="V121" s="27">
        <v>-1541</v>
      </c>
      <c r="W121" s="27">
        <v>17798</v>
      </c>
      <c r="X121" s="27">
        <v>5130</v>
      </c>
      <c r="Y121" s="27">
        <v>20</v>
      </c>
      <c r="Z121" s="27">
        <v>16257</v>
      </c>
      <c r="AA121" s="27" t="e">
        <v>#N/A</v>
      </c>
      <c r="AB121" s="27">
        <v>5</v>
      </c>
      <c r="AC121" s="27">
        <v>8173</v>
      </c>
      <c r="AD121" s="27">
        <v>21.6859</v>
      </c>
      <c r="AE121" s="27">
        <v>73203.790299999993</v>
      </c>
      <c r="AF121" s="27">
        <v>4608</v>
      </c>
      <c r="AG121" s="27">
        <v>1276</v>
      </c>
      <c r="AH121" s="27">
        <v>3714</v>
      </c>
      <c r="AI121" s="27">
        <v>8173</v>
      </c>
      <c r="AJ121" s="27">
        <v>0</v>
      </c>
      <c r="AK121" s="27">
        <v>0</v>
      </c>
      <c r="AL121" s="27">
        <v>-11342</v>
      </c>
      <c r="AM121" s="27">
        <v>0</v>
      </c>
      <c r="AN121" s="27">
        <v>5884</v>
      </c>
      <c r="AO121" s="27">
        <v>72865</v>
      </c>
      <c r="AP121" s="27">
        <v>9.0326000000000004</v>
      </c>
      <c r="AQ121" s="27">
        <v>6542</v>
      </c>
      <c r="AR121" s="27">
        <v>91197</v>
      </c>
      <c r="AS121" s="27">
        <v>-1667</v>
      </c>
      <c r="AT121" s="27">
        <v>17.210799999999999</v>
      </c>
      <c r="AU121" s="27">
        <v>1360</v>
      </c>
      <c r="AV121" s="27">
        <v>4878</v>
      </c>
      <c r="AW121" s="27">
        <v>0</v>
      </c>
      <c r="AX121" s="27">
        <v>6542</v>
      </c>
      <c r="AY121" s="27">
        <v>6542</v>
      </c>
      <c r="AZ121" s="27">
        <v>128764</v>
      </c>
      <c r="BA121" s="27">
        <v>12893</v>
      </c>
      <c r="BB121" s="27">
        <v>7902</v>
      </c>
      <c r="BC121" s="27">
        <v>-11708</v>
      </c>
      <c r="BD121" s="27" t="e">
        <v>#N/A</v>
      </c>
      <c r="BE121" s="28">
        <v>4608</v>
      </c>
      <c r="BF121" s="27">
        <v>3</v>
      </c>
      <c r="BG121" s="31">
        <f t="shared" si="8"/>
        <v>2217</v>
      </c>
      <c r="BH121" s="31">
        <f t="shared" si="15"/>
        <v>5956.34</v>
      </c>
      <c r="BI121" s="31">
        <f t="shared" si="10"/>
        <v>5956.34</v>
      </c>
      <c r="BJ121" s="27">
        <v>739</v>
      </c>
      <c r="BK121" s="31">
        <f t="shared" si="9"/>
        <v>65889.239999999991</v>
      </c>
      <c r="BL121" s="27">
        <v>89.16</v>
      </c>
      <c r="BM121" s="27">
        <v>0</v>
      </c>
      <c r="BN121" s="27" t="s">
        <v>111</v>
      </c>
      <c r="BO121" s="27">
        <v>1</v>
      </c>
      <c r="BP121" s="27">
        <f t="shared" si="11"/>
        <v>-1667</v>
      </c>
      <c r="BQ121" s="27">
        <f t="shared" si="12"/>
        <v>-39.525638872225549</v>
      </c>
      <c r="BR121" s="27">
        <f t="shared" si="13"/>
        <v>-2.5300033814322342E-2</v>
      </c>
      <c r="BS121" s="27" t="str">
        <f t="shared" si="14"/>
        <v>Continue</v>
      </c>
    </row>
    <row r="122" spans="1:71" customFormat="1" hidden="1">
      <c r="A122">
        <v>121</v>
      </c>
      <c r="B122" t="s">
        <v>66</v>
      </c>
      <c r="C122" s="1">
        <v>43646</v>
      </c>
      <c r="D122">
        <v>0.4657</v>
      </c>
      <c r="E122">
        <v>3281</v>
      </c>
      <c r="F122">
        <v>24622</v>
      </c>
      <c r="G122">
        <v>1318</v>
      </c>
      <c r="H122">
        <v>57815</v>
      </c>
      <c r="I122">
        <v>1387</v>
      </c>
      <c r="J122" s="3" t="e">
        <v>#N/A</v>
      </c>
      <c r="K122">
        <v>31001</v>
      </c>
      <c r="L122">
        <v>0</v>
      </c>
      <c r="M122">
        <v>0</v>
      </c>
      <c r="N122" s="2">
        <v>-7793</v>
      </c>
      <c r="O122" s="2">
        <v>-7983</v>
      </c>
      <c r="P122">
        <v>27883</v>
      </c>
      <c r="Q122">
        <v>86745</v>
      </c>
      <c r="R122">
        <v>88934</v>
      </c>
      <c r="S122" s="4" t="e">
        <v>#N/A</v>
      </c>
      <c r="T122">
        <v>1248</v>
      </c>
      <c r="U122">
        <v>28930</v>
      </c>
      <c r="V122">
        <v>-1248</v>
      </c>
      <c r="W122">
        <v>428</v>
      </c>
      <c r="X122">
        <v>4875</v>
      </c>
      <c r="Y122">
        <v>20</v>
      </c>
      <c r="Z122">
        <v>-820</v>
      </c>
      <c r="AA122" t="e">
        <v>#N/A</v>
      </c>
      <c r="AB122">
        <v>31</v>
      </c>
      <c r="AC122">
        <v>4720</v>
      </c>
      <c r="AD122">
        <v>4.1624999999999996</v>
      </c>
      <c r="AE122" s="25">
        <v>63106.282299999999</v>
      </c>
      <c r="AF122">
        <v>1934</v>
      </c>
      <c r="AG122">
        <v>84</v>
      </c>
      <c r="AH122">
        <v>1164</v>
      </c>
      <c r="AI122">
        <v>4720</v>
      </c>
      <c r="AJ122">
        <v>0</v>
      </c>
      <c r="AK122">
        <v>0</v>
      </c>
      <c r="AL122">
        <v>2533</v>
      </c>
      <c r="AM122">
        <v>0</v>
      </c>
      <c r="AN122">
        <v>2018</v>
      </c>
      <c r="AO122">
        <v>55899</v>
      </c>
      <c r="AP122">
        <v>9.1498000000000008</v>
      </c>
      <c r="AQ122">
        <v>6597</v>
      </c>
      <c r="AR122">
        <v>85358</v>
      </c>
      <c r="AS122">
        <v>-2189</v>
      </c>
      <c r="AT122">
        <v>13.629200000000001</v>
      </c>
      <c r="AU122">
        <v>1041</v>
      </c>
      <c r="AV122">
        <v>2143</v>
      </c>
      <c r="AW122">
        <v>0</v>
      </c>
      <c r="AX122" s="26">
        <v>6597</v>
      </c>
      <c r="AY122">
        <v>6597</v>
      </c>
      <c r="AZ122">
        <v>118657</v>
      </c>
      <c r="BA122">
        <v>12459</v>
      </c>
      <c r="BB122">
        <v>7638</v>
      </c>
      <c r="BC122">
        <v>-14496</v>
      </c>
      <c r="BD122" t="e">
        <v>#N/A</v>
      </c>
      <c r="BE122" s="15">
        <v>1934</v>
      </c>
      <c r="BF122">
        <v>5.0599999999999996</v>
      </c>
      <c r="BG122" s="9">
        <f t="shared" si="8"/>
        <v>3739.3399999999997</v>
      </c>
      <c r="BH122" s="9">
        <f t="shared" si="15"/>
        <v>7027.8899999999994</v>
      </c>
      <c r="BI122" s="9">
        <f t="shared" si="10"/>
        <v>7027.8899999999994</v>
      </c>
      <c r="BJ122">
        <v>739</v>
      </c>
      <c r="BK122" s="9">
        <f t="shared" si="9"/>
        <v>60331.96</v>
      </c>
      <c r="BL122">
        <v>81.64</v>
      </c>
      <c r="BM122">
        <v>0</v>
      </c>
      <c r="BN122" t="s">
        <v>111</v>
      </c>
      <c r="BO122">
        <v>1</v>
      </c>
      <c r="BP122">
        <f t="shared" si="11"/>
        <v>-2189</v>
      </c>
      <c r="BQ122">
        <f t="shared" si="12"/>
        <v>-27.561425308359983</v>
      </c>
      <c r="BR122">
        <f t="shared" si="13"/>
        <v>-3.6282593835837589E-2</v>
      </c>
      <c r="BS122" t="str">
        <f t="shared" si="14"/>
        <v>Continue</v>
      </c>
    </row>
    <row r="123" spans="1:71">
      <c r="A123" s="27">
        <v>122</v>
      </c>
      <c r="B123" s="27" t="s">
        <v>66</v>
      </c>
      <c r="C123" s="29">
        <v>43465</v>
      </c>
      <c r="D123" s="27">
        <v>0.35370000000000001</v>
      </c>
      <c r="E123" s="27">
        <v>4473</v>
      </c>
      <c r="F123" s="27">
        <v>29747</v>
      </c>
      <c r="G123" s="27">
        <v>3335</v>
      </c>
      <c r="H123" s="27">
        <v>54647</v>
      </c>
      <c r="I123" s="27">
        <v>1255</v>
      </c>
      <c r="J123" s="27">
        <v>53011</v>
      </c>
      <c r="K123" s="27">
        <v>33131</v>
      </c>
      <c r="L123" s="27">
        <v>0</v>
      </c>
      <c r="M123" s="27">
        <v>0</v>
      </c>
      <c r="N123" s="27">
        <v>-6609</v>
      </c>
      <c r="O123" s="27">
        <v>-6736</v>
      </c>
      <c r="P123" s="27">
        <v>18885</v>
      </c>
      <c r="Q123" s="27">
        <v>86988</v>
      </c>
      <c r="R123" s="27">
        <v>87930</v>
      </c>
      <c r="S123" s="27" t="e">
        <v>#N/A</v>
      </c>
      <c r="T123" s="27">
        <v>2801</v>
      </c>
      <c r="U123" s="27">
        <v>32341</v>
      </c>
      <c r="V123" s="27">
        <v>-2801</v>
      </c>
      <c r="W123" s="27">
        <v>10346</v>
      </c>
      <c r="X123" s="27">
        <v>4405</v>
      </c>
      <c r="Y123" s="27">
        <v>0</v>
      </c>
      <c r="Z123" s="27">
        <v>7545</v>
      </c>
      <c r="AA123" s="27" t="e">
        <v>#N/A</v>
      </c>
      <c r="AB123" s="27" t="e">
        <v>#N/A</v>
      </c>
      <c r="AC123" s="27">
        <v>7739</v>
      </c>
      <c r="AD123" s="27">
        <v>17.028500000000001</v>
      </c>
      <c r="AE123" s="27">
        <v>66418.050799999997</v>
      </c>
      <c r="AF123" s="27">
        <v>4663</v>
      </c>
      <c r="AG123" s="27">
        <v>957</v>
      </c>
      <c r="AH123" s="27">
        <v>979</v>
      </c>
      <c r="AI123" s="27">
        <v>7739</v>
      </c>
      <c r="AJ123" s="27">
        <v>0</v>
      </c>
      <c r="AK123" s="27">
        <v>0</v>
      </c>
      <c r="AL123" s="27">
        <v>-1391</v>
      </c>
      <c r="AM123" s="27">
        <v>0</v>
      </c>
      <c r="AN123" s="27">
        <v>5620</v>
      </c>
      <c r="AO123" s="27">
        <v>62758</v>
      </c>
      <c r="AP123" s="27">
        <v>7.9259000000000004</v>
      </c>
      <c r="AQ123" s="27">
        <v>5694</v>
      </c>
      <c r="AR123" s="27">
        <v>85733</v>
      </c>
      <c r="AS123" s="27">
        <v>-942</v>
      </c>
      <c r="AT123" s="27">
        <v>17.7287</v>
      </c>
      <c r="AU123" s="27">
        <v>1227</v>
      </c>
      <c r="AV123" s="27">
        <v>1824</v>
      </c>
      <c r="AW123" s="27">
        <v>0</v>
      </c>
      <c r="AX123" s="27">
        <v>5694</v>
      </c>
      <c r="AY123" s="27">
        <v>5694</v>
      </c>
      <c r="AZ123" s="27">
        <v>110874</v>
      </c>
      <c r="BA123" s="27">
        <v>11232</v>
      </c>
      <c r="BB123" s="27">
        <v>6921</v>
      </c>
      <c r="BC123" s="27">
        <v>-9737</v>
      </c>
      <c r="BD123" s="27" t="e">
        <v>#N/A</v>
      </c>
      <c r="BE123" s="28">
        <v>4663</v>
      </c>
      <c r="BF123" s="27">
        <v>4.45</v>
      </c>
      <c r="BG123" s="31">
        <f t="shared" si="8"/>
        <v>3288.55</v>
      </c>
      <c r="BH123" s="31">
        <f t="shared" si="15"/>
        <v>6532.76</v>
      </c>
      <c r="BI123" s="31">
        <f t="shared" si="10"/>
        <v>6532.76</v>
      </c>
      <c r="BJ123" s="27">
        <v>739</v>
      </c>
      <c r="BK123" s="31">
        <f t="shared" si="9"/>
        <v>69835.5</v>
      </c>
      <c r="BL123" s="27">
        <v>94.5</v>
      </c>
      <c r="BM123" s="27">
        <v>0</v>
      </c>
      <c r="BN123" s="27" t="s">
        <v>111</v>
      </c>
      <c r="BO123" s="27">
        <v>1</v>
      </c>
      <c r="BP123" s="27">
        <f t="shared" si="11"/>
        <v>-942</v>
      </c>
      <c r="BQ123" s="27">
        <f t="shared" si="12"/>
        <v>-74.135350318471339</v>
      </c>
      <c r="BR123" s="27">
        <f t="shared" si="13"/>
        <v>-1.3488841634985073E-2</v>
      </c>
      <c r="BS123" s="27" t="str">
        <f t="shared" si="14"/>
        <v>Continue</v>
      </c>
    </row>
    <row r="124" spans="1:71" customFormat="1" hidden="1">
      <c r="A124">
        <v>123</v>
      </c>
      <c r="B124" t="s">
        <v>66</v>
      </c>
      <c r="C124" s="1">
        <v>43281</v>
      </c>
      <c r="D124">
        <v>0.28810000000000002</v>
      </c>
      <c r="E124">
        <v>2429</v>
      </c>
      <c r="F124">
        <v>22858</v>
      </c>
      <c r="G124">
        <v>785</v>
      </c>
      <c r="H124">
        <v>40743</v>
      </c>
      <c r="I124">
        <v>1205</v>
      </c>
      <c r="J124" s="3" t="e">
        <v>#N/A</v>
      </c>
      <c r="K124">
        <v>38737</v>
      </c>
      <c r="L124">
        <v>0</v>
      </c>
      <c r="M124">
        <v>0</v>
      </c>
      <c r="N124" s="2">
        <v>-8123</v>
      </c>
      <c r="O124" s="2">
        <v>-8117</v>
      </c>
      <c r="P124">
        <v>13681</v>
      </c>
      <c r="Q124">
        <v>77193</v>
      </c>
      <c r="R124">
        <v>79516</v>
      </c>
      <c r="S124" s="4" t="e">
        <v>#N/A</v>
      </c>
      <c r="T124">
        <v>686</v>
      </c>
      <c r="U124">
        <v>36450</v>
      </c>
      <c r="V124">
        <v>-686</v>
      </c>
      <c r="W124">
        <v>-733</v>
      </c>
      <c r="X124">
        <v>4695</v>
      </c>
      <c r="Y124">
        <v>0</v>
      </c>
      <c r="Z124">
        <v>-1419</v>
      </c>
      <c r="AA124" t="e">
        <v>#N/A</v>
      </c>
      <c r="AB124" t="e">
        <v>#N/A</v>
      </c>
      <c r="AC124">
        <v>3493</v>
      </c>
      <c r="AD124">
        <v>20.753299999999999</v>
      </c>
      <c r="AE124" s="25">
        <v>67882.635699999999</v>
      </c>
      <c r="AF124">
        <v>1031</v>
      </c>
      <c r="AG124">
        <v>270</v>
      </c>
      <c r="AH124">
        <v>845</v>
      </c>
      <c r="AI124">
        <v>3493</v>
      </c>
      <c r="AJ124">
        <v>0</v>
      </c>
      <c r="AK124">
        <v>0</v>
      </c>
      <c r="AL124">
        <v>3148</v>
      </c>
      <c r="AM124">
        <v>0</v>
      </c>
      <c r="AN124">
        <v>1301</v>
      </c>
      <c r="AO124">
        <v>48116</v>
      </c>
      <c r="AP124">
        <v>6.9805000000000001</v>
      </c>
      <c r="AQ124">
        <v>5170</v>
      </c>
      <c r="AR124">
        <v>75988</v>
      </c>
      <c r="AS124">
        <v>-2323</v>
      </c>
      <c r="AT124">
        <v>15.605600000000001</v>
      </c>
      <c r="AU124">
        <v>956</v>
      </c>
      <c r="AV124">
        <v>1751</v>
      </c>
      <c r="AW124">
        <v>0</v>
      </c>
      <c r="AX124" s="26">
        <v>5170</v>
      </c>
      <c r="AY124">
        <v>5170</v>
      </c>
      <c r="AZ124">
        <v>103023</v>
      </c>
      <c r="BA124">
        <v>9404</v>
      </c>
      <c r="BB124">
        <v>6126</v>
      </c>
      <c r="BC124">
        <v>-5860</v>
      </c>
      <c r="BD124" t="e">
        <v>#N/A</v>
      </c>
      <c r="BE124" s="15">
        <v>1031</v>
      </c>
      <c r="BF124">
        <v>4.3899999999999997</v>
      </c>
      <c r="BG124" s="9">
        <f t="shared" si="8"/>
        <v>3244.2099999999996</v>
      </c>
      <c r="BH124" s="9">
        <f t="shared" si="15"/>
        <v>6111.5299999999988</v>
      </c>
      <c r="BI124" s="9">
        <f t="shared" si="10"/>
        <v>6111.5299999999988</v>
      </c>
      <c r="BJ124">
        <v>739</v>
      </c>
      <c r="BK124" s="9">
        <f t="shared" si="9"/>
        <v>62445.5</v>
      </c>
      <c r="BL124">
        <v>84.5</v>
      </c>
      <c r="BM124">
        <v>0</v>
      </c>
      <c r="BN124" t="s">
        <v>111</v>
      </c>
      <c r="BO124">
        <v>1</v>
      </c>
      <c r="BP124">
        <f t="shared" si="11"/>
        <v>-2323</v>
      </c>
      <c r="BQ124">
        <f t="shared" si="12"/>
        <v>-26.881403357727077</v>
      </c>
      <c r="BR124">
        <f t="shared" si="13"/>
        <v>-3.7200438782618445E-2</v>
      </c>
      <c r="BS124" t="str">
        <f t="shared" si="14"/>
        <v>Continue</v>
      </c>
    </row>
    <row r="125" spans="1:71">
      <c r="A125" s="27">
        <v>124</v>
      </c>
      <c r="B125" s="27" t="s">
        <v>66</v>
      </c>
      <c r="C125" s="29">
        <v>43100</v>
      </c>
      <c r="D125" s="27">
        <v>0.14949999999999999</v>
      </c>
      <c r="E125" s="27">
        <v>2244</v>
      </c>
      <c r="F125" s="27">
        <v>24388</v>
      </c>
      <c r="G125" s="27">
        <v>3155</v>
      </c>
      <c r="H125" s="27">
        <v>35280</v>
      </c>
      <c r="I125" s="27">
        <v>1362</v>
      </c>
      <c r="J125" s="27">
        <v>13058</v>
      </c>
      <c r="K125" s="27">
        <v>8956</v>
      </c>
      <c r="L125" s="27">
        <v>0</v>
      </c>
      <c r="M125" s="27">
        <v>0</v>
      </c>
      <c r="N125" s="27">
        <v>-6386</v>
      </c>
      <c r="O125" s="27">
        <v>-6316</v>
      </c>
      <c r="P125" s="27">
        <v>4635</v>
      </c>
      <c r="Q125" s="27">
        <v>43743</v>
      </c>
      <c r="R125" s="27">
        <v>44265</v>
      </c>
      <c r="S125" s="27" t="e">
        <v>#N/A</v>
      </c>
      <c r="T125" s="27">
        <v>1566</v>
      </c>
      <c r="U125" s="27">
        <v>8463</v>
      </c>
      <c r="V125" s="27">
        <v>-1566</v>
      </c>
      <c r="W125" s="27">
        <v>10503</v>
      </c>
      <c r="X125" s="27">
        <v>944</v>
      </c>
      <c r="Y125" s="27">
        <v>24</v>
      </c>
      <c r="Z125" s="27">
        <v>8937</v>
      </c>
      <c r="AA125" s="27" t="e">
        <v>#N/A</v>
      </c>
      <c r="AB125" s="27" t="e">
        <v>#N/A</v>
      </c>
      <c r="AC125" s="27">
        <v>5911</v>
      </c>
      <c r="AD125" s="27">
        <v>14.217599999999999</v>
      </c>
      <c r="AE125" s="27">
        <v>70847.420899999997</v>
      </c>
      <c r="AF125" s="27">
        <v>4139</v>
      </c>
      <c r="AG125" s="27">
        <v>686</v>
      </c>
      <c r="AH125" s="27">
        <v>906</v>
      </c>
      <c r="AI125" s="27">
        <v>5911</v>
      </c>
      <c r="AJ125" s="27">
        <v>0</v>
      </c>
      <c r="AK125" s="27">
        <v>0</v>
      </c>
      <c r="AL125" s="27">
        <v>-2100</v>
      </c>
      <c r="AM125" s="27">
        <v>0</v>
      </c>
      <c r="AN125" s="27">
        <v>4825</v>
      </c>
      <c r="AO125" s="27">
        <v>54907</v>
      </c>
      <c r="AP125" s="27">
        <v>6.5778999999999996</v>
      </c>
      <c r="AQ125" s="27">
        <v>4844</v>
      </c>
      <c r="AR125" s="27">
        <v>42381</v>
      </c>
      <c r="AS125" s="27">
        <v>-522</v>
      </c>
      <c r="AT125" s="27">
        <v>17.619</v>
      </c>
      <c r="AU125" s="27">
        <v>1036</v>
      </c>
      <c r="AV125" s="27">
        <v>1866</v>
      </c>
      <c r="AW125" s="27">
        <v>0</v>
      </c>
      <c r="AX125" s="27">
        <v>4844</v>
      </c>
      <c r="AY125" s="27">
        <v>4844</v>
      </c>
      <c r="AZ125" s="27">
        <v>97003</v>
      </c>
      <c r="BA125" s="27">
        <v>8024</v>
      </c>
      <c r="BB125" s="27">
        <v>5880</v>
      </c>
      <c r="BC125" s="27">
        <v>-2219</v>
      </c>
      <c r="BD125" s="27" t="e">
        <v>#N/A</v>
      </c>
      <c r="BE125" s="28">
        <v>4139</v>
      </c>
      <c r="BF125" s="27">
        <v>3.88</v>
      </c>
      <c r="BG125" s="31">
        <f t="shared" si="8"/>
        <v>2867.3199999999997</v>
      </c>
      <c r="BH125" s="31">
        <f t="shared" si="15"/>
        <v>5062.1499999999996</v>
      </c>
      <c r="BI125" s="31">
        <f t="shared" si="10"/>
        <v>5062.1499999999996</v>
      </c>
      <c r="BJ125" s="27">
        <v>739</v>
      </c>
      <c r="BK125" s="31">
        <f t="shared" si="9"/>
        <v>70648.399999999994</v>
      </c>
      <c r="BL125" s="27">
        <v>95.6</v>
      </c>
      <c r="BM125" s="27">
        <v>0</v>
      </c>
      <c r="BN125" s="27" t="s">
        <v>111</v>
      </c>
      <c r="BO125" s="27">
        <v>1</v>
      </c>
      <c r="BP125" s="27">
        <f t="shared" si="11"/>
        <v>-522</v>
      </c>
      <c r="BQ125" s="27">
        <f t="shared" si="12"/>
        <v>-135.34176245210728</v>
      </c>
      <c r="BR125" s="27">
        <f t="shared" si="13"/>
        <v>-7.3887023626862045E-3</v>
      </c>
      <c r="BS125" s="27" t="str">
        <f t="shared" si="14"/>
        <v>Continue</v>
      </c>
    </row>
    <row r="126" spans="1:71" customFormat="1" hidden="1">
      <c r="A126">
        <v>125</v>
      </c>
      <c r="B126" t="s">
        <v>66</v>
      </c>
      <c r="C126" s="1">
        <v>42916</v>
      </c>
      <c r="D126">
        <v>0.1062</v>
      </c>
      <c r="E126">
        <v>1944</v>
      </c>
      <c r="F126">
        <v>18597</v>
      </c>
      <c r="G126">
        <v>545</v>
      </c>
      <c r="H126">
        <v>34446</v>
      </c>
      <c r="I126">
        <v>1479</v>
      </c>
      <c r="J126" s="3" t="e">
        <v>#N/A</v>
      </c>
      <c r="K126">
        <v>6708</v>
      </c>
      <c r="L126">
        <v>0</v>
      </c>
      <c r="M126">
        <v>0</v>
      </c>
      <c r="N126" s="2">
        <v>-8087</v>
      </c>
      <c r="O126" s="2">
        <v>-7998</v>
      </c>
      <c r="P126">
        <v>8984</v>
      </c>
      <c r="Q126">
        <v>39026</v>
      </c>
      <c r="R126">
        <v>41230</v>
      </c>
      <c r="S126" s="4" t="e">
        <v>#N/A</v>
      </c>
      <c r="T126">
        <v>506</v>
      </c>
      <c r="U126">
        <v>4580</v>
      </c>
      <c r="V126">
        <v>-506</v>
      </c>
      <c r="W126">
        <v>-3423</v>
      </c>
      <c r="X126">
        <v>874</v>
      </c>
      <c r="Y126">
        <v>0</v>
      </c>
      <c r="Z126">
        <v>-3929</v>
      </c>
      <c r="AA126" t="e">
        <v>#N/A</v>
      </c>
      <c r="AB126" t="e">
        <v>#N/A</v>
      </c>
      <c r="AC126">
        <v>2113</v>
      </c>
      <c r="AD126">
        <v>33.175400000000003</v>
      </c>
      <c r="AE126" s="25">
        <v>69417.8508</v>
      </c>
      <c r="AF126">
        <v>705</v>
      </c>
      <c r="AG126">
        <v>350</v>
      </c>
      <c r="AH126">
        <v>960</v>
      </c>
      <c r="AI126">
        <v>2113</v>
      </c>
      <c r="AJ126">
        <v>0</v>
      </c>
      <c r="AK126">
        <v>0</v>
      </c>
      <c r="AL126">
        <v>1055</v>
      </c>
      <c r="AM126">
        <v>0</v>
      </c>
      <c r="AN126">
        <v>1055</v>
      </c>
      <c r="AO126">
        <v>42096</v>
      </c>
      <c r="AP126">
        <v>5.3125999999999998</v>
      </c>
      <c r="AQ126">
        <v>3898</v>
      </c>
      <c r="AR126">
        <v>37547</v>
      </c>
      <c r="AS126">
        <v>-2204</v>
      </c>
      <c r="AT126">
        <v>23.628499999999999</v>
      </c>
      <c r="AU126">
        <v>1206</v>
      </c>
      <c r="AV126">
        <v>1933</v>
      </c>
      <c r="AW126">
        <v>0</v>
      </c>
      <c r="AX126" s="26">
        <v>3898</v>
      </c>
      <c r="AY126">
        <v>3898</v>
      </c>
      <c r="AZ126">
        <v>87907</v>
      </c>
      <c r="BA126">
        <v>7077</v>
      </c>
      <c r="BB126">
        <v>5104</v>
      </c>
      <c r="BC126">
        <v>-5365</v>
      </c>
      <c r="BD126" t="e">
        <v>#N/A</v>
      </c>
      <c r="BE126" s="15">
        <v>705</v>
      </c>
      <c r="BF126">
        <v>2.97</v>
      </c>
      <c r="BG126" s="9">
        <f t="shared" si="8"/>
        <v>2194.83</v>
      </c>
      <c r="BH126" s="9">
        <f t="shared" si="15"/>
        <v>3502.8599999999997</v>
      </c>
      <c r="BI126" s="9">
        <f t="shared" si="10"/>
        <v>3502.8599999999997</v>
      </c>
      <c r="BJ126">
        <v>739</v>
      </c>
      <c r="BK126" s="9">
        <f t="shared" si="9"/>
        <v>56164</v>
      </c>
      <c r="BL126">
        <v>76</v>
      </c>
      <c r="BM126">
        <v>0</v>
      </c>
      <c r="BN126" t="s">
        <v>111</v>
      </c>
      <c r="BO126">
        <v>1</v>
      </c>
      <c r="BP126">
        <f t="shared" si="11"/>
        <v>-2204</v>
      </c>
      <c r="BQ126">
        <f t="shared" si="12"/>
        <v>-25.482758620689655</v>
      </c>
      <c r="BR126">
        <f t="shared" si="13"/>
        <v>-3.9242219215155617E-2</v>
      </c>
      <c r="BS126" t="str">
        <f t="shared" si="14"/>
        <v>Continue</v>
      </c>
    </row>
    <row r="127" spans="1:71">
      <c r="A127" s="27">
        <v>126</v>
      </c>
      <c r="B127" s="27" t="s">
        <v>66</v>
      </c>
      <c r="C127" s="29">
        <v>42369</v>
      </c>
      <c r="D127" s="27">
        <v>1</v>
      </c>
      <c r="E127" s="27">
        <v>2709.8939999999998</v>
      </c>
      <c r="F127" s="27">
        <v>16717.972000000002</v>
      </c>
      <c r="G127" s="27">
        <v>1933.7819999999999</v>
      </c>
      <c r="H127" s="27">
        <v>33271.137999999999</v>
      </c>
      <c r="I127" s="27">
        <v>1299.6279999999999</v>
      </c>
      <c r="J127" s="27">
        <v>10593.852000000001</v>
      </c>
      <c r="K127" s="27">
        <v>5465.125</v>
      </c>
      <c r="L127" s="27">
        <v>0</v>
      </c>
      <c r="M127" s="27">
        <v>0</v>
      </c>
      <c r="N127" s="27">
        <v>-5448.44</v>
      </c>
      <c r="O127" s="27">
        <v>-5399.0550000000003</v>
      </c>
      <c r="P127" s="27">
        <v>12893.789000000001</v>
      </c>
      <c r="Q127" s="27">
        <v>39193.887999999999</v>
      </c>
      <c r="R127" s="27">
        <v>38799.354500000001</v>
      </c>
      <c r="S127" s="27" t="e">
        <v>#N/A</v>
      </c>
      <c r="T127" s="27">
        <v>3655.1950999999999</v>
      </c>
      <c r="U127" s="27">
        <v>5922.75</v>
      </c>
      <c r="V127" s="27">
        <v>-3655.1950000000002</v>
      </c>
      <c r="W127" s="27">
        <v>2363.4319999999998</v>
      </c>
      <c r="X127" s="27">
        <v>544.33000000000004</v>
      </c>
      <c r="Y127" s="27">
        <v>20.378</v>
      </c>
      <c r="Z127" s="27">
        <v>-1291.7632000000001</v>
      </c>
      <c r="AA127" s="27" t="e">
        <v>#N/A</v>
      </c>
      <c r="AB127" s="27" t="e">
        <v>#N/A</v>
      </c>
      <c r="AC127" s="27">
        <v>3252.2219</v>
      </c>
      <c r="AD127" s="27">
        <v>41.867800000000003</v>
      </c>
      <c r="AE127" s="27" t="e">
        <v>#N/A</v>
      </c>
      <c r="AF127" s="27">
        <v>607.30700000000002</v>
      </c>
      <c r="AG127" s="27">
        <v>437.392</v>
      </c>
      <c r="AH127" s="27">
        <v>1377.97</v>
      </c>
      <c r="AI127" s="27">
        <v>3252.2220000000002</v>
      </c>
      <c r="AJ127" s="27">
        <v>0</v>
      </c>
      <c r="AK127" s="27">
        <v>0</v>
      </c>
      <c r="AL127" s="27">
        <v>5381.7948999999999</v>
      </c>
      <c r="AM127" s="27">
        <v>0</v>
      </c>
      <c r="AN127" s="27">
        <v>1044.6990000000001</v>
      </c>
      <c r="AO127" s="27">
        <v>35799.991000000002</v>
      </c>
      <c r="AP127" s="27">
        <v>1.8441000000000001</v>
      </c>
      <c r="AQ127" s="27">
        <v>975.76599999999996</v>
      </c>
      <c r="AR127" s="27">
        <v>37894.258699999998</v>
      </c>
      <c r="AS127" s="27">
        <v>394.53199999999998</v>
      </c>
      <c r="AT127" s="27">
        <v>37.193399999999997</v>
      </c>
      <c r="AU127" s="27">
        <v>577.83699999999999</v>
      </c>
      <c r="AV127" s="27">
        <v>2052.7208999999998</v>
      </c>
      <c r="AW127" s="27">
        <v>0</v>
      </c>
      <c r="AX127" s="27">
        <v>975.76599999999996</v>
      </c>
      <c r="AY127" s="27">
        <v>975.76599999999996</v>
      </c>
      <c r="AZ127" s="27">
        <v>60544.273399999998</v>
      </c>
      <c r="BA127" s="27">
        <v>4159.0409</v>
      </c>
      <c r="BB127" s="27">
        <v>1553.6030000000001</v>
      </c>
      <c r="BC127" s="27">
        <v>-9429.0293000000001</v>
      </c>
      <c r="BD127" s="27" t="e">
        <v>#N/A</v>
      </c>
      <c r="BE127" s="28">
        <v>607.30700000000002</v>
      </c>
      <c r="BF127" s="27">
        <v>1.77</v>
      </c>
      <c r="BG127" s="31">
        <f t="shared" si="8"/>
        <v>1308.03</v>
      </c>
      <c r="BH127" s="31">
        <f t="shared" si="15"/>
        <v>2726.91</v>
      </c>
      <c r="BI127" s="31">
        <f t="shared" si="10"/>
        <v>2726.91</v>
      </c>
      <c r="BJ127" s="27">
        <v>739</v>
      </c>
      <c r="BK127" s="31" t="e">
        <f t="shared" si="9"/>
        <v>#N/A</v>
      </c>
      <c r="BL127" s="27" t="e">
        <v>#N/A</v>
      </c>
      <c r="BM127" s="27">
        <v>0</v>
      </c>
      <c r="BN127" s="27" t="s">
        <v>111</v>
      </c>
      <c r="BO127" s="27">
        <v>1</v>
      </c>
      <c r="BP127" s="27">
        <f t="shared" si="11"/>
        <v>394.53349999999773</v>
      </c>
      <c r="BQ127" s="27" t="e">
        <f t="shared" si="12"/>
        <v>#N/A</v>
      </c>
      <c r="BR127" s="27" t="e">
        <f t="shared" si="13"/>
        <v>#N/A</v>
      </c>
      <c r="BS127" s="27" t="str">
        <f t="shared" si="14"/>
        <v>Continue</v>
      </c>
    </row>
    <row r="128" spans="1:71" customFormat="1" hidden="1">
      <c r="A128">
        <v>127</v>
      </c>
      <c r="B128" s="10" t="s">
        <v>66</v>
      </c>
      <c r="C128" s="11">
        <v>42185</v>
      </c>
      <c r="D128" s="10">
        <v>1</v>
      </c>
      <c r="E128" s="10">
        <v>843.03599999999994</v>
      </c>
      <c r="F128" s="10">
        <v>10056.513000000001</v>
      </c>
      <c r="G128" s="10">
        <v>533.04200000000003</v>
      </c>
      <c r="H128" s="10">
        <v>23166.249</v>
      </c>
      <c r="I128" s="10">
        <v>1278.8920000000001</v>
      </c>
      <c r="J128" s="10">
        <v>7944.2650000000003</v>
      </c>
      <c r="K128" s="10">
        <v>4245.5640000000003</v>
      </c>
      <c r="L128" s="10">
        <v>0</v>
      </c>
      <c r="M128" s="10">
        <v>0</v>
      </c>
      <c r="N128" s="10">
        <v>-4348.58</v>
      </c>
      <c r="O128" s="10">
        <v>-4349.3599999999997</v>
      </c>
      <c r="P128" s="10">
        <v>9275.3279999999995</v>
      </c>
      <c r="Q128" s="10">
        <v>29698.312000000002</v>
      </c>
      <c r="R128" s="10">
        <v>27510.435099999999</v>
      </c>
      <c r="S128" s="10" t="e">
        <v>#N/A</v>
      </c>
      <c r="T128" s="10">
        <v>933.46699999999998</v>
      </c>
      <c r="U128" s="10">
        <v>6532.0645000000004</v>
      </c>
      <c r="V128" s="10">
        <v>-933.46699999999998</v>
      </c>
      <c r="W128" s="10">
        <v>-3039.8789999999999</v>
      </c>
      <c r="X128" s="10">
        <v>409.72500000000002</v>
      </c>
      <c r="Y128" s="10">
        <v>0</v>
      </c>
      <c r="Z128" s="10">
        <v>-3973.3458999999998</v>
      </c>
      <c r="AA128" s="10" t="e">
        <v>#N/A</v>
      </c>
      <c r="AB128" s="10" t="e">
        <v>#N/A</v>
      </c>
      <c r="AC128" s="10">
        <v>906.81899999999996</v>
      </c>
      <c r="AD128" s="10">
        <v>27.5975</v>
      </c>
      <c r="AE128" s="25" t="e">
        <v>#N/A</v>
      </c>
      <c r="AF128" s="10">
        <v>368.459</v>
      </c>
      <c r="AG128" s="10">
        <v>140.44499999999999</v>
      </c>
      <c r="AH128" s="10">
        <v>674.75099999999998</v>
      </c>
      <c r="AI128" s="10">
        <v>906.81899999999996</v>
      </c>
      <c r="AJ128" s="10">
        <v>0</v>
      </c>
      <c r="AK128" s="10">
        <v>0</v>
      </c>
      <c r="AL128" s="10">
        <v>3581.4512</v>
      </c>
      <c r="AM128" s="10">
        <v>0</v>
      </c>
      <c r="AN128" s="10">
        <v>508.904</v>
      </c>
      <c r="AO128" s="10">
        <v>24744.281999999999</v>
      </c>
      <c r="AP128" s="10">
        <v>3.0529000000000002</v>
      </c>
      <c r="AQ128" s="10">
        <v>2726.7</v>
      </c>
      <c r="AR128" s="10">
        <v>28419.4205</v>
      </c>
      <c r="AS128" s="10">
        <v>2187.8757999999998</v>
      </c>
      <c r="AT128" s="10">
        <v>24.905200000000001</v>
      </c>
      <c r="AU128" s="10">
        <v>904.31200000000001</v>
      </c>
      <c r="AV128" s="10">
        <v>1199.8109999999999</v>
      </c>
      <c r="AW128" s="10">
        <v>0</v>
      </c>
      <c r="AX128" s="26">
        <v>2726.7</v>
      </c>
      <c r="AY128" s="10">
        <v>2726.7</v>
      </c>
      <c r="AZ128" s="10">
        <v>52075.505899999996</v>
      </c>
      <c r="BA128" s="10">
        <v>4720.0109000000002</v>
      </c>
      <c r="BB128" s="10">
        <v>3631.0119</v>
      </c>
      <c r="BC128" s="10">
        <v>-5148.0527000000002</v>
      </c>
      <c r="BD128" s="10" t="e">
        <v>#N/A</v>
      </c>
      <c r="BE128" s="14">
        <v>368.459</v>
      </c>
      <c r="BF128" s="10">
        <v>1.92</v>
      </c>
      <c r="BG128" s="13">
        <f t="shared" si="8"/>
        <v>1418.8799999999999</v>
      </c>
      <c r="BH128" s="9">
        <f t="shared" si="15"/>
        <v>2261.3399999999997</v>
      </c>
      <c r="BI128" s="9">
        <f t="shared" si="10"/>
        <v>2261.3399999999997</v>
      </c>
      <c r="BJ128" s="10">
        <v>739</v>
      </c>
      <c r="BK128" s="13" t="e">
        <f t="shared" si="9"/>
        <v>#N/A</v>
      </c>
      <c r="BL128" s="10" t="e">
        <v>#N/A</v>
      </c>
      <c r="BM128" s="10">
        <v>0</v>
      </c>
      <c r="BN128" s="10" t="s">
        <v>111</v>
      </c>
      <c r="BO128">
        <v>1</v>
      </c>
      <c r="BP128">
        <f t="shared" si="11"/>
        <v>2187.8769000000029</v>
      </c>
      <c r="BQ128" t="e">
        <f t="shared" si="12"/>
        <v>#N/A</v>
      </c>
      <c r="BR128" t="e">
        <f t="shared" si="13"/>
        <v>#N/A</v>
      </c>
      <c r="BS128" t="str">
        <f t="shared" si="14"/>
        <v>Continue</v>
      </c>
    </row>
    <row r="129" spans="1:71">
      <c r="A129" s="27">
        <v>128</v>
      </c>
      <c r="B129" s="27" t="s">
        <v>66</v>
      </c>
      <c r="C129" s="29">
        <v>42004</v>
      </c>
      <c r="D129" s="27">
        <v>1</v>
      </c>
      <c r="E129" s="27">
        <v>1330.875</v>
      </c>
      <c r="F129" s="27">
        <v>10993.231</v>
      </c>
      <c r="G129" s="27">
        <v>1670.0350000000001</v>
      </c>
      <c r="H129" s="27">
        <v>20674.499</v>
      </c>
      <c r="I129" s="27">
        <v>1008.852</v>
      </c>
      <c r="J129" s="27">
        <v>6139.8509999999997</v>
      </c>
      <c r="K129" s="27">
        <v>3487.67</v>
      </c>
      <c r="L129" s="27">
        <v>0</v>
      </c>
      <c r="M129" s="27">
        <v>0</v>
      </c>
      <c r="N129" s="27">
        <v>-3877.9789999999998</v>
      </c>
      <c r="O129" s="27">
        <v>-3890.924</v>
      </c>
      <c r="P129" s="27">
        <v>6228.3090000000002</v>
      </c>
      <c r="Q129" s="27">
        <v>26843.474999999999</v>
      </c>
      <c r="R129" s="27">
        <v>24197.162100000001</v>
      </c>
      <c r="S129" s="27" t="e">
        <v>#N/A</v>
      </c>
      <c r="T129" s="27">
        <v>1135.8820000000001</v>
      </c>
      <c r="U129" s="27">
        <v>6168.9766</v>
      </c>
      <c r="V129" s="27">
        <v>-1135.8820000000001</v>
      </c>
      <c r="W129" s="27">
        <v>3540.3719999999998</v>
      </c>
      <c r="X129" s="27">
        <v>388.41699999999997</v>
      </c>
      <c r="Y129" s="27">
        <v>1440.52</v>
      </c>
      <c r="Z129" s="27">
        <v>2404.4901</v>
      </c>
      <c r="AA129" s="27" t="e">
        <v>#N/A</v>
      </c>
      <c r="AB129" s="27" t="e">
        <v>#N/A</v>
      </c>
      <c r="AC129" s="27">
        <v>3813.1918999999998</v>
      </c>
      <c r="AD129" s="27">
        <v>24.4664</v>
      </c>
      <c r="AE129" s="27" t="e">
        <v>#N/A</v>
      </c>
      <c r="AF129" s="27">
        <v>2358.2408999999998</v>
      </c>
      <c r="AG129" s="27">
        <v>763.86699999999996</v>
      </c>
      <c r="AH129" s="27">
        <v>525.05999999999995</v>
      </c>
      <c r="AI129" s="27">
        <v>3813.192</v>
      </c>
      <c r="AJ129" s="27">
        <v>0</v>
      </c>
      <c r="AK129" s="27">
        <v>0</v>
      </c>
      <c r="AL129" s="27">
        <v>1240.5352</v>
      </c>
      <c r="AM129" s="27">
        <v>0</v>
      </c>
      <c r="AN129" s="27">
        <v>3122.1079</v>
      </c>
      <c r="AO129" s="27">
        <v>27331.224999999999</v>
      </c>
      <c r="AP129" s="27">
        <v>1.9579</v>
      </c>
      <c r="AQ129" s="27">
        <v>2042.8</v>
      </c>
      <c r="AR129" s="27">
        <v>25834.622599999999</v>
      </c>
      <c r="AS129" s="27">
        <v>2646.3117999999999</v>
      </c>
      <c r="AT129" s="27">
        <v>25.077300000000001</v>
      </c>
      <c r="AU129" s="27">
        <v>683.74400000000003</v>
      </c>
      <c r="AV129" s="27">
        <v>917.72500000000002</v>
      </c>
      <c r="AW129" s="27">
        <v>0</v>
      </c>
      <c r="AX129" s="27">
        <v>2042.8</v>
      </c>
      <c r="AY129" s="27">
        <v>2042.8</v>
      </c>
      <c r="AZ129" s="27">
        <v>45446.078099999999</v>
      </c>
      <c r="BA129" s="27">
        <v>4157.5159000000003</v>
      </c>
      <c r="BB129" s="27">
        <v>2726.5439000000001</v>
      </c>
      <c r="BC129" s="27">
        <v>-4165.6347999999998</v>
      </c>
      <c r="BD129" s="27" t="e">
        <v>#N/A</v>
      </c>
      <c r="BE129" s="28">
        <v>2358.241</v>
      </c>
      <c r="BF129" s="27">
        <v>1.1399999999999999</v>
      </c>
      <c r="BG129" s="31">
        <f t="shared" si="8"/>
        <v>842.45999999999992</v>
      </c>
      <c r="BH129" s="31">
        <f t="shared" si="15"/>
        <v>21364.571700299999</v>
      </c>
      <c r="BI129" s="31">
        <f t="shared" si="10"/>
        <v>0</v>
      </c>
      <c r="BJ129" s="27">
        <v>739</v>
      </c>
      <c r="BK129" s="31" t="e">
        <f t="shared" si="9"/>
        <v>#N/A</v>
      </c>
      <c r="BL129" s="27" t="e">
        <v>#N/A</v>
      </c>
      <c r="BM129" s="27">
        <v>0</v>
      </c>
      <c r="BN129" s="27" t="s">
        <v>111</v>
      </c>
      <c r="BO129" s="27">
        <v>1</v>
      </c>
      <c r="BP129" s="27">
        <f t="shared" si="11"/>
        <v>2646.3128999999972</v>
      </c>
      <c r="BQ129" s="27" t="e">
        <f t="shared" si="12"/>
        <v>#N/A</v>
      </c>
      <c r="BR129" s="27" t="e">
        <f t="shared" si="13"/>
        <v>#N/A</v>
      </c>
      <c r="BS129" s="27" t="e">
        <f t="shared" si="14"/>
        <v>#N/A</v>
      </c>
    </row>
    <row r="130" spans="1:71">
      <c r="A130" s="27">
        <v>129</v>
      </c>
      <c r="B130" s="27" t="s">
        <v>67</v>
      </c>
      <c r="C130" s="29">
        <v>44561</v>
      </c>
      <c r="D130" s="27">
        <v>0.99860000000000004</v>
      </c>
      <c r="E130" s="27">
        <v>39319</v>
      </c>
      <c r="F130" s="27">
        <v>9663</v>
      </c>
      <c r="G130" s="27">
        <v>53222</v>
      </c>
      <c r="H130" s="27">
        <v>72196</v>
      </c>
      <c r="I130" s="27">
        <v>7325</v>
      </c>
      <c r="J130" s="27">
        <v>1983301</v>
      </c>
      <c r="K130" s="27">
        <v>230200</v>
      </c>
      <c r="L130" s="27">
        <v>10210</v>
      </c>
      <c r="M130" s="27">
        <v>0</v>
      </c>
      <c r="N130" s="27">
        <v>309312</v>
      </c>
      <c r="O130" s="27">
        <v>332920</v>
      </c>
      <c r="P130" s="27">
        <v>14324</v>
      </c>
      <c r="Q130" s="27">
        <v>1378054</v>
      </c>
      <c r="R130" s="27">
        <v>397136</v>
      </c>
      <c r="S130" s="27">
        <v>0</v>
      </c>
      <c r="T130" s="27">
        <v>23466</v>
      </c>
      <c r="U130" s="27">
        <v>1305858</v>
      </c>
      <c r="V130" s="27">
        <v>-23466</v>
      </c>
      <c r="W130" s="27">
        <v>24226</v>
      </c>
      <c r="X130" s="27">
        <v>11287</v>
      </c>
      <c r="Y130" s="27">
        <v>17</v>
      </c>
      <c r="Z130" s="27">
        <v>760</v>
      </c>
      <c r="AA130" s="27" t="e">
        <v>#N/A</v>
      </c>
      <c r="AB130" s="27">
        <v>0</v>
      </c>
      <c r="AC130" s="27">
        <v>21763</v>
      </c>
      <c r="AD130" s="27">
        <v>20.3492</v>
      </c>
      <c r="AE130" s="27">
        <v>233323.99069999999</v>
      </c>
      <c r="AF130" s="27">
        <v>18159</v>
      </c>
      <c r="AG130" s="27">
        <v>4639</v>
      </c>
      <c r="AH130" s="27">
        <v>1454</v>
      </c>
      <c r="AI130" s="27">
        <v>21763</v>
      </c>
      <c r="AJ130" s="27">
        <v>0</v>
      </c>
      <c r="AK130" s="27">
        <v>164</v>
      </c>
      <c r="AL130" s="27">
        <v>292</v>
      </c>
      <c r="AM130" s="27">
        <v>0</v>
      </c>
      <c r="AN130" s="27">
        <v>22797</v>
      </c>
      <c r="AO130" s="27">
        <v>62724</v>
      </c>
      <c r="AP130" s="27">
        <v>5.1799999999999999E-2</v>
      </c>
      <c r="AQ130" s="27">
        <v>55610</v>
      </c>
      <c r="AR130" s="27">
        <v>1370729</v>
      </c>
      <c r="AS130" s="27">
        <v>980754</v>
      </c>
      <c r="AT130" s="27">
        <v>22.697099999999999</v>
      </c>
      <c r="AU130" s="27">
        <v>16331</v>
      </c>
      <c r="AV130" s="27">
        <v>5349</v>
      </c>
      <c r="AW130" s="27">
        <v>11</v>
      </c>
      <c r="AX130" s="27">
        <v>55610</v>
      </c>
      <c r="AY130" s="27">
        <v>55610</v>
      </c>
      <c r="AZ130" s="27">
        <v>246841</v>
      </c>
      <c r="BA130" s="27">
        <v>66615</v>
      </c>
      <c r="BB130" s="27">
        <v>71952</v>
      </c>
      <c r="BC130" s="27">
        <v>66838</v>
      </c>
      <c r="BD130" s="27" t="e">
        <v>#N/A</v>
      </c>
      <c r="BE130" s="28">
        <v>18159</v>
      </c>
      <c r="BF130" s="27">
        <v>1.61E-2</v>
      </c>
      <c r="BG130" s="31">
        <f t="shared" ref="BG130:BG193" si="16">BF130*BJ130</f>
        <v>20522.1117003</v>
      </c>
      <c r="BH130" s="31">
        <f t="shared" si="15"/>
        <v>32623.784276862003</v>
      </c>
      <c r="BI130" s="31">
        <f t="shared" si="10"/>
        <v>32623.784276862003</v>
      </c>
      <c r="BJ130" s="27">
        <v>1274665.3230000001</v>
      </c>
      <c r="BK130" s="31">
        <f t="shared" ref="BK130:BK193" si="17">BJ130*BL130</f>
        <v>206470.28901954004</v>
      </c>
      <c r="BL130" s="27">
        <v>0.16198000000000001</v>
      </c>
      <c r="BM130" s="27">
        <v>1</v>
      </c>
      <c r="BN130" s="27" t="s">
        <v>112</v>
      </c>
      <c r="BO130" s="27">
        <f t="shared" ref="BO130:BO151" si="18">IF(BF130&lt;&gt;0,1,0)</f>
        <v>1</v>
      </c>
      <c r="BP130" s="27">
        <f t="shared" si="11"/>
        <v>980918</v>
      </c>
      <c r="BQ130" s="27">
        <f t="shared" si="12"/>
        <v>0.21048679810090143</v>
      </c>
      <c r="BR130" s="27">
        <f t="shared" si="13"/>
        <v>4.750891785244546</v>
      </c>
      <c r="BS130" s="27" t="str">
        <f t="shared" si="14"/>
        <v>Continue</v>
      </c>
    </row>
    <row r="131" spans="1:71" customFormat="1" hidden="1">
      <c r="A131">
        <v>130</v>
      </c>
      <c r="B131" t="s">
        <v>67</v>
      </c>
      <c r="C131" s="1">
        <v>44377</v>
      </c>
      <c r="D131">
        <v>1.0150999999999999</v>
      </c>
      <c r="E131">
        <v>37208</v>
      </c>
      <c r="F131">
        <v>10213</v>
      </c>
      <c r="G131">
        <v>64173</v>
      </c>
      <c r="H131">
        <v>93744</v>
      </c>
      <c r="I131">
        <v>7563</v>
      </c>
      <c r="J131" s="3">
        <v>1958593</v>
      </c>
      <c r="K131">
        <v>230064</v>
      </c>
      <c r="L131">
        <v>10383</v>
      </c>
      <c r="M131">
        <v>0</v>
      </c>
      <c r="N131" s="2">
        <v>291153</v>
      </c>
      <c r="O131" s="2">
        <v>314609</v>
      </c>
      <c r="P131">
        <v>13709</v>
      </c>
      <c r="Q131">
        <v>1376746</v>
      </c>
      <c r="R131">
        <v>414138</v>
      </c>
      <c r="S131" s="4">
        <v>0</v>
      </c>
      <c r="T131">
        <v>21898</v>
      </c>
      <c r="U131">
        <v>1283002</v>
      </c>
      <c r="V131">
        <v>-21898</v>
      </c>
      <c r="W131">
        <v>35720</v>
      </c>
      <c r="X131">
        <v>11203</v>
      </c>
      <c r="Y131">
        <v>28</v>
      </c>
      <c r="Z131">
        <v>13822</v>
      </c>
      <c r="AA131" t="e">
        <v>#N/A</v>
      </c>
      <c r="AB131">
        <v>0</v>
      </c>
      <c r="AC131">
        <v>19436</v>
      </c>
      <c r="AD131">
        <v>22.4392</v>
      </c>
      <c r="AE131" s="25">
        <v>276775.91840000002</v>
      </c>
      <c r="AF131">
        <v>16998</v>
      </c>
      <c r="AG131">
        <v>4918</v>
      </c>
      <c r="AH131">
        <v>1277</v>
      </c>
      <c r="AI131">
        <v>19436</v>
      </c>
      <c r="AJ131">
        <v>0</v>
      </c>
      <c r="AK131">
        <v>165</v>
      </c>
      <c r="AL131">
        <v>-305</v>
      </c>
      <c r="AM131">
        <v>0</v>
      </c>
      <c r="AN131">
        <v>21917</v>
      </c>
      <c r="AO131">
        <v>60976</v>
      </c>
      <c r="AP131">
        <v>5.4899999999999997E-2</v>
      </c>
      <c r="AQ131">
        <v>58456</v>
      </c>
      <c r="AR131">
        <v>1369183</v>
      </c>
      <c r="AS131">
        <v>962443</v>
      </c>
      <c r="AT131">
        <v>21.779699999999998</v>
      </c>
      <c r="AU131">
        <v>16281</v>
      </c>
      <c r="AV131">
        <v>5503</v>
      </c>
      <c r="AW131">
        <v>16</v>
      </c>
      <c r="AX131" s="26">
        <v>58456</v>
      </c>
      <c r="AY131">
        <v>58456</v>
      </c>
      <c r="AZ131">
        <v>245465</v>
      </c>
      <c r="BA131">
        <v>69422</v>
      </c>
      <c r="BB131">
        <v>74753</v>
      </c>
      <c r="BC131">
        <v>50482</v>
      </c>
      <c r="BD131" t="e">
        <v>#N/A</v>
      </c>
      <c r="BE131" s="15">
        <v>16998</v>
      </c>
      <c r="BF131">
        <v>9.4940000000000007E-3</v>
      </c>
      <c r="BG131" s="9">
        <f t="shared" si="16"/>
        <v>12101.672576562001</v>
      </c>
      <c r="BH131" s="9">
        <f t="shared" si="15"/>
        <v>23331.474072192002</v>
      </c>
      <c r="BI131" s="9">
        <f t="shared" ref="BI131:BI194" si="19">IF(C132&lt;&gt;DATE(2021,12,31),BG131+BG132,0)</f>
        <v>23331.474072192002</v>
      </c>
      <c r="BJ131">
        <v>1274665.3230000001</v>
      </c>
      <c r="BK131" s="9">
        <f t="shared" si="17"/>
        <v>279738.05178558</v>
      </c>
      <c r="BL131">
        <v>0.21945999999999999</v>
      </c>
      <c r="BM131">
        <v>1</v>
      </c>
      <c r="BN131" t="s">
        <v>112</v>
      </c>
      <c r="BO131">
        <f t="shared" si="18"/>
        <v>1</v>
      </c>
      <c r="BP131">
        <f t="shared" ref="BP131:BP194" si="20">Q131-R131</f>
        <v>962608</v>
      </c>
      <c r="BQ131">
        <f t="shared" ref="BQ131:BQ194" si="21">BK131/BP131</f>
        <v>0.29060432884993681</v>
      </c>
      <c r="BR131">
        <f t="shared" ref="BR131:BR194" si="22">BP131/BK131</f>
        <v>3.4411049689365885</v>
      </c>
      <c r="BS131" t="str">
        <f t="shared" ref="BS131:BS194" si="23">IF(B131=B132,IF(AND(BF131&gt;0,BF132&gt;0),"Continue",IF(AND(BF131&gt;0,BF132=0),"Initiate","NonPayer")),$BG$89)</f>
        <v>Continue</v>
      </c>
    </row>
    <row r="132" spans="1:71">
      <c r="A132" s="27">
        <v>131</v>
      </c>
      <c r="B132" s="27" t="s">
        <v>67</v>
      </c>
      <c r="C132" s="29">
        <v>44196</v>
      </c>
      <c r="D132" s="27">
        <v>1.0895999999999999</v>
      </c>
      <c r="E132" s="27">
        <v>36239</v>
      </c>
      <c r="F132" s="27">
        <v>9539</v>
      </c>
      <c r="G132" s="27">
        <v>30096</v>
      </c>
      <c r="H132" s="27">
        <v>84224</v>
      </c>
      <c r="I132" s="27">
        <v>7684</v>
      </c>
      <c r="J132" s="27">
        <v>1920009</v>
      </c>
      <c r="K132" s="27">
        <v>219850</v>
      </c>
      <c r="L132" s="27">
        <v>16643</v>
      </c>
      <c r="M132" s="27">
        <v>0</v>
      </c>
      <c r="N132" s="27">
        <v>274948</v>
      </c>
      <c r="O132" s="27">
        <v>302984</v>
      </c>
      <c r="P132" s="27">
        <v>23769</v>
      </c>
      <c r="Q132" s="27">
        <v>1340158</v>
      </c>
      <c r="R132" s="27">
        <v>389172</v>
      </c>
      <c r="S132" s="27">
        <v>0</v>
      </c>
      <c r="T132" s="27">
        <v>42930</v>
      </c>
      <c r="U132" s="27">
        <v>1255934</v>
      </c>
      <c r="V132" s="27">
        <v>-42930</v>
      </c>
      <c r="W132" s="27">
        <v>31811</v>
      </c>
      <c r="X132" s="27">
        <v>10717</v>
      </c>
      <c r="Y132" s="27">
        <v>18</v>
      </c>
      <c r="Z132" s="27">
        <v>-11119</v>
      </c>
      <c r="AA132" s="27" t="e">
        <v>#N/A</v>
      </c>
      <c r="AB132" s="27">
        <v>0</v>
      </c>
      <c r="AC132" s="27">
        <v>1900</v>
      </c>
      <c r="AD132" s="27">
        <v>68.739000000000004</v>
      </c>
      <c r="AE132" s="27">
        <v>280054.35759999999</v>
      </c>
      <c r="AF132" s="27">
        <v>879</v>
      </c>
      <c r="AG132" s="27">
        <v>1957</v>
      </c>
      <c r="AH132" s="27">
        <v>1332</v>
      </c>
      <c r="AI132" s="27">
        <v>1900</v>
      </c>
      <c r="AJ132" s="27">
        <v>0</v>
      </c>
      <c r="AK132" s="27">
        <v>168</v>
      </c>
      <c r="AL132" s="27">
        <v>6739</v>
      </c>
      <c r="AM132" s="27">
        <v>0</v>
      </c>
      <c r="AN132" s="27">
        <v>2847</v>
      </c>
      <c r="AO132" s="27">
        <v>61142</v>
      </c>
      <c r="AP132" s="27">
        <v>5.62E-2</v>
      </c>
      <c r="AQ132" s="27">
        <v>59379</v>
      </c>
      <c r="AR132" s="27">
        <v>1332474</v>
      </c>
      <c r="AS132" s="27">
        <v>950818</v>
      </c>
      <c r="AT132" s="27">
        <v>21.5932</v>
      </c>
      <c r="AU132" s="27">
        <v>16356</v>
      </c>
      <c r="AV132" s="27">
        <v>5827</v>
      </c>
      <c r="AW132" s="27">
        <v>11</v>
      </c>
      <c r="AX132" s="27">
        <v>59379</v>
      </c>
      <c r="AY132" s="27">
        <v>59379</v>
      </c>
      <c r="AZ132" s="27">
        <v>237304</v>
      </c>
      <c r="BA132" s="27">
        <v>69737</v>
      </c>
      <c r="BB132" s="27">
        <v>75746</v>
      </c>
      <c r="BC132" s="27">
        <v>30207</v>
      </c>
      <c r="BD132" s="27" t="e">
        <v>#N/A</v>
      </c>
      <c r="BE132" s="28">
        <v>879</v>
      </c>
      <c r="BF132" s="27">
        <v>8.8100000000000001E-3</v>
      </c>
      <c r="BG132" s="31">
        <f t="shared" si="16"/>
        <v>11229.801495630001</v>
      </c>
      <c r="BH132" s="31">
        <f t="shared" ref="BH132:BH195" si="24">BG132+BG133</f>
        <v>31624.446663630006</v>
      </c>
      <c r="BI132" s="31">
        <f t="shared" si="19"/>
        <v>31624.446663630006</v>
      </c>
      <c r="BJ132" s="27">
        <v>1274665.3230000001</v>
      </c>
      <c r="BK132" s="31">
        <f t="shared" si="17"/>
        <v>284250.36702900002</v>
      </c>
      <c r="BL132" s="27">
        <v>0.223</v>
      </c>
      <c r="BM132" s="27">
        <v>1</v>
      </c>
      <c r="BN132" s="27" t="s">
        <v>112</v>
      </c>
      <c r="BO132" s="27">
        <f t="shared" si="18"/>
        <v>1</v>
      </c>
      <c r="BP132" s="27">
        <f t="shared" si="20"/>
        <v>950986</v>
      </c>
      <c r="BQ132" s="27">
        <f t="shared" si="21"/>
        <v>0.29890068521408308</v>
      </c>
      <c r="BR132" s="27">
        <f t="shared" si="22"/>
        <v>3.3455928656830114</v>
      </c>
      <c r="BS132" s="27" t="str">
        <f t="shared" si="23"/>
        <v>Continue</v>
      </c>
    </row>
    <row r="133" spans="1:71" customFormat="1" hidden="1">
      <c r="A133">
        <v>132</v>
      </c>
      <c r="B133" t="s">
        <v>67</v>
      </c>
      <c r="C133" s="1">
        <v>44012</v>
      </c>
      <c r="D133">
        <v>1.1863999999999999</v>
      </c>
      <c r="E133">
        <v>38687</v>
      </c>
      <c r="F133">
        <v>30913</v>
      </c>
      <c r="G133">
        <v>59082</v>
      </c>
      <c r="H133">
        <v>97221</v>
      </c>
      <c r="I133">
        <v>6610</v>
      </c>
      <c r="J133" s="3">
        <v>1853031</v>
      </c>
      <c r="K133">
        <v>218677</v>
      </c>
      <c r="L133">
        <v>33168</v>
      </c>
      <c r="M133">
        <v>0</v>
      </c>
      <c r="N133" s="2">
        <v>253064</v>
      </c>
      <c r="O133" s="2">
        <v>277966</v>
      </c>
      <c r="P133">
        <v>31555</v>
      </c>
      <c r="Q133">
        <v>1327966</v>
      </c>
      <c r="R133">
        <v>402002</v>
      </c>
      <c r="S133" s="4">
        <v>0</v>
      </c>
      <c r="T133">
        <v>14502</v>
      </c>
      <c r="U133">
        <v>1230745</v>
      </c>
      <c r="V133">
        <v>-14502</v>
      </c>
      <c r="W133">
        <v>30859</v>
      </c>
      <c r="X133">
        <v>9928</v>
      </c>
      <c r="Y133" t="e">
        <v>#N/A</v>
      </c>
      <c r="Z133">
        <v>16357</v>
      </c>
      <c r="AA133" t="e">
        <v>#N/A</v>
      </c>
      <c r="AB133">
        <v>0</v>
      </c>
      <c r="AC133">
        <v>19697</v>
      </c>
      <c r="AD133">
        <v>20.7637</v>
      </c>
      <c r="AE133" s="25">
        <v>235417.14790000001</v>
      </c>
      <c r="AF133">
        <v>17825</v>
      </c>
      <c r="AG133">
        <v>4671</v>
      </c>
      <c r="AH133">
        <v>1400</v>
      </c>
      <c r="AI133">
        <v>19697</v>
      </c>
      <c r="AJ133">
        <v>0</v>
      </c>
      <c r="AK133">
        <v>164</v>
      </c>
      <c r="AL133">
        <v>9656</v>
      </c>
      <c r="AM133">
        <v>0</v>
      </c>
      <c r="AN133">
        <v>22496</v>
      </c>
      <c r="AO133">
        <v>56108</v>
      </c>
      <c r="AP133">
        <v>6.5299999999999997E-2</v>
      </c>
      <c r="AQ133">
        <v>73444</v>
      </c>
      <c r="AR133">
        <v>1321356</v>
      </c>
      <c r="AS133">
        <v>925800</v>
      </c>
      <c r="AT133">
        <v>21.252700000000001</v>
      </c>
      <c r="AU133">
        <v>19823</v>
      </c>
      <c r="AV133">
        <v>5537</v>
      </c>
      <c r="AW133">
        <v>6</v>
      </c>
      <c r="AX133" s="26">
        <v>73444</v>
      </c>
      <c r="AY133">
        <v>73444</v>
      </c>
      <c r="AZ133">
        <v>249429</v>
      </c>
      <c r="BA133">
        <v>86095</v>
      </c>
      <c r="BB133">
        <v>93273</v>
      </c>
      <c r="BC133">
        <v>59786</v>
      </c>
      <c r="BD133" t="e">
        <v>#N/A</v>
      </c>
      <c r="BE133" s="15">
        <v>17825</v>
      </c>
      <c r="BF133">
        <v>1.6E-2</v>
      </c>
      <c r="BG133" s="9">
        <f t="shared" si="16"/>
        <v>20394.645168000003</v>
      </c>
      <c r="BH133" s="9">
        <f t="shared" si="24"/>
        <v>20394.645168000003</v>
      </c>
      <c r="BI133" s="9">
        <f t="shared" si="19"/>
        <v>20394.645168000003</v>
      </c>
      <c r="BJ133">
        <v>1274665.3230000001</v>
      </c>
      <c r="BK133" s="9">
        <f t="shared" si="17"/>
        <v>240197.93346612001</v>
      </c>
      <c r="BL133">
        <v>0.18844</v>
      </c>
      <c r="BM133">
        <v>1</v>
      </c>
      <c r="BN133" t="s">
        <v>112</v>
      </c>
      <c r="BO133">
        <f t="shared" si="18"/>
        <v>1</v>
      </c>
      <c r="BP133">
        <f t="shared" si="20"/>
        <v>925964</v>
      </c>
      <c r="BQ133">
        <f t="shared" si="21"/>
        <v>0.25940310148787643</v>
      </c>
      <c r="BR133">
        <f t="shared" si="22"/>
        <v>3.8550040237153311</v>
      </c>
      <c r="BS133" t="str">
        <f t="shared" si="23"/>
        <v>Initiate</v>
      </c>
    </row>
    <row r="134" spans="1:71">
      <c r="A134" s="27">
        <v>133</v>
      </c>
      <c r="B134" s="27" t="s">
        <v>67</v>
      </c>
      <c r="C134" s="29">
        <v>43830</v>
      </c>
      <c r="D134" s="27">
        <v>0.98329999999999995</v>
      </c>
      <c r="E134" s="27">
        <v>38455</v>
      </c>
      <c r="F134" s="27">
        <v>12375</v>
      </c>
      <c r="G134" s="27">
        <v>37077</v>
      </c>
      <c r="H134" s="27">
        <v>101226</v>
      </c>
      <c r="I134" s="27">
        <v>6609</v>
      </c>
      <c r="J134" s="27">
        <v>1827280</v>
      </c>
      <c r="K134" s="27">
        <v>208343</v>
      </c>
      <c r="L134" s="27">
        <v>25789</v>
      </c>
      <c r="M134" s="27">
        <v>0</v>
      </c>
      <c r="N134" s="27">
        <v>227558</v>
      </c>
      <c r="O134" s="27">
        <v>253776</v>
      </c>
      <c r="P134" s="27">
        <v>31444</v>
      </c>
      <c r="Q134" s="27">
        <v>1290341</v>
      </c>
      <c r="R134" s="27">
        <v>388557</v>
      </c>
      <c r="S134" s="27">
        <v>0</v>
      </c>
      <c r="T134" s="27">
        <v>38197</v>
      </c>
      <c r="U134" s="27">
        <v>1189115</v>
      </c>
      <c r="V134" s="27">
        <v>-38197</v>
      </c>
      <c r="W134" s="27">
        <v>30266</v>
      </c>
      <c r="X134" s="27">
        <v>10144</v>
      </c>
      <c r="Y134" s="27" t="e">
        <v>#N/A</v>
      </c>
      <c r="Z134" s="27">
        <v>-7931</v>
      </c>
      <c r="AA134" s="27" t="e">
        <v>#N/A</v>
      </c>
      <c r="AB134" s="27">
        <v>0</v>
      </c>
      <c r="AC134" s="27">
        <v>19578</v>
      </c>
      <c r="AD134" s="27">
        <v>23.326699999999999</v>
      </c>
      <c r="AE134" s="27">
        <v>252994.62539999999</v>
      </c>
      <c r="AF134" s="27">
        <v>16212</v>
      </c>
      <c r="AG134" s="27">
        <v>4935</v>
      </c>
      <c r="AH134" s="27">
        <v>1345</v>
      </c>
      <c r="AI134" s="27">
        <v>19578</v>
      </c>
      <c r="AJ134" s="27">
        <v>0</v>
      </c>
      <c r="AK134" s="27">
        <v>174</v>
      </c>
      <c r="AL134" s="27">
        <v>-1104</v>
      </c>
      <c r="AM134" s="27">
        <v>0</v>
      </c>
      <c r="AN134" s="27">
        <v>21156</v>
      </c>
      <c r="AO134" s="27">
        <v>76142</v>
      </c>
      <c r="AP134" s="27">
        <v>6.7199999999999996E-2</v>
      </c>
      <c r="AQ134" s="27">
        <v>86598</v>
      </c>
      <c r="AR134" s="27">
        <v>1283732</v>
      </c>
      <c r="AS134" s="27">
        <v>901610</v>
      </c>
      <c r="AT134" s="27">
        <v>21.0199</v>
      </c>
      <c r="AU134" s="27">
        <v>23058</v>
      </c>
      <c r="AV134" s="27">
        <v>5850</v>
      </c>
      <c r="AW134" s="27">
        <v>40</v>
      </c>
      <c r="AX134" s="27">
        <v>86598</v>
      </c>
      <c r="AY134" s="27">
        <v>86598</v>
      </c>
      <c r="AZ134" s="27">
        <v>249611</v>
      </c>
      <c r="BA134" s="27">
        <v>102714</v>
      </c>
      <c r="BB134" s="27">
        <v>109696</v>
      </c>
      <c r="BC134" s="27">
        <v>23413</v>
      </c>
      <c r="BD134" s="27" t="e">
        <v>#N/A</v>
      </c>
      <c r="BE134" s="28">
        <v>16212</v>
      </c>
      <c r="BF134" s="27">
        <v>0</v>
      </c>
      <c r="BG134" s="31">
        <f t="shared" si="16"/>
        <v>0</v>
      </c>
      <c r="BH134" s="31">
        <f t="shared" si="24"/>
        <v>18865.046780400004</v>
      </c>
      <c r="BI134" s="31">
        <f t="shared" si="19"/>
        <v>18865.046780400004</v>
      </c>
      <c r="BJ134" s="27">
        <v>1274665.3230000001</v>
      </c>
      <c r="BK134" s="31">
        <f t="shared" si="17"/>
        <v>255697.86379380003</v>
      </c>
      <c r="BL134" s="27">
        <v>0.2006</v>
      </c>
      <c r="BM134" s="27">
        <v>1</v>
      </c>
      <c r="BN134" s="27" t="s">
        <v>112</v>
      </c>
      <c r="BO134" s="27">
        <f t="shared" si="18"/>
        <v>0</v>
      </c>
      <c r="BP134" s="27">
        <f t="shared" si="20"/>
        <v>901784</v>
      </c>
      <c r="BQ134" s="27">
        <f t="shared" si="21"/>
        <v>0.28354668500860519</v>
      </c>
      <c r="BR134" s="27">
        <f t="shared" si="22"/>
        <v>3.526756096512472</v>
      </c>
      <c r="BS134" s="27" t="str">
        <f t="shared" si="23"/>
        <v>NonPayer</v>
      </c>
    </row>
    <row r="135" spans="1:71" customFormat="1" hidden="1">
      <c r="A135">
        <v>134</v>
      </c>
      <c r="B135" t="s">
        <v>67</v>
      </c>
      <c r="C135" s="1">
        <v>43646</v>
      </c>
      <c r="D135">
        <v>0.94520000000000004</v>
      </c>
      <c r="E135">
        <v>34374</v>
      </c>
      <c r="F135">
        <v>31636</v>
      </c>
      <c r="G135">
        <v>50260</v>
      </c>
      <c r="H135">
        <v>93698</v>
      </c>
      <c r="I135">
        <v>5898</v>
      </c>
      <c r="J135" s="3">
        <v>1772645</v>
      </c>
      <c r="K135">
        <v>225631</v>
      </c>
      <c r="L135">
        <v>4909</v>
      </c>
      <c r="M135">
        <v>0</v>
      </c>
      <c r="N135" s="2">
        <v>202732</v>
      </c>
      <c r="O135" s="2">
        <v>225983</v>
      </c>
      <c r="P135">
        <v>15452</v>
      </c>
      <c r="Q135">
        <v>1262635</v>
      </c>
      <c r="R135">
        <v>388654</v>
      </c>
      <c r="S135" s="4" t="e">
        <v>#N/A</v>
      </c>
      <c r="T135">
        <v>25795</v>
      </c>
      <c r="U135">
        <v>1168937</v>
      </c>
      <c r="V135">
        <v>-25795</v>
      </c>
      <c r="W135">
        <v>40431</v>
      </c>
      <c r="X135">
        <v>9018</v>
      </c>
      <c r="Y135" t="e">
        <v>#N/A</v>
      </c>
      <c r="Z135">
        <v>14636</v>
      </c>
      <c r="AA135" t="e">
        <v>#N/A</v>
      </c>
      <c r="AB135" t="e">
        <v>#N/A</v>
      </c>
      <c r="AC135">
        <v>23806</v>
      </c>
      <c r="AD135">
        <v>12.492900000000001</v>
      </c>
      <c r="AE135" s="25">
        <v>255339.97029999999</v>
      </c>
      <c r="AF135">
        <v>23219</v>
      </c>
      <c r="AG135">
        <v>3318</v>
      </c>
      <c r="AH135">
        <v>1414</v>
      </c>
      <c r="AI135">
        <v>23806</v>
      </c>
      <c r="AJ135">
        <v>0</v>
      </c>
      <c r="AK135">
        <v>164</v>
      </c>
      <c r="AL135">
        <v>-688</v>
      </c>
      <c r="AM135">
        <v>0</v>
      </c>
      <c r="AN135">
        <v>26559</v>
      </c>
      <c r="AO135">
        <v>57479</v>
      </c>
      <c r="AP135">
        <v>7.2700000000000001E-2</v>
      </c>
      <c r="AQ135">
        <v>102726</v>
      </c>
      <c r="AR135">
        <v>1256737</v>
      </c>
      <c r="AS135">
        <v>873817</v>
      </c>
      <c r="AT135">
        <v>20.026599999999998</v>
      </c>
      <c r="AU135">
        <v>25735</v>
      </c>
      <c r="AV135">
        <v>5150</v>
      </c>
      <c r="AW135">
        <v>43</v>
      </c>
      <c r="AX135" s="26">
        <v>102726</v>
      </c>
      <c r="AY135">
        <v>102726</v>
      </c>
      <c r="AZ135">
        <v>251519</v>
      </c>
      <c r="BA135">
        <v>121305</v>
      </c>
      <c r="BB135">
        <v>128504</v>
      </c>
      <c r="BC135">
        <v>47665</v>
      </c>
      <c r="BD135" t="e">
        <v>#N/A</v>
      </c>
      <c r="BE135" s="15">
        <v>23219</v>
      </c>
      <c r="BF135">
        <v>1.4800000000000001E-2</v>
      </c>
      <c r="BG135" s="9">
        <f t="shared" si="16"/>
        <v>18865.046780400004</v>
      </c>
      <c r="BH135" s="9">
        <f t="shared" si="24"/>
        <v>18865.046780400004</v>
      </c>
      <c r="BI135" s="9">
        <f t="shared" si="19"/>
        <v>18865.046780400004</v>
      </c>
      <c r="BJ135">
        <v>1274665.3230000001</v>
      </c>
      <c r="BK135" s="9">
        <f t="shared" si="17"/>
        <v>259853.27274678004</v>
      </c>
      <c r="BL135">
        <v>0.20386000000000001</v>
      </c>
      <c r="BM135">
        <v>1</v>
      </c>
      <c r="BN135" t="s">
        <v>112</v>
      </c>
      <c r="BO135">
        <f t="shared" si="18"/>
        <v>1</v>
      </c>
      <c r="BP135">
        <f t="shared" si="20"/>
        <v>873981</v>
      </c>
      <c r="BQ135">
        <f t="shared" si="21"/>
        <v>0.2973214208853282</v>
      </c>
      <c r="BR135">
        <f t="shared" si="22"/>
        <v>3.3633634503101706</v>
      </c>
      <c r="BS135" t="str">
        <f t="shared" si="23"/>
        <v>Initiate</v>
      </c>
    </row>
    <row r="136" spans="1:71">
      <c r="A136" s="27">
        <v>135</v>
      </c>
      <c r="B136" s="27" t="s">
        <v>67</v>
      </c>
      <c r="C136" s="29">
        <v>43465</v>
      </c>
      <c r="D136" s="27">
        <v>1.1254999999999999</v>
      </c>
      <c r="E136" s="27">
        <v>35855</v>
      </c>
      <c r="F136" s="27">
        <v>12920</v>
      </c>
      <c r="G136" s="27">
        <v>37618</v>
      </c>
      <c r="H136" s="27">
        <v>93891</v>
      </c>
      <c r="I136" s="27">
        <v>6638</v>
      </c>
      <c r="J136" s="27">
        <v>1693436</v>
      </c>
      <c r="K136" s="27">
        <v>224585</v>
      </c>
      <c r="L136" s="27">
        <v>3811</v>
      </c>
      <c r="M136" s="27">
        <v>0</v>
      </c>
      <c r="N136" s="27">
        <v>170699</v>
      </c>
      <c r="O136" s="27">
        <v>191147</v>
      </c>
      <c r="P136" s="27">
        <v>22224</v>
      </c>
      <c r="Q136" s="27">
        <v>1209042</v>
      </c>
      <c r="R136" s="27">
        <v>369880</v>
      </c>
      <c r="S136" s="27">
        <v>0</v>
      </c>
      <c r="T136" s="27" t="e">
        <v>#N/A</v>
      </c>
      <c r="U136" s="27">
        <v>1115151</v>
      </c>
      <c r="V136" s="27" t="e">
        <v>#N/A</v>
      </c>
      <c r="W136" s="27" t="e">
        <v>#N/A</v>
      </c>
      <c r="X136" s="27" t="e">
        <v>#N/A</v>
      </c>
      <c r="Y136" s="27" t="e">
        <v>#N/A</v>
      </c>
      <c r="Z136" s="27" t="e">
        <v>#N/A</v>
      </c>
      <c r="AA136" s="27" t="e">
        <v>#N/A</v>
      </c>
      <c r="AB136" s="27" t="e">
        <v>#N/A</v>
      </c>
      <c r="AC136" s="27">
        <v>39909</v>
      </c>
      <c r="AD136" s="27">
        <v>19.498699999999999</v>
      </c>
      <c r="AE136" s="27">
        <v>186770.1551</v>
      </c>
      <c r="AF136" s="27">
        <v>33714</v>
      </c>
      <c r="AG136" s="27">
        <v>8168</v>
      </c>
      <c r="AH136" s="27">
        <v>1131</v>
      </c>
      <c r="AI136" s="27">
        <v>39909</v>
      </c>
      <c r="AJ136" s="27">
        <v>0</v>
      </c>
      <c r="AK136" s="27">
        <v>181</v>
      </c>
      <c r="AL136" s="27" t="e">
        <v>#N/A</v>
      </c>
      <c r="AM136" s="27">
        <v>0</v>
      </c>
      <c r="AN136" s="27">
        <v>41890</v>
      </c>
      <c r="AO136" s="27">
        <v>79584</v>
      </c>
      <c r="AP136" s="27">
        <v>7.2499999999999995E-2</v>
      </c>
      <c r="AQ136" s="27">
        <v>92809</v>
      </c>
      <c r="AR136" s="27">
        <v>1202404</v>
      </c>
      <c r="AS136" s="27">
        <v>838981</v>
      </c>
      <c r="AT136" s="27">
        <v>19.336099999999998</v>
      </c>
      <c r="AU136" s="27">
        <v>22256</v>
      </c>
      <c r="AV136" s="27">
        <v>4001</v>
      </c>
      <c r="AW136" s="27">
        <v>36</v>
      </c>
      <c r="AX136" s="27">
        <v>92809</v>
      </c>
      <c r="AY136" s="27">
        <v>92809</v>
      </c>
      <c r="AZ136" s="27">
        <v>253979</v>
      </c>
      <c r="BA136" s="27">
        <v>106857</v>
      </c>
      <c r="BB136" s="27">
        <v>115101</v>
      </c>
      <c r="BC136" s="27">
        <v>57626</v>
      </c>
      <c r="BD136" s="27" t="e">
        <v>#N/A</v>
      </c>
      <c r="BE136" s="28">
        <v>33714</v>
      </c>
      <c r="BF136" s="27">
        <v>0</v>
      </c>
      <c r="BG136" s="31">
        <f t="shared" si="16"/>
        <v>0</v>
      </c>
      <c r="BH136" s="31">
        <f t="shared" si="24"/>
        <v>18227.714118900003</v>
      </c>
      <c r="BI136" s="31">
        <f t="shared" si="19"/>
        <v>18227.714118900003</v>
      </c>
      <c r="BJ136" s="27">
        <v>1274665.3230000001</v>
      </c>
      <c r="BK136" s="31">
        <f t="shared" si="17"/>
        <v>188548.49457816</v>
      </c>
      <c r="BL136" s="27">
        <v>0.14792</v>
      </c>
      <c r="BM136" s="27">
        <v>1</v>
      </c>
      <c r="BN136" s="27" t="s">
        <v>112</v>
      </c>
      <c r="BO136" s="27">
        <f t="shared" si="18"/>
        <v>0</v>
      </c>
      <c r="BP136" s="27">
        <f t="shared" si="20"/>
        <v>839162</v>
      </c>
      <c r="BQ136" s="27">
        <f t="shared" si="21"/>
        <v>0.22468664522244811</v>
      </c>
      <c r="BR136" s="27">
        <f t="shared" si="22"/>
        <v>4.450642800821397</v>
      </c>
      <c r="BS136" s="27" t="str">
        <f t="shared" si="23"/>
        <v>NonPayer</v>
      </c>
    </row>
    <row r="137" spans="1:71" customFormat="1" hidden="1">
      <c r="A137">
        <v>136</v>
      </c>
      <c r="B137" t="s">
        <v>67</v>
      </c>
      <c r="C137" s="1">
        <v>43281</v>
      </c>
      <c r="D137">
        <v>1.1429</v>
      </c>
      <c r="E137">
        <v>35060</v>
      </c>
      <c r="F137">
        <v>29830</v>
      </c>
      <c r="G137">
        <v>47558</v>
      </c>
      <c r="H137">
        <v>112950</v>
      </c>
      <c r="I137">
        <v>6137</v>
      </c>
      <c r="J137" s="3">
        <v>1657931</v>
      </c>
      <c r="K137">
        <v>216411</v>
      </c>
      <c r="L137">
        <v>19360</v>
      </c>
      <c r="M137">
        <v>0</v>
      </c>
      <c r="N137" s="2">
        <v>153392</v>
      </c>
      <c r="O137" s="2">
        <v>187242</v>
      </c>
      <c r="P137">
        <v>41206</v>
      </c>
      <c r="Q137">
        <v>1229777</v>
      </c>
      <c r="R137">
        <v>394987</v>
      </c>
      <c r="S137" s="4" t="e">
        <v>#N/A</v>
      </c>
      <c r="T137">
        <v>18957</v>
      </c>
      <c r="U137">
        <v>1116827</v>
      </c>
      <c r="V137">
        <v>-18957</v>
      </c>
      <c r="W137">
        <v>33926</v>
      </c>
      <c r="X137">
        <v>8048</v>
      </c>
      <c r="Y137" t="e">
        <v>#N/A</v>
      </c>
      <c r="Z137">
        <v>14969</v>
      </c>
      <c r="AA137" t="e">
        <v>#N/A</v>
      </c>
      <c r="AB137" t="e">
        <v>#N/A</v>
      </c>
      <c r="AC137">
        <v>21373</v>
      </c>
      <c r="AD137">
        <v>17.650099999999998</v>
      </c>
      <c r="AE137" s="25">
        <v>236425.89840000001</v>
      </c>
      <c r="AF137">
        <v>20450</v>
      </c>
      <c r="AG137">
        <v>4385</v>
      </c>
      <c r="AH137">
        <v>1030</v>
      </c>
      <c r="AI137">
        <v>21373</v>
      </c>
      <c r="AJ137">
        <v>0</v>
      </c>
      <c r="AK137">
        <v>-286</v>
      </c>
      <c r="AL137">
        <v>-28</v>
      </c>
      <c r="AM137">
        <v>0</v>
      </c>
      <c r="AN137">
        <v>24844</v>
      </c>
      <c r="AO137">
        <v>56797</v>
      </c>
      <c r="AP137">
        <v>7.6300000000000007E-2</v>
      </c>
      <c r="AQ137">
        <v>97785</v>
      </c>
      <c r="AR137">
        <v>1223640</v>
      </c>
      <c r="AS137">
        <v>835076</v>
      </c>
      <c r="AT137">
        <v>17.448399999999999</v>
      </c>
      <c r="AU137">
        <v>20668</v>
      </c>
      <c r="AV137">
        <v>3870</v>
      </c>
      <c r="AW137">
        <v>-1</v>
      </c>
      <c r="AX137" s="26">
        <v>97785</v>
      </c>
      <c r="AY137">
        <v>97785</v>
      </c>
      <c r="AZ137">
        <v>258023</v>
      </c>
      <c r="BA137">
        <v>110983</v>
      </c>
      <c r="BB137">
        <v>118452</v>
      </c>
      <c r="BC137">
        <v>22484</v>
      </c>
      <c r="BD137" t="e">
        <v>#N/A</v>
      </c>
      <c r="BE137" s="15">
        <v>20450</v>
      </c>
      <c r="BF137">
        <v>1.43E-2</v>
      </c>
      <c r="BG137" s="9">
        <f t="shared" si="16"/>
        <v>18227.714118900003</v>
      </c>
      <c r="BH137" s="9">
        <f t="shared" si="24"/>
        <v>19650.240619368004</v>
      </c>
      <c r="BI137" s="9">
        <f t="shared" si="19"/>
        <v>19650.240619368004</v>
      </c>
      <c r="BJ137">
        <v>1274665.3230000001</v>
      </c>
      <c r="BK137" s="9">
        <f t="shared" si="17"/>
        <v>236450.41741650001</v>
      </c>
      <c r="BL137">
        <v>0.1855</v>
      </c>
      <c r="BM137">
        <v>1</v>
      </c>
      <c r="BN137" t="s">
        <v>112</v>
      </c>
      <c r="BO137">
        <f t="shared" si="18"/>
        <v>1</v>
      </c>
      <c r="BP137">
        <f t="shared" si="20"/>
        <v>834790</v>
      </c>
      <c r="BQ137">
        <f t="shared" si="21"/>
        <v>0.28324538796164306</v>
      </c>
      <c r="BR137">
        <f t="shared" si="22"/>
        <v>3.5305076181343487</v>
      </c>
      <c r="BS137" t="str">
        <f t="shared" si="23"/>
        <v>Continue</v>
      </c>
    </row>
    <row r="138" spans="1:71">
      <c r="A138" s="27">
        <v>137</v>
      </c>
      <c r="B138" s="27" t="s">
        <v>67</v>
      </c>
      <c r="C138" s="29">
        <v>43100</v>
      </c>
      <c r="D138" s="27">
        <v>1.0219</v>
      </c>
      <c r="E138" s="27">
        <v>35445</v>
      </c>
      <c r="F138" s="27">
        <v>12452</v>
      </c>
      <c r="G138" s="27">
        <v>42535</v>
      </c>
      <c r="H138" s="27">
        <v>88718</v>
      </c>
      <c r="I138" s="27">
        <v>6303</v>
      </c>
      <c r="J138" s="27">
        <v>1621957</v>
      </c>
      <c r="K138" s="27">
        <v>233862</v>
      </c>
      <c r="L138" s="27">
        <v>0</v>
      </c>
      <c r="M138" s="27">
        <v>0</v>
      </c>
      <c r="N138" s="27">
        <v>74152</v>
      </c>
      <c r="O138" s="27">
        <v>109915</v>
      </c>
      <c r="P138" s="27">
        <v>23988</v>
      </c>
      <c r="Q138" s="27">
        <v>1128701</v>
      </c>
      <c r="R138" s="27">
        <v>371555</v>
      </c>
      <c r="S138" s="27">
        <v>0</v>
      </c>
      <c r="T138" s="27">
        <v>37982</v>
      </c>
      <c r="U138" s="27">
        <v>1039983</v>
      </c>
      <c r="V138" s="27">
        <v>-37982</v>
      </c>
      <c r="W138" s="27">
        <v>45145</v>
      </c>
      <c r="X138" s="27">
        <v>6123</v>
      </c>
      <c r="Y138" s="27">
        <v>902</v>
      </c>
      <c r="Z138" s="27">
        <v>7163</v>
      </c>
      <c r="AA138" s="27" t="e">
        <v>#N/A</v>
      </c>
      <c r="AB138" s="27">
        <v>0</v>
      </c>
      <c r="AC138" s="27">
        <v>39825</v>
      </c>
      <c r="AD138" s="27">
        <v>12.755100000000001</v>
      </c>
      <c r="AE138" s="27">
        <v>204335.0232</v>
      </c>
      <c r="AF138" s="27">
        <v>35305</v>
      </c>
      <c r="AG138" s="27">
        <v>5162</v>
      </c>
      <c r="AH138" s="27">
        <v>819</v>
      </c>
      <c r="AI138" s="27">
        <v>39825</v>
      </c>
      <c r="AJ138" s="27">
        <v>0</v>
      </c>
      <c r="AK138" s="27">
        <v>-603</v>
      </c>
      <c r="AL138" s="27">
        <v>2150</v>
      </c>
      <c r="AM138" s="27">
        <v>0</v>
      </c>
      <c r="AN138" s="27">
        <v>40470</v>
      </c>
      <c r="AO138" s="27">
        <v>82106</v>
      </c>
      <c r="AP138" s="27">
        <v>7.6399999999999996E-2</v>
      </c>
      <c r="AQ138" s="27">
        <v>87744</v>
      </c>
      <c r="AR138" s="27">
        <v>1122398</v>
      </c>
      <c r="AS138" s="27">
        <v>757749</v>
      </c>
      <c r="AT138" s="27">
        <v>20.186</v>
      </c>
      <c r="AU138" s="27">
        <v>22210</v>
      </c>
      <c r="AV138" s="27">
        <v>5875</v>
      </c>
      <c r="AW138" s="27">
        <v>73</v>
      </c>
      <c r="AX138" s="27">
        <v>87744</v>
      </c>
      <c r="AY138" s="27">
        <v>87744</v>
      </c>
      <c r="AZ138" s="27">
        <v>242186</v>
      </c>
      <c r="BA138" s="27">
        <v>101913</v>
      </c>
      <c r="BB138" s="27">
        <v>110027</v>
      </c>
      <c r="BC138" s="27">
        <v>15483</v>
      </c>
      <c r="BD138" s="27" t="e">
        <v>#N/A</v>
      </c>
      <c r="BE138" s="28">
        <v>35305</v>
      </c>
      <c r="BF138" s="27">
        <v>1.116E-3</v>
      </c>
      <c r="BG138" s="31">
        <f t="shared" si="16"/>
        <v>1422.5265004680002</v>
      </c>
      <c r="BH138" s="31">
        <f t="shared" si="24"/>
        <v>18375.575296368002</v>
      </c>
      <c r="BI138" s="31">
        <f t="shared" si="19"/>
        <v>18375.575296368002</v>
      </c>
      <c r="BJ138" s="27">
        <v>1274665.3230000001</v>
      </c>
      <c r="BK138" s="31">
        <f t="shared" si="17"/>
        <v>207005.64845519999</v>
      </c>
      <c r="BL138" s="27">
        <v>0.16239999999999999</v>
      </c>
      <c r="BM138" s="27">
        <v>1</v>
      </c>
      <c r="BN138" s="27" t="s">
        <v>112</v>
      </c>
      <c r="BO138" s="27">
        <f t="shared" si="18"/>
        <v>1</v>
      </c>
      <c r="BP138" s="27">
        <f t="shared" si="20"/>
        <v>757146</v>
      </c>
      <c r="BQ138" s="27">
        <f t="shared" si="21"/>
        <v>0.27340255176042666</v>
      </c>
      <c r="BR138" s="27">
        <f t="shared" si="22"/>
        <v>3.6576103388978827</v>
      </c>
      <c r="BS138" s="27" t="str">
        <f t="shared" si="23"/>
        <v>Continue</v>
      </c>
    </row>
    <row r="139" spans="1:71" customFormat="1" hidden="1">
      <c r="A139">
        <v>138</v>
      </c>
      <c r="B139" t="s">
        <v>67</v>
      </c>
      <c r="C139" s="1">
        <v>42916</v>
      </c>
      <c r="D139">
        <v>0.97030000000000005</v>
      </c>
      <c r="E139">
        <v>43130</v>
      </c>
      <c r="F139">
        <v>21089</v>
      </c>
      <c r="G139">
        <v>38642</v>
      </c>
      <c r="H139">
        <v>107298</v>
      </c>
      <c r="I139">
        <v>6844</v>
      </c>
      <c r="J139" s="3">
        <v>880147</v>
      </c>
      <c r="K139">
        <v>237097</v>
      </c>
      <c r="L139">
        <v>6882</v>
      </c>
      <c r="M139">
        <v>0</v>
      </c>
      <c r="N139" s="2">
        <v>-192742</v>
      </c>
      <c r="O139" s="2">
        <v>83632</v>
      </c>
      <c r="P139">
        <v>19244</v>
      </c>
      <c r="Q139">
        <v>1115429</v>
      </c>
      <c r="R139">
        <v>383503</v>
      </c>
      <c r="S139" s="4" t="e">
        <v>#N/A</v>
      </c>
      <c r="T139">
        <v>14597</v>
      </c>
      <c r="U139">
        <v>1008131</v>
      </c>
      <c r="V139">
        <v>-14597</v>
      </c>
      <c r="W139">
        <v>21375</v>
      </c>
      <c r="X139">
        <v>7930</v>
      </c>
      <c r="Y139">
        <v>68</v>
      </c>
      <c r="Z139">
        <v>6778</v>
      </c>
      <c r="AA139" t="e">
        <v>#N/A</v>
      </c>
      <c r="AB139" t="e">
        <v>#N/A</v>
      </c>
      <c r="AC139">
        <v>23228</v>
      </c>
      <c r="AD139">
        <v>19.276</v>
      </c>
      <c r="AE139" s="25">
        <v>216124.79459999999</v>
      </c>
      <c r="AF139">
        <v>22009</v>
      </c>
      <c r="AG139">
        <v>5277</v>
      </c>
      <c r="AH139">
        <v>2861</v>
      </c>
      <c r="AI139">
        <v>23228</v>
      </c>
      <c r="AJ139">
        <v>0</v>
      </c>
      <c r="AK139">
        <v>460</v>
      </c>
      <c r="AL139">
        <v>-9618</v>
      </c>
      <c r="AM139">
        <v>0</v>
      </c>
      <c r="AN139">
        <v>27376</v>
      </c>
      <c r="AO139">
        <v>51823</v>
      </c>
      <c r="AP139">
        <v>6.6699999999999995E-2</v>
      </c>
      <c r="AQ139">
        <v>53793</v>
      </c>
      <c r="AR139">
        <v>1108585</v>
      </c>
      <c r="AS139">
        <v>731466</v>
      </c>
      <c r="AT139">
        <v>21.3888</v>
      </c>
      <c r="AU139">
        <v>14776</v>
      </c>
      <c r="AV139">
        <v>14945</v>
      </c>
      <c r="AW139">
        <v>514</v>
      </c>
      <c r="AX139" s="26">
        <v>53793</v>
      </c>
      <c r="AY139">
        <v>53793</v>
      </c>
      <c r="AZ139">
        <v>246636</v>
      </c>
      <c r="BA139">
        <v>63464</v>
      </c>
      <c r="BB139">
        <v>69083</v>
      </c>
      <c r="BC139">
        <v>17704</v>
      </c>
      <c r="BD139" t="e">
        <v>#N/A</v>
      </c>
      <c r="BE139" s="15">
        <v>22009</v>
      </c>
      <c r="BF139">
        <v>1.3299999999999999E-2</v>
      </c>
      <c r="BG139" s="9">
        <f t="shared" si="16"/>
        <v>16953.048795900002</v>
      </c>
      <c r="BH139" s="9">
        <f t="shared" si="24"/>
        <v>16953.048795900002</v>
      </c>
      <c r="BI139" s="9">
        <f t="shared" si="19"/>
        <v>16953.048795900002</v>
      </c>
      <c r="BJ139">
        <v>1274665.3230000001</v>
      </c>
      <c r="BK139" s="9">
        <f t="shared" si="17"/>
        <v>216055.77224850003</v>
      </c>
      <c r="BL139">
        <v>0.16950000000000001</v>
      </c>
      <c r="BM139">
        <v>1</v>
      </c>
      <c r="BN139" t="s">
        <v>112</v>
      </c>
      <c r="BO139">
        <f t="shared" si="18"/>
        <v>1</v>
      </c>
      <c r="BP139">
        <f t="shared" si="20"/>
        <v>731926</v>
      </c>
      <c r="BQ139">
        <f t="shared" si="21"/>
        <v>0.29518800021928449</v>
      </c>
      <c r="BR139">
        <f t="shared" si="22"/>
        <v>3.3876715830492299</v>
      </c>
      <c r="BS139" t="str">
        <f t="shared" si="23"/>
        <v>Initiate</v>
      </c>
    </row>
    <row r="140" spans="1:71">
      <c r="A140" s="27">
        <v>139</v>
      </c>
      <c r="B140" s="27" t="s">
        <v>67</v>
      </c>
      <c r="C140" s="29">
        <v>42735</v>
      </c>
      <c r="D140" s="27">
        <v>0.88570000000000004</v>
      </c>
      <c r="E140" s="27">
        <v>47824</v>
      </c>
      <c r="F140" s="27">
        <v>8670</v>
      </c>
      <c r="G140" s="27">
        <v>44404</v>
      </c>
      <c r="H140" s="27">
        <v>99428</v>
      </c>
      <c r="I140" s="27">
        <v>7320</v>
      </c>
      <c r="J140" s="27">
        <v>846695</v>
      </c>
      <c r="K140" s="27">
        <v>236954</v>
      </c>
      <c r="L140" s="27">
        <v>450</v>
      </c>
      <c r="M140" s="27">
        <v>0</v>
      </c>
      <c r="N140" s="27">
        <v>-198273</v>
      </c>
      <c r="O140" s="27">
        <v>78767</v>
      </c>
      <c r="P140" s="27">
        <v>29660</v>
      </c>
      <c r="Q140" s="27">
        <v>1097110</v>
      </c>
      <c r="R140" s="27">
        <v>368693</v>
      </c>
      <c r="S140" s="27">
        <v>0</v>
      </c>
      <c r="T140" s="27">
        <v>34888</v>
      </c>
      <c r="U140" s="27">
        <v>997682</v>
      </c>
      <c r="V140" s="27">
        <v>-34888</v>
      </c>
      <c r="W140" s="27">
        <v>32486</v>
      </c>
      <c r="X140" s="27">
        <v>10258</v>
      </c>
      <c r="Y140" s="27">
        <v>1812</v>
      </c>
      <c r="Z140" s="27">
        <v>-2402</v>
      </c>
      <c r="AA140" s="27" t="e">
        <v>#N/A</v>
      </c>
      <c r="AB140" s="27">
        <v>0</v>
      </c>
      <c r="AC140" s="27">
        <v>10889</v>
      </c>
      <c r="AD140" s="27">
        <v>18.659800000000001</v>
      </c>
      <c r="AE140" s="27">
        <v>256222.62700000001</v>
      </c>
      <c r="AF140" s="27">
        <v>8751</v>
      </c>
      <c r="AG140" s="27">
        <v>2108</v>
      </c>
      <c r="AH140" s="27">
        <v>5235</v>
      </c>
      <c r="AI140" s="27">
        <v>10889</v>
      </c>
      <c r="AJ140" s="27">
        <v>0</v>
      </c>
      <c r="AK140" s="27">
        <v>1816</v>
      </c>
      <c r="AL140" s="27">
        <v>-2850</v>
      </c>
      <c r="AM140" s="27">
        <v>0</v>
      </c>
      <c r="AN140" s="27">
        <v>11297</v>
      </c>
      <c r="AO140" s="27">
        <v>90150</v>
      </c>
      <c r="AP140" s="27" t="e">
        <v>#N/A</v>
      </c>
      <c r="AQ140" s="27" t="e">
        <v>#N/A</v>
      </c>
      <c r="AR140" s="27">
        <v>1089790</v>
      </c>
      <c r="AS140" s="27">
        <v>726601</v>
      </c>
      <c r="AT140" s="27" t="e">
        <v>#N/A</v>
      </c>
      <c r="AU140" s="27" t="e">
        <v>#N/A</v>
      </c>
      <c r="AV140" s="27" t="e">
        <v>#N/A</v>
      </c>
      <c r="AW140" s="27" t="e">
        <v>#N/A</v>
      </c>
      <c r="AX140" s="27" t="e">
        <v>#N/A</v>
      </c>
      <c r="AY140" s="27" t="e">
        <v>#N/A</v>
      </c>
      <c r="AZ140" s="27" t="e">
        <v>#N/A</v>
      </c>
      <c r="BA140" s="27" t="e">
        <v>#N/A</v>
      </c>
      <c r="BB140" s="27" t="e">
        <v>#N/A</v>
      </c>
      <c r="BC140" s="27">
        <v>18958</v>
      </c>
      <c r="BD140" s="27" t="e">
        <v>#N/A</v>
      </c>
      <c r="BE140" s="28">
        <v>8751</v>
      </c>
      <c r="BF140" s="27">
        <v>0</v>
      </c>
      <c r="BG140" s="31">
        <f t="shared" si="16"/>
        <v>0</v>
      </c>
      <c r="BH140" s="31">
        <f t="shared" si="24"/>
        <v>847.65243979500008</v>
      </c>
      <c r="BI140" s="31">
        <f t="shared" si="19"/>
        <v>847.65243979500008</v>
      </c>
      <c r="BJ140" s="27">
        <v>1274665.3230000001</v>
      </c>
      <c r="BK140" s="31">
        <f t="shared" si="17"/>
        <v>257201.96887494001</v>
      </c>
      <c r="BL140" s="27">
        <v>0.20177999999999999</v>
      </c>
      <c r="BM140" s="27">
        <v>1</v>
      </c>
      <c r="BN140" s="27" t="s">
        <v>112</v>
      </c>
      <c r="BO140" s="27">
        <f t="shared" si="18"/>
        <v>0</v>
      </c>
      <c r="BP140" s="27">
        <f t="shared" si="20"/>
        <v>728417</v>
      </c>
      <c r="BQ140" s="27">
        <f t="shared" si="21"/>
        <v>0.35309715296998834</v>
      </c>
      <c r="BR140" s="27">
        <f t="shared" si="22"/>
        <v>2.8320817417777238</v>
      </c>
      <c r="BS140" s="27" t="str">
        <f t="shared" si="23"/>
        <v>NonPayer</v>
      </c>
    </row>
    <row r="141" spans="1:71" customFormat="1" hidden="1">
      <c r="A141">
        <v>140</v>
      </c>
      <c r="B141" t="s">
        <v>67</v>
      </c>
      <c r="C141" s="1">
        <v>42551</v>
      </c>
      <c r="D141">
        <v>0.86029999999999995</v>
      </c>
      <c r="E141">
        <v>53518</v>
      </c>
      <c r="F141">
        <v>7393</v>
      </c>
      <c r="G141">
        <v>42455</v>
      </c>
      <c r="H141">
        <v>83991</v>
      </c>
      <c r="I141">
        <v>7245</v>
      </c>
      <c r="J141" s="3">
        <v>908575</v>
      </c>
      <c r="K141">
        <v>240146</v>
      </c>
      <c r="L141">
        <v>9174</v>
      </c>
      <c r="M141">
        <v>0</v>
      </c>
      <c r="N141" s="2">
        <v>-210548</v>
      </c>
      <c r="O141" s="2">
        <v>46632</v>
      </c>
      <c r="P141">
        <v>28578</v>
      </c>
      <c r="Q141">
        <v>1055276</v>
      </c>
      <c r="R141">
        <v>359927</v>
      </c>
      <c r="S141" s="4" t="e">
        <v>#N/A</v>
      </c>
      <c r="T141">
        <v>15512</v>
      </c>
      <c r="U141">
        <v>971285</v>
      </c>
      <c r="V141">
        <v>-15512</v>
      </c>
      <c r="W141">
        <v>17901</v>
      </c>
      <c r="X141">
        <v>10070</v>
      </c>
      <c r="Y141">
        <v>145</v>
      </c>
      <c r="Z141">
        <v>2389</v>
      </c>
      <c r="AA141" t="e">
        <v>#N/A</v>
      </c>
      <c r="AB141" t="e">
        <v>#N/A</v>
      </c>
      <c r="AC141">
        <v>16207</v>
      </c>
      <c r="AD141">
        <v>9.8175000000000008</v>
      </c>
      <c r="AE141" s="25">
        <v>225064.84589999999</v>
      </c>
      <c r="AF141">
        <v>14351</v>
      </c>
      <c r="AG141">
        <v>1560</v>
      </c>
      <c r="AH141">
        <v>5654</v>
      </c>
      <c r="AI141">
        <v>16207</v>
      </c>
      <c r="AJ141">
        <v>0</v>
      </c>
      <c r="AK141">
        <v>883</v>
      </c>
      <c r="AL141">
        <v>117</v>
      </c>
      <c r="AM141">
        <v>0</v>
      </c>
      <c r="AN141">
        <v>15890</v>
      </c>
      <c r="AO141">
        <v>54867</v>
      </c>
      <c r="AP141" t="e">
        <v>#N/A</v>
      </c>
      <c r="AQ141" t="e">
        <v>#N/A</v>
      </c>
      <c r="AR141">
        <v>1048031</v>
      </c>
      <c r="AS141">
        <v>694466</v>
      </c>
      <c r="AT141" t="e">
        <v>#N/A</v>
      </c>
      <c r="AU141" t="e">
        <v>#N/A</v>
      </c>
      <c r="AV141" t="e">
        <v>#N/A</v>
      </c>
      <c r="AW141" t="e">
        <v>#N/A</v>
      </c>
      <c r="AX141" s="26" t="e">
        <v>#N/A</v>
      </c>
      <c r="AY141" t="e">
        <v>#N/A</v>
      </c>
      <c r="AZ141" t="e">
        <v>#N/A</v>
      </c>
      <c r="BA141" t="e">
        <v>#N/A</v>
      </c>
      <c r="BB141" t="e">
        <v>#N/A</v>
      </c>
      <c r="BC141">
        <v>47938</v>
      </c>
      <c r="BD141" t="e">
        <v>#N/A</v>
      </c>
      <c r="BE141" s="15">
        <v>14351</v>
      </c>
      <c r="BF141">
        <v>6.6500000000000001E-4</v>
      </c>
      <c r="BG141" s="9">
        <f t="shared" si="16"/>
        <v>847.65243979500008</v>
      </c>
      <c r="BH141" s="9">
        <f t="shared" si="24"/>
        <v>847.65243979500008</v>
      </c>
      <c r="BI141" s="9">
        <f t="shared" si="19"/>
        <v>847.65243979500008</v>
      </c>
      <c r="BJ141">
        <v>1274665.3230000001</v>
      </c>
      <c r="BK141" s="9">
        <f t="shared" si="17"/>
        <v>193749.12909600002</v>
      </c>
      <c r="BL141">
        <v>0.152</v>
      </c>
      <c r="BM141">
        <v>1</v>
      </c>
      <c r="BN141" t="s">
        <v>112</v>
      </c>
      <c r="BO141">
        <f t="shared" si="18"/>
        <v>1</v>
      </c>
      <c r="BP141">
        <f t="shared" si="20"/>
        <v>695349</v>
      </c>
      <c r="BQ141">
        <f t="shared" si="21"/>
        <v>0.27863580604272103</v>
      </c>
      <c r="BR141">
        <f t="shared" si="22"/>
        <v>3.5889141966437648</v>
      </c>
      <c r="BS141" t="str">
        <f t="shared" si="23"/>
        <v>Initiate</v>
      </c>
    </row>
    <row r="142" spans="1:71">
      <c r="A142" s="27">
        <v>141</v>
      </c>
      <c r="B142" s="27" t="s">
        <v>67</v>
      </c>
      <c r="C142" s="29">
        <v>42369</v>
      </c>
      <c r="D142" s="27">
        <v>1.1591</v>
      </c>
      <c r="E142" s="27">
        <v>37904</v>
      </c>
      <c r="F142" s="27">
        <v>21949</v>
      </c>
      <c r="G142" s="27">
        <v>28176</v>
      </c>
      <c r="H142" s="27">
        <v>102563</v>
      </c>
      <c r="I142" s="27">
        <v>7752</v>
      </c>
      <c r="J142" s="27">
        <v>862992</v>
      </c>
      <c r="K142" s="27">
        <v>250076</v>
      </c>
      <c r="L142" s="27">
        <v>30269</v>
      </c>
      <c r="M142" s="27">
        <v>0</v>
      </c>
      <c r="N142" s="27">
        <v>-252980</v>
      </c>
      <c r="O142" s="27">
        <v>-28121</v>
      </c>
      <c r="P142" s="27">
        <v>31466</v>
      </c>
      <c r="Q142" s="27">
        <v>995328</v>
      </c>
      <c r="R142" s="27">
        <v>375690</v>
      </c>
      <c r="S142" s="27">
        <v>0</v>
      </c>
      <c r="T142" s="27">
        <v>16893</v>
      </c>
      <c r="U142" s="27">
        <v>892765</v>
      </c>
      <c r="V142" s="27">
        <v>-16893</v>
      </c>
      <c r="W142" s="27">
        <v>15564</v>
      </c>
      <c r="X142" s="27">
        <v>10572</v>
      </c>
      <c r="Y142" s="27">
        <v>155</v>
      </c>
      <c r="Z142" s="27">
        <v>-1329</v>
      </c>
      <c r="AA142" s="27" t="e">
        <v>#N/A</v>
      </c>
      <c r="AB142" s="27">
        <v>0</v>
      </c>
      <c r="AC142" s="27">
        <v>16175</v>
      </c>
      <c r="AD142" s="27">
        <v>25.116700000000002</v>
      </c>
      <c r="AE142" s="27">
        <v>74899.724600000001</v>
      </c>
      <c r="AF142" s="27">
        <v>12608</v>
      </c>
      <c r="AG142" s="27">
        <v>4088</v>
      </c>
      <c r="AH142" s="27">
        <v>8928</v>
      </c>
      <c r="AI142" s="27">
        <v>16175</v>
      </c>
      <c r="AJ142" s="27">
        <v>0</v>
      </c>
      <c r="AK142" s="27">
        <v>-75</v>
      </c>
      <c r="AL142" s="27">
        <v>-3381</v>
      </c>
      <c r="AM142" s="27">
        <v>0</v>
      </c>
      <c r="AN142" s="27">
        <v>16276</v>
      </c>
      <c r="AO142" s="27">
        <v>59419</v>
      </c>
      <c r="AP142" s="27" t="e">
        <v>#N/A</v>
      </c>
      <c r="AQ142" s="27" t="e">
        <v>#N/A</v>
      </c>
      <c r="AR142" s="27">
        <v>987576</v>
      </c>
      <c r="AS142" s="27">
        <v>619713</v>
      </c>
      <c r="AT142" s="27" t="e">
        <v>#N/A</v>
      </c>
      <c r="AU142" s="27" t="e">
        <v>#N/A</v>
      </c>
      <c r="AV142" s="27" t="e">
        <v>#N/A</v>
      </c>
      <c r="AW142" s="27" t="e">
        <v>#N/A</v>
      </c>
      <c r="AX142" s="27" t="e">
        <v>#N/A</v>
      </c>
      <c r="AY142" s="27" t="e">
        <v>#N/A</v>
      </c>
      <c r="AZ142" s="27" t="e">
        <v>#N/A</v>
      </c>
      <c r="BA142" s="27" t="e">
        <v>#N/A</v>
      </c>
      <c r="BB142" s="27" t="e">
        <v>#N/A</v>
      </c>
      <c r="BC142" s="27">
        <v>22698</v>
      </c>
      <c r="BD142" s="27" t="e">
        <v>#N/A</v>
      </c>
      <c r="BE142" s="28">
        <v>12608</v>
      </c>
      <c r="BF142" s="27">
        <v>0</v>
      </c>
      <c r="BG142" s="31">
        <f t="shared" si="16"/>
        <v>0</v>
      </c>
      <c r="BH142" s="31">
        <f t="shared" si="24"/>
        <v>0</v>
      </c>
      <c r="BI142" s="31">
        <f t="shared" si="19"/>
        <v>0</v>
      </c>
      <c r="BJ142" s="27">
        <v>1274665.3230000001</v>
      </c>
      <c r="BK142" s="31">
        <f t="shared" si="17"/>
        <v>74606.161355190008</v>
      </c>
      <c r="BL142" s="27">
        <v>5.8529999999999999E-2</v>
      </c>
      <c r="BM142" s="27">
        <v>1</v>
      </c>
      <c r="BN142" s="27" t="s">
        <v>112</v>
      </c>
      <c r="BO142" s="27">
        <f t="shared" si="18"/>
        <v>0</v>
      </c>
      <c r="BP142" s="27">
        <f t="shared" si="20"/>
        <v>619638</v>
      </c>
      <c r="BQ142" s="27">
        <f t="shared" si="21"/>
        <v>0.12040281802470153</v>
      </c>
      <c r="BR142" s="27">
        <f t="shared" si="22"/>
        <v>8.305453447068345</v>
      </c>
      <c r="BS142" s="27" t="str">
        <f t="shared" si="23"/>
        <v>NonPayer</v>
      </c>
    </row>
    <row r="143" spans="1:71" customFormat="1" hidden="1">
      <c r="A143">
        <v>142</v>
      </c>
      <c r="B143" t="s">
        <v>67</v>
      </c>
      <c r="C143" s="1">
        <v>42185</v>
      </c>
      <c r="D143">
        <v>1.1812</v>
      </c>
      <c r="E143">
        <v>30248</v>
      </c>
      <c r="F143">
        <v>18311</v>
      </c>
      <c r="G143">
        <v>45007</v>
      </c>
      <c r="H143">
        <v>82336</v>
      </c>
      <c r="I143">
        <v>7710</v>
      </c>
      <c r="J143" s="3">
        <v>835560</v>
      </c>
      <c r="K143">
        <v>262792</v>
      </c>
      <c r="L143">
        <v>20800</v>
      </c>
      <c r="M143">
        <v>0</v>
      </c>
      <c r="N143" s="2">
        <v>-265596</v>
      </c>
      <c r="O143" s="2">
        <v>-40133</v>
      </c>
      <c r="P143">
        <v>21019</v>
      </c>
      <c r="Q143">
        <v>972965</v>
      </c>
      <c r="R143">
        <v>364919</v>
      </c>
      <c r="S143" s="4" t="e">
        <v>#N/A</v>
      </c>
      <c r="T143">
        <v>13927</v>
      </c>
      <c r="U143">
        <v>890629</v>
      </c>
      <c r="V143">
        <v>-13927</v>
      </c>
      <c r="W143">
        <v>16841</v>
      </c>
      <c r="X143">
        <v>9964</v>
      </c>
      <c r="Y143">
        <v>235</v>
      </c>
      <c r="Z143">
        <v>2914</v>
      </c>
      <c r="AA143" t="e">
        <v>#N/A</v>
      </c>
      <c r="AB143" t="e">
        <v>#N/A</v>
      </c>
      <c r="AC143">
        <v>19137</v>
      </c>
      <c r="AD143">
        <v>20.371700000000001</v>
      </c>
      <c r="AE143" s="25">
        <v>74307.083700000003</v>
      </c>
      <c r="AF143">
        <v>14468</v>
      </c>
      <c r="AG143">
        <v>3727</v>
      </c>
      <c r="AH143">
        <v>9262</v>
      </c>
      <c r="AI143">
        <v>19137</v>
      </c>
      <c r="AJ143">
        <v>0</v>
      </c>
      <c r="AK143">
        <v>345</v>
      </c>
      <c r="AL143">
        <v>-10008</v>
      </c>
      <c r="AM143">
        <v>0</v>
      </c>
      <c r="AN143">
        <v>18295</v>
      </c>
      <c r="AO143">
        <v>44147</v>
      </c>
      <c r="AP143" t="e">
        <v>#N/A</v>
      </c>
      <c r="AQ143" t="e">
        <v>#N/A</v>
      </c>
      <c r="AR143">
        <v>965255</v>
      </c>
      <c r="AS143">
        <v>607701</v>
      </c>
      <c r="AT143" t="e">
        <v>#N/A</v>
      </c>
      <c r="AU143" t="e">
        <v>#N/A</v>
      </c>
      <c r="AV143" t="e">
        <v>#N/A</v>
      </c>
      <c r="AW143" t="e">
        <v>#N/A</v>
      </c>
      <c r="AX143" s="26" t="e">
        <v>#N/A</v>
      </c>
      <c r="AY143" t="e">
        <v>#N/A</v>
      </c>
      <c r="AZ143" t="e">
        <v>#N/A</v>
      </c>
      <c r="BA143" t="e">
        <v>#N/A</v>
      </c>
      <c r="BB143" t="e">
        <v>#N/A</v>
      </c>
      <c r="BC143">
        <v>42719</v>
      </c>
      <c r="BD143" t="e">
        <v>#N/A</v>
      </c>
      <c r="BE143" s="15">
        <v>14468</v>
      </c>
      <c r="BF143">
        <v>0</v>
      </c>
      <c r="BG143" s="9">
        <f t="shared" si="16"/>
        <v>0</v>
      </c>
      <c r="BH143" s="9">
        <f t="shared" si="24"/>
        <v>20000.394</v>
      </c>
      <c r="BI143" s="9">
        <f t="shared" si="19"/>
        <v>0</v>
      </c>
      <c r="BJ143">
        <v>1274665.3230000001</v>
      </c>
      <c r="BK143" s="9">
        <f t="shared" si="17"/>
        <v>79781.302566570012</v>
      </c>
      <c r="BL143">
        <v>6.2590000000000007E-2</v>
      </c>
      <c r="BM143">
        <v>1</v>
      </c>
      <c r="BN143" t="s">
        <v>112</v>
      </c>
      <c r="BO143">
        <f t="shared" si="18"/>
        <v>0</v>
      </c>
      <c r="BP143">
        <f t="shared" si="20"/>
        <v>608046</v>
      </c>
      <c r="BQ143">
        <f t="shared" si="21"/>
        <v>0.13120932062141683</v>
      </c>
      <c r="BR143">
        <f t="shared" si="22"/>
        <v>7.6214097844873194</v>
      </c>
      <c r="BS143" t="e">
        <f t="shared" si="23"/>
        <v>#N/A</v>
      </c>
    </row>
    <row r="144" spans="1:71">
      <c r="A144" s="27">
        <v>143</v>
      </c>
      <c r="B144" s="27" t="s">
        <v>68</v>
      </c>
      <c r="C144" s="29">
        <v>44561</v>
      </c>
      <c r="D144" s="27">
        <v>1.0342</v>
      </c>
      <c r="E144" s="27">
        <v>11499</v>
      </c>
      <c r="F144" s="27">
        <v>212949</v>
      </c>
      <c r="G144" s="27">
        <v>26062</v>
      </c>
      <c r="H144" s="27">
        <v>482851</v>
      </c>
      <c r="I144" s="27">
        <v>144034</v>
      </c>
      <c r="J144" s="27">
        <v>1107306</v>
      </c>
      <c r="K144" s="27">
        <v>713670</v>
      </c>
      <c r="L144" s="27">
        <v>50092</v>
      </c>
      <c r="M144" s="27">
        <v>0</v>
      </c>
      <c r="N144" s="27">
        <v>38926</v>
      </c>
      <c r="O144" s="27">
        <v>39044</v>
      </c>
      <c r="P144" s="27">
        <v>158031</v>
      </c>
      <c r="Q144" s="27">
        <v>1286748</v>
      </c>
      <c r="R144" s="27">
        <v>1199119</v>
      </c>
      <c r="S144" s="27">
        <v>0</v>
      </c>
      <c r="T144" s="27">
        <v>20878</v>
      </c>
      <c r="U144" s="27">
        <v>803897</v>
      </c>
      <c r="V144" s="27">
        <v>-20878</v>
      </c>
      <c r="W144" s="27">
        <v>73245</v>
      </c>
      <c r="X144" s="27">
        <v>34286</v>
      </c>
      <c r="Y144" s="27">
        <v>1046</v>
      </c>
      <c r="Z144" s="27">
        <v>52367</v>
      </c>
      <c r="AA144" s="27" t="e">
        <v>#N/A</v>
      </c>
      <c r="AB144" s="27">
        <v>0</v>
      </c>
      <c r="AC144" s="27">
        <v>28085</v>
      </c>
      <c r="AD144" s="27">
        <v>37.996899999999997</v>
      </c>
      <c r="AE144" s="27" t="e">
        <v>#N/A</v>
      </c>
      <c r="AF144" s="27">
        <v>7955</v>
      </c>
      <c r="AG144" s="27">
        <v>4875</v>
      </c>
      <c r="AH144" s="27" t="e">
        <v>#N/A</v>
      </c>
      <c r="AI144" s="27">
        <v>28085</v>
      </c>
      <c r="AJ144" s="27">
        <v>0</v>
      </c>
      <c r="AK144" s="27">
        <v>0</v>
      </c>
      <c r="AL144" s="27">
        <v>35540</v>
      </c>
      <c r="AM144" s="27">
        <v>0</v>
      </c>
      <c r="AN144" s="27">
        <v>12830</v>
      </c>
      <c r="AO144" s="27">
        <v>607530</v>
      </c>
      <c r="AP144" s="27" t="e">
        <v>#N/A</v>
      </c>
      <c r="AQ144" s="27">
        <v>42738</v>
      </c>
      <c r="AR144" s="27">
        <v>1142714</v>
      </c>
      <c r="AS144" s="27">
        <v>87629</v>
      </c>
      <c r="AT144" s="27">
        <v>29.6401</v>
      </c>
      <c r="AU144" s="27">
        <v>18004</v>
      </c>
      <c r="AV144" s="27" t="e">
        <v>#N/A</v>
      </c>
      <c r="AW144" s="27" t="e">
        <v>#N/A</v>
      </c>
      <c r="AX144" s="27">
        <v>42738</v>
      </c>
      <c r="AY144" s="27">
        <v>42738</v>
      </c>
      <c r="AZ144" s="27">
        <v>2204819</v>
      </c>
      <c r="BA144" s="27">
        <v>117572</v>
      </c>
      <c r="BB144" s="27">
        <v>60742</v>
      </c>
      <c r="BC144" s="27">
        <v>-206373</v>
      </c>
      <c r="BD144" s="27" t="e">
        <v>#N/A</v>
      </c>
      <c r="BE144" s="28">
        <v>7955</v>
      </c>
      <c r="BF144" s="30">
        <v>73.650000000000006</v>
      </c>
      <c r="BG144" s="31">
        <f t="shared" si="16"/>
        <v>20000.394</v>
      </c>
      <c r="BH144" s="31">
        <f t="shared" si="24"/>
        <v>50005.058399999994</v>
      </c>
      <c r="BI144" s="31">
        <f t="shared" si="19"/>
        <v>50005.058399999994</v>
      </c>
      <c r="BJ144" s="27">
        <v>271.56</v>
      </c>
      <c r="BK144" s="31">
        <f t="shared" si="17"/>
        <v>522888.78</v>
      </c>
      <c r="BL144" s="27">
        <v>1925.5</v>
      </c>
      <c r="BM144" s="27">
        <v>0</v>
      </c>
      <c r="BN144" s="27" t="s">
        <v>113</v>
      </c>
      <c r="BO144" s="27">
        <f t="shared" si="18"/>
        <v>1</v>
      </c>
      <c r="BP144" s="27">
        <f t="shared" si="20"/>
        <v>87629</v>
      </c>
      <c r="BQ144" s="27">
        <f t="shared" si="21"/>
        <v>5.9670745985917906</v>
      </c>
      <c r="BR144" s="27">
        <f t="shared" si="22"/>
        <v>0.16758630774215502</v>
      </c>
      <c r="BS144" s="27" t="str">
        <f t="shared" si="23"/>
        <v>Continue</v>
      </c>
    </row>
    <row r="145" spans="1:71" customFormat="1" hidden="1">
      <c r="A145">
        <v>144</v>
      </c>
      <c r="B145" t="s">
        <v>68</v>
      </c>
      <c r="C145" s="1">
        <v>44377</v>
      </c>
      <c r="D145">
        <v>1.0154000000000001</v>
      </c>
      <c r="E145">
        <v>7336</v>
      </c>
      <c r="F145">
        <v>160836</v>
      </c>
      <c r="G145">
        <v>12848</v>
      </c>
      <c r="H145">
        <v>402070</v>
      </c>
      <c r="I145">
        <v>138253</v>
      </c>
      <c r="J145" s="3" t="e">
        <v>#N/A</v>
      </c>
      <c r="K145">
        <v>689119</v>
      </c>
      <c r="L145">
        <v>0</v>
      </c>
      <c r="M145">
        <v>0</v>
      </c>
      <c r="N145" s="2">
        <v>38746</v>
      </c>
      <c r="O145" s="2">
        <v>38820</v>
      </c>
      <c r="P145">
        <v>145767</v>
      </c>
      <c r="Q145">
        <v>1181665</v>
      </c>
      <c r="R145">
        <v>1094260</v>
      </c>
      <c r="S145" s="4" t="e">
        <v>#N/A</v>
      </c>
      <c r="T145" t="e">
        <v>#N/A</v>
      </c>
      <c r="U145">
        <v>779595</v>
      </c>
      <c r="V145" t="e">
        <v>#N/A</v>
      </c>
      <c r="W145">
        <v>52710</v>
      </c>
      <c r="X145" t="e">
        <v>#N/A</v>
      </c>
      <c r="Y145" t="e">
        <v>#N/A</v>
      </c>
      <c r="Z145" t="e">
        <v>#N/A</v>
      </c>
      <c r="AA145" t="e">
        <v>#N/A</v>
      </c>
      <c r="AB145" t="e">
        <v>#N/A</v>
      </c>
      <c r="AC145">
        <v>33303</v>
      </c>
      <c r="AD145">
        <v>25.5823</v>
      </c>
      <c r="AE145" s="25" t="e">
        <v>#N/A</v>
      </c>
      <c r="AF145">
        <v>14920</v>
      </c>
      <c r="AG145">
        <v>5129</v>
      </c>
      <c r="AH145" t="e">
        <v>#N/A</v>
      </c>
      <c r="AI145">
        <v>33303</v>
      </c>
      <c r="AJ145">
        <v>0</v>
      </c>
      <c r="AK145">
        <v>0</v>
      </c>
      <c r="AL145" t="e">
        <v>#N/A</v>
      </c>
      <c r="AM145">
        <v>0</v>
      </c>
      <c r="AN145">
        <v>20049</v>
      </c>
      <c r="AO145">
        <v>546512</v>
      </c>
      <c r="AP145" t="e">
        <v>#N/A</v>
      </c>
      <c r="AQ145">
        <v>32129</v>
      </c>
      <c r="AR145">
        <v>1043412</v>
      </c>
      <c r="AS145">
        <v>87405</v>
      </c>
      <c r="AT145">
        <v>36.1646</v>
      </c>
      <c r="AU145">
        <v>18202</v>
      </c>
      <c r="AV145" t="e">
        <v>#N/A</v>
      </c>
      <c r="AW145" t="e">
        <v>#N/A</v>
      </c>
      <c r="AX145" s="26">
        <v>32129</v>
      </c>
      <c r="AY145">
        <v>32129</v>
      </c>
      <c r="AZ145">
        <v>2069104</v>
      </c>
      <c r="BA145">
        <v>106579</v>
      </c>
      <c r="BB145">
        <v>50331</v>
      </c>
      <c r="BC145">
        <v>-210581</v>
      </c>
      <c r="BD145" t="e">
        <v>#N/A</v>
      </c>
      <c r="BE145" s="15">
        <v>14920</v>
      </c>
      <c r="BF145" s="6">
        <v>110.49</v>
      </c>
      <c r="BG145" s="9">
        <f t="shared" si="16"/>
        <v>30004.664399999998</v>
      </c>
      <c r="BH145" s="9">
        <f t="shared" si="24"/>
        <v>50005.058399999994</v>
      </c>
      <c r="BI145" s="9">
        <f t="shared" si="19"/>
        <v>50005.058399999994</v>
      </c>
      <c r="BJ145">
        <v>271.56</v>
      </c>
      <c r="BK145" s="9">
        <f t="shared" si="17"/>
        <v>693835.8</v>
      </c>
      <c r="BL145">
        <v>2555</v>
      </c>
      <c r="BM145">
        <v>0</v>
      </c>
      <c r="BN145" t="s">
        <v>113</v>
      </c>
      <c r="BO145">
        <f t="shared" si="18"/>
        <v>1</v>
      </c>
      <c r="BP145">
        <f t="shared" si="20"/>
        <v>87405</v>
      </c>
      <c r="BQ145">
        <f t="shared" si="21"/>
        <v>7.9381705852067963</v>
      </c>
      <c r="BR145">
        <f t="shared" si="22"/>
        <v>0.12597360931793949</v>
      </c>
      <c r="BS145" t="str">
        <f t="shared" si="23"/>
        <v>Continue</v>
      </c>
    </row>
    <row r="146" spans="1:71">
      <c r="A146" s="27">
        <v>145</v>
      </c>
      <c r="B146" s="27" t="s">
        <v>68</v>
      </c>
      <c r="C146" s="29">
        <v>44196</v>
      </c>
      <c r="D146" s="27">
        <v>1.0426</v>
      </c>
      <c r="E146" s="27">
        <v>13828</v>
      </c>
      <c r="F146" s="27">
        <v>170909</v>
      </c>
      <c r="G146" s="27">
        <v>20008</v>
      </c>
      <c r="H146" s="27">
        <v>408684</v>
      </c>
      <c r="I146" s="27">
        <v>135647</v>
      </c>
      <c r="J146" s="27">
        <v>1027808</v>
      </c>
      <c r="K146" s="27">
        <v>664980</v>
      </c>
      <c r="L146" s="27">
        <v>0</v>
      </c>
      <c r="M146" s="27">
        <v>0</v>
      </c>
      <c r="N146" s="27">
        <v>46194</v>
      </c>
      <c r="O146" s="27">
        <v>46298</v>
      </c>
      <c r="P146" s="27">
        <v>145468</v>
      </c>
      <c r="Q146" s="27">
        <v>1173229</v>
      </c>
      <c r="R146" s="27">
        <v>1078387</v>
      </c>
      <c r="S146" s="27">
        <v>0</v>
      </c>
      <c r="T146" s="27">
        <v>22645</v>
      </c>
      <c r="U146" s="27">
        <v>764545</v>
      </c>
      <c r="V146" s="27">
        <v>-22645</v>
      </c>
      <c r="W146" s="27">
        <v>36057</v>
      </c>
      <c r="X146" s="27">
        <v>37836</v>
      </c>
      <c r="Y146" s="27">
        <v>530</v>
      </c>
      <c r="Z146" s="27">
        <v>13412</v>
      </c>
      <c r="AA146" s="27" t="e">
        <v>#N/A</v>
      </c>
      <c r="AB146" s="27">
        <v>0</v>
      </c>
      <c r="AC146" s="27">
        <v>20818</v>
      </c>
      <c r="AD146" s="27">
        <v>77.757800000000003</v>
      </c>
      <c r="AE146" s="27" t="e">
        <v>#N/A</v>
      </c>
      <c r="AF146" s="27">
        <v>1730</v>
      </c>
      <c r="AG146" s="27">
        <v>6048</v>
      </c>
      <c r="AH146" s="27" t="e">
        <v>#N/A</v>
      </c>
      <c r="AI146" s="27">
        <v>20818</v>
      </c>
      <c r="AJ146" s="27">
        <v>0</v>
      </c>
      <c r="AK146" s="27">
        <v>0</v>
      </c>
      <c r="AL146" s="27">
        <v>17890</v>
      </c>
      <c r="AM146" s="27">
        <v>0</v>
      </c>
      <c r="AN146" s="27">
        <v>7778</v>
      </c>
      <c r="AO146" s="27">
        <v>528760</v>
      </c>
      <c r="AP146" s="27" t="e">
        <v>#N/A</v>
      </c>
      <c r="AQ146" s="27">
        <v>28344</v>
      </c>
      <c r="AR146" s="27">
        <v>1037582</v>
      </c>
      <c r="AS146" s="27">
        <v>94842</v>
      </c>
      <c r="AT146" s="27">
        <v>37.937399999999997</v>
      </c>
      <c r="AU146" s="27">
        <v>17326</v>
      </c>
      <c r="AV146" s="27" t="e">
        <v>#N/A</v>
      </c>
      <c r="AW146" s="27">
        <v>0</v>
      </c>
      <c r="AX146" s="27">
        <v>28344</v>
      </c>
      <c r="AY146" s="27">
        <v>28344</v>
      </c>
      <c r="AZ146" s="27">
        <v>1978026</v>
      </c>
      <c r="BA146" s="27">
        <v>105717</v>
      </c>
      <c r="BB146" s="27">
        <v>45670</v>
      </c>
      <c r="BC146" s="27">
        <v>-202400</v>
      </c>
      <c r="BD146" s="27" t="e">
        <v>#N/A</v>
      </c>
      <c r="BE146" s="28">
        <v>1730</v>
      </c>
      <c r="BF146" s="30">
        <v>73.650000000000006</v>
      </c>
      <c r="BG146" s="31">
        <f t="shared" si="16"/>
        <v>20000.394</v>
      </c>
      <c r="BH146" s="31">
        <f t="shared" si="24"/>
        <v>49999.627200000003</v>
      </c>
      <c r="BI146" s="31">
        <f t="shared" si="19"/>
        <v>49999.627200000003</v>
      </c>
      <c r="BJ146" s="27">
        <v>271.56</v>
      </c>
      <c r="BK146" s="31">
        <f t="shared" si="17"/>
        <v>747333.12</v>
      </c>
      <c r="BL146" s="27">
        <v>2752</v>
      </c>
      <c r="BM146" s="27">
        <v>0</v>
      </c>
      <c r="BN146" s="27" t="s">
        <v>113</v>
      </c>
      <c r="BO146" s="27">
        <f t="shared" si="18"/>
        <v>1</v>
      </c>
      <c r="BP146" s="27">
        <f t="shared" si="20"/>
        <v>94842</v>
      </c>
      <c r="BQ146" s="27">
        <f t="shared" si="21"/>
        <v>7.8797697222749417</v>
      </c>
      <c r="BR146" s="27">
        <f t="shared" si="22"/>
        <v>0.12690726191821927</v>
      </c>
      <c r="BS146" s="27" t="str">
        <f t="shared" si="23"/>
        <v>Continue</v>
      </c>
    </row>
    <row r="147" spans="1:71" customFormat="1" hidden="1">
      <c r="A147">
        <v>146</v>
      </c>
      <c r="B147" t="s">
        <v>68</v>
      </c>
      <c r="C147" s="1">
        <v>44012</v>
      </c>
      <c r="D147">
        <v>1.018</v>
      </c>
      <c r="E147">
        <v>7561</v>
      </c>
      <c r="F147">
        <v>149411</v>
      </c>
      <c r="G147">
        <v>11302</v>
      </c>
      <c r="H147">
        <v>369545</v>
      </c>
      <c r="I147">
        <v>129417</v>
      </c>
      <c r="J147" s="3" t="e">
        <v>#N/A</v>
      </c>
      <c r="K147">
        <v>612870</v>
      </c>
      <c r="L147">
        <v>0</v>
      </c>
      <c r="M147">
        <v>0</v>
      </c>
      <c r="N147" s="2">
        <v>56620</v>
      </c>
      <c r="O147" s="2">
        <v>56695</v>
      </c>
      <c r="P147">
        <v>137362</v>
      </c>
      <c r="Q147">
        <v>1096609</v>
      </c>
      <c r="R147">
        <v>991368</v>
      </c>
      <c r="S147" s="4" t="e">
        <v>#N/A</v>
      </c>
      <c r="T147">
        <v>17313</v>
      </c>
      <c r="U147">
        <v>727064</v>
      </c>
      <c r="V147">
        <v>-17313</v>
      </c>
      <c r="W147">
        <v>29726</v>
      </c>
      <c r="X147">
        <v>32613</v>
      </c>
      <c r="Y147">
        <v>320</v>
      </c>
      <c r="Z147">
        <v>12413</v>
      </c>
      <c r="AA147" t="e">
        <v>#N/A</v>
      </c>
      <c r="AB147">
        <v>0</v>
      </c>
      <c r="AC147">
        <v>32954</v>
      </c>
      <c r="AD147">
        <v>26.777000000000001</v>
      </c>
      <c r="AE147" s="25" t="e">
        <v>#N/A</v>
      </c>
      <c r="AF147">
        <v>14772</v>
      </c>
      <c r="AG147">
        <v>5402</v>
      </c>
      <c r="AH147" t="e">
        <v>#N/A</v>
      </c>
      <c r="AI147">
        <v>32954</v>
      </c>
      <c r="AJ147">
        <v>0</v>
      </c>
      <c r="AK147">
        <v>0</v>
      </c>
      <c r="AL147">
        <v>20455</v>
      </c>
      <c r="AM147">
        <v>0</v>
      </c>
      <c r="AN147">
        <v>20174</v>
      </c>
      <c r="AO147">
        <v>493631</v>
      </c>
      <c r="AP147" t="e">
        <v>#N/A</v>
      </c>
      <c r="AQ147">
        <v>17968</v>
      </c>
      <c r="AR147">
        <v>967192</v>
      </c>
      <c r="AS147">
        <v>105241</v>
      </c>
      <c r="AT147">
        <v>46.263100000000001</v>
      </c>
      <c r="AU147">
        <v>15469</v>
      </c>
      <c r="AV147" t="e">
        <v>#N/A</v>
      </c>
      <c r="AW147">
        <v>0</v>
      </c>
      <c r="AX147" s="26">
        <v>17968</v>
      </c>
      <c r="AY147">
        <v>17968</v>
      </c>
      <c r="AZ147">
        <v>1853797</v>
      </c>
      <c r="BA147">
        <v>93627</v>
      </c>
      <c r="BB147">
        <v>33437</v>
      </c>
      <c r="BC147">
        <v>-203113</v>
      </c>
      <c r="BD147" t="e">
        <v>#N/A</v>
      </c>
      <c r="BE147" s="15">
        <v>14772</v>
      </c>
      <c r="BF147" s="6">
        <v>110.47</v>
      </c>
      <c r="BG147" s="9">
        <f t="shared" si="16"/>
        <v>29999.233199999999</v>
      </c>
      <c r="BH147" s="9">
        <f t="shared" si="24"/>
        <v>54999.046799999996</v>
      </c>
      <c r="BI147" s="9">
        <f t="shared" si="19"/>
        <v>54999.046799999996</v>
      </c>
      <c r="BJ147">
        <v>271.56</v>
      </c>
      <c r="BK147" s="9">
        <f t="shared" si="17"/>
        <v>679850.46</v>
      </c>
      <c r="BL147">
        <v>2503.5</v>
      </c>
      <c r="BM147">
        <v>0</v>
      </c>
      <c r="BN147" t="s">
        <v>113</v>
      </c>
      <c r="BO147">
        <f t="shared" si="18"/>
        <v>1</v>
      </c>
      <c r="BP147">
        <f t="shared" si="20"/>
        <v>105241</v>
      </c>
      <c r="BQ147">
        <f t="shared" si="21"/>
        <v>6.4599391871989047</v>
      </c>
      <c r="BR147">
        <f t="shared" si="22"/>
        <v>0.15480021885989459</v>
      </c>
      <c r="BS147" t="str">
        <f t="shared" si="23"/>
        <v>Continue</v>
      </c>
    </row>
    <row r="148" spans="1:71">
      <c r="A148" s="27">
        <v>147</v>
      </c>
      <c r="B148" s="27" t="s">
        <v>68</v>
      </c>
      <c r="C148" s="29">
        <v>43830</v>
      </c>
      <c r="D148" s="27">
        <v>0.84860000000000002</v>
      </c>
      <c r="E148" s="27">
        <v>12501</v>
      </c>
      <c r="F148" s="27">
        <v>160434</v>
      </c>
      <c r="G148" s="27">
        <v>18602</v>
      </c>
      <c r="H148" s="27">
        <v>368573</v>
      </c>
      <c r="I148" s="27">
        <v>126265</v>
      </c>
      <c r="J148" s="27">
        <v>930567</v>
      </c>
      <c r="K148" s="27">
        <v>580351</v>
      </c>
      <c r="L148" s="27">
        <v>0</v>
      </c>
      <c r="M148" s="27">
        <v>0</v>
      </c>
      <c r="N148" s="27">
        <v>67843</v>
      </c>
      <c r="O148" s="27">
        <v>67948</v>
      </c>
      <c r="P148" s="27">
        <v>132377</v>
      </c>
      <c r="Q148" s="27">
        <v>1074330</v>
      </c>
      <c r="R148" s="27">
        <v>957774</v>
      </c>
      <c r="S148" s="27">
        <v>0</v>
      </c>
      <c r="T148" s="27">
        <v>17930</v>
      </c>
      <c r="U148" s="27">
        <v>705757</v>
      </c>
      <c r="V148" s="27">
        <v>-17930</v>
      </c>
      <c r="W148" s="27">
        <v>42735</v>
      </c>
      <c r="X148" s="27">
        <v>33108</v>
      </c>
      <c r="Y148" s="27">
        <v>338</v>
      </c>
      <c r="Z148" s="27">
        <v>24805</v>
      </c>
      <c r="AA148" s="27" t="e">
        <v>#N/A</v>
      </c>
      <c r="AB148" s="27">
        <v>0</v>
      </c>
      <c r="AC148" s="27">
        <v>18587</v>
      </c>
      <c r="AD148" s="27">
        <v>127.6862</v>
      </c>
      <c r="AE148" s="27" t="e">
        <v>#N/A</v>
      </c>
      <c r="AF148" s="27">
        <v>-907</v>
      </c>
      <c r="AG148" s="27">
        <v>4183</v>
      </c>
      <c r="AH148" s="27" t="e">
        <v>#N/A</v>
      </c>
      <c r="AI148" s="27">
        <v>18587</v>
      </c>
      <c r="AJ148" s="27">
        <v>0</v>
      </c>
      <c r="AK148" s="27">
        <v>0</v>
      </c>
      <c r="AL148" s="27">
        <v>-12486</v>
      </c>
      <c r="AM148" s="27">
        <v>0</v>
      </c>
      <c r="AN148" s="27">
        <v>3276</v>
      </c>
      <c r="AO148" s="27">
        <v>469217</v>
      </c>
      <c r="AP148" s="27" t="e">
        <v>#N/A</v>
      </c>
      <c r="AQ148" s="27">
        <v>19507</v>
      </c>
      <c r="AR148" s="27">
        <v>948065</v>
      </c>
      <c r="AS148" s="27">
        <v>116556</v>
      </c>
      <c r="AT148" s="27">
        <v>43.7806</v>
      </c>
      <c r="AU148" s="27">
        <v>15191</v>
      </c>
      <c r="AV148" s="27" t="e">
        <v>#N/A</v>
      </c>
      <c r="AW148" s="27">
        <v>0</v>
      </c>
      <c r="AX148" s="27">
        <v>19507</v>
      </c>
      <c r="AY148" s="27">
        <v>19507</v>
      </c>
      <c r="AZ148" s="27">
        <v>1734347</v>
      </c>
      <c r="BA148" s="27">
        <v>89398</v>
      </c>
      <c r="BB148" s="27">
        <v>34698</v>
      </c>
      <c r="BC148" s="27">
        <v>-188819</v>
      </c>
      <c r="BD148" s="27" t="e">
        <v>#N/A</v>
      </c>
      <c r="BE148" s="28">
        <v>-907</v>
      </c>
      <c r="BF148" s="30">
        <v>92.06</v>
      </c>
      <c r="BG148" s="31">
        <f t="shared" si="16"/>
        <v>24999.813600000001</v>
      </c>
      <c r="BH148" s="31">
        <f t="shared" si="24"/>
        <v>24999.813600000001</v>
      </c>
      <c r="BI148" s="31">
        <f t="shared" si="19"/>
        <v>24999.813600000001</v>
      </c>
      <c r="BJ148" s="27">
        <v>271.56</v>
      </c>
      <c r="BK148" s="31">
        <f t="shared" si="17"/>
        <v>578422.80000000005</v>
      </c>
      <c r="BL148" s="27">
        <v>2130</v>
      </c>
      <c r="BM148" s="27">
        <v>0</v>
      </c>
      <c r="BN148" s="27" t="s">
        <v>113</v>
      </c>
      <c r="BO148" s="27">
        <f t="shared" si="18"/>
        <v>1</v>
      </c>
      <c r="BP148" s="27">
        <f t="shared" si="20"/>
        <v>116556</v>
      </c>
      <c r="BQ148" s="27">
        <f t="shared" si="21"/>
        <v>4.9626171110882327</v>
      </c>
      <c r="BR148" s="27">
        <f t="shared" si="22"/>
        <v>0.2015065796161562</v>
      </c>
      <c r="BS148" s="27" t="str">
        <f t="shared" si="23"/>
        <v>Initiate</v>
      </c>
    </row>
    <row r="149" spans="1:71" customFormat="1" hidden="1">
      <c r="A149">
        <v>148</v>
      </c>
      <c r="B149" t="s">
        <v>68</v>
      </c>
      <c r="C149" s="1">
        <v>43646</v>
      </c>
      <c r="D149">
        <v>1.0044</v>
      </c>
      <c r="E149">
        <v>8150</v>
      </c>
      <c r="F149">
        <v>138732</v>
      </c>
      <c r="G149">
        <v>16943</v>
      </c>
      <c r="H149">
        <v>327176</v>
      </c>
      <c r="I149">
        <v>118297</v>
      </c>
      <c r="J149" s="3">
        <v>872691</v>
      </c>
      <c r="K149">
        <v>546407</v>
      </c>
      <c r="L149">
        <v>0</v>
      </c>
      <c r="M149">
        <v>0</v>
      </c>
      <c r="N149" s="2">
        <v>68648</v>
      </c>
      <c r="O149" s="2">
        <v>68740</v>
      </c>
      <c r="P149">
        <v>113762</v>
      </c>
      <c r="Q149">
        <v>997362</v>
      </c>
      <c r="R149">
        <v>880025</v>
      </c>
      <c r="S149" s="4" t="e">
        <v>#N/A</v>
      </c>
      <c r="T149">
        <v>14336</v>
      </c>
      <c r="U149">
        <v>670186</v>
      </c>
      <c r="V149">
        <v>-14336</v>
      </c>
      <c r="W149">
        <v>43213</v>
      </c>
      <c r="X149">
        <v>28168</v>
      </c>
      <c r="Y149">
        <v>140</v>
      </c>
      <c r="Z149">
        <v>28877</v>
      </c>
      <c r="AA149" t="e">
        <v>#N/A</v>
      </c>
      <c r="AB149" t="e">
        <v>#N/A</v>
      </c>
      <c r="AC149">
        <v>29446</v>
      </c>
      <c r="AD149">
        <v>26.588999999999999</v>
      </c>
      <c r="AE149" s="25" t="e">
        <v>#N/A</v>
      </c>
      <c r="AF149">
        <v>11977</v>
      </c>
      <c r="AG149">
        <v>4338</v>
      </c>
      <c r="AH149" t="e">
        <v>#N/A</v>
      </c>
      <c r="AI149">
        <v>29446</v>
      </c>
      <c r="AJ149">
        <v>0</v>
      </c>
      <c r="AK149">
        <v>0</v>
      </c>
      <c r="AL149">
        <v>-1314</v>
      </c>
      <c r="AM149">
        <v>0</v>
      </c>
      <c r="AN149">
        <v>16315</v>
      </c>
      <c r="AO149">
        <v>437311</v>
      </c>
      <c r="AP149" t="e">
        <v>#N/A</v>
      </c>
      <c r="AQ149">
        <v>34641</v>
      </c>
      <c r="AR149">
        <v>879065</v>
      </c>
      <c r="AS149">
        <v>117337</v>
      </c>
      <c r="AT149">
        <v>27.916799999999999</v>
      </c>
      <c r="AU149">
        <v>13416</v>
      </c>
      <c r="AV149" t="e">
        <v>#N/A</v>
      </c>
      <c r="AW149">
        <v>0</v>
      </c>
      <c r="AX149" s="26">
        <v>34641</v>
      </c>
      <c r="AY149">
        <v>34641</v>
      </c>
      <c r="AZ149">
        <v>1641635</v>
      </c>
      <c r="BA149">
        <v>83395</v>
      </c>
      <c r="BB149">
        <v>48057</v>
      </c>
      <c r="BC149">
        <v>-178950</v>
      </c>
      <c r="BD149" t="e">
        <v>#N/A</v>
      </c>
      <c r="BE149" s="15">
        <v>11977</v>
      </c>
      <c r="BF149" s="8">
        <v>0</v>
      </c>
      <c r="BG149" s="9">
        <f t="shared" si="16"/>
        <v>0</v>
      </c>
      <c r="BH149" s="9">
        <f t="shared" si="24"/>
        <v>21589.02</v>
      </c>
      <c r="BI149" s="9">
        <f t="shared" si="19"/>
        <v>21589.02</v>
      </c>
      <c r="BJ149">
        <v>271.56</v>
      </c>
      <c r="BK149" s="9">
        <f t="shared" si="17"/>
        <v>604356.78</v>
      </c>
      <c r="BL149">
        <v>2225.5</v>
      </c>
      <c r="BM149">
        <v>0</v>
      </c>
      <c r="BN149" t="s">
        <v>113</v>
      </c>
      <c r="BO149">
        <f t="shared" si="18"/>
        <v>0</v>
      </c>
      <c r="BP149">
        <f t="shared" si="20"/>
        <v>117337</v>
      </c>
      <c r="BQ149">
        <f t="shared" si="21"/>
        <v>5.1506070548931708</v>
      </c>
      <c r="BR149">
        <f t="shared" si="22"/>
        <v>0.19415187168083065</v>
      </c>
      <c r="BS149" t="str">
        <f t="shared" si="23"/>
        <v>NonPayer</v>
      </c>
    </row>
    <row r="150" spans="1:71">
      <c r="A150" s="27">
        <v>149</v>
      </c>
      <c r="B150" s="27" t="s">
        <v>68</v>
      </c>
      <c r="C150" s="29">
        <v>43465</v>
      </c>
      <c r="D150" s="27">
        <v>0.97719999999999996</v>
      </c>
      <c r="E150" s="27" t="e">
        <v>#N/A</v>
      </c>
      <c r="F150" s="27">
        <v>154873</v>
      </c>
      <c r="G150" s="27">
        <v>24368</v>
      </c>
      <c r="H150" s="27">
        <v>342940</v>
      </c>
      <c r="I150" s="27">
        <v>112574</v>
      </c>
      <c r="J150" s="27">
        <v>843803</v>
      </c>
      <c r="K150" s="27">
        <v>528626</v>
      </c>
      <c r="L150" s="27">
        <v>0</v>
      </c>
      <c r="M150" s="27">
        <v>0</v>
      </c>
      <c r="N150" s="27">
        <v>73881</v>
      </c>
      <c r="O150" s="27">
        <v>73999</v>
      </c>
      <c r="P150" s="27">
        <v>112951</v>
      </c>
      <c r="Q150" s="27">
        <v>999510</v>
      </c>
      <c r="R150" s="27">
        <v>876861</v>
      </c>
      <c r="S150" s="27" t="e">
        <v>#N/A</v>
      </c>
      <c r="T150" s="27">
        <v>20404</v>
      </c>
      <c r="U150" s="27">
        <v>656570</v>
      </c>
      <c r="V150" s="27">
        <v>-20404</v>
      </c>
      <c r="W150" s="27">
        <v>42255</v>
      </c>
      <c r="X150" s="27">
        <v>14486</v>
      </c>
      <c r="Y150" s="27">
        <v>186</v>
      </c>
      <c r="Z150" s="27">
        <v>21851</v>
      </c>
      <c r="AA150" s="27" t="e">
        <v>#N/A</v>
      </c>
      <c r="AB150" s="27" t="e">
        <v>#N/A</v>
      </c>
      <c r="AC150" s="27">
        <v>15316</v>
      </c>
      <c r="AD150" s="27">
        <v>34.829799999999999</v>
      </c>
      <c r="AE150" s="27" t="e">
        <v>#N/A</v>
      </c>
      <c r="AF150" s="27">
        <v>6242</v>
      </c>
      <c r="AG150" s="27">
        <v>3336</v>
      </c>
      <c r="AH150" s="27" t="e">
        <v>#N/A</v>
      </c>
      <c r="AI150" s="27">
        <v>15316</v>
      </c>
      <c r="AJ150" s="27">
        <v>0</v>
      </c>
      <c r="AK150" s="27">
        <v>0</v>
      </c>
      <c r="AL150" s="27">
        <v>-9451</v>
      </c>
      <c r="AM150" s="27">
        <v>0</v>
      </c>
      <c r="AN150" s="27">
        <v>9578</v>
      </c>
      <c r="AO150" s="27">
        <v>422955</v>
      </c>
      <c r="AP150" s="27" t="e">
        <v>#N/A</v>
      </c>
      <c r="AQ150" s="27">
        <v>28642</v>
      </c>
      <c r="AR150" s="27">
        <v>886936</v>
      </c>
      <c r="AS150" s="27">
        <v>122649</v>
      </c>
      <c r="AT150" s="27">
        <v>26.6342</v>
      </c>
      <c r="AU150" s="27">
        <v>10398</v>
      </c>
      <c r="AV150" s="27" t="e">
        <v>#N/A</v>
      </c>
      <c r="AW150" s="27">
        <v>0</v>
      </c>
      <c r="AX150" s="27">
        <v>28642</v>
      </c>
      <c r="AY150" s="27">
        <v>28642</v>
      </c>
      <c r="AZ150" s="27">
        <v>1532537</v>
      </c>
      <c r="BA150" s="27">
        <v>58154</v>
      </c>
      <c r="BB150" s="27">
        <v>39040</v>
      </c>
      <c r="BC150" s="27">
        <v>-173128</v>
      </c>
      <c r="BD150" s="27" t="e">
        <v>#N/A</v>
      </c>
      <c r="BE150" s="28">
        <v>6242</v>
      </c>
      <c r="BF150" s="30">
        <v>79.5</v>
      </c>
      <c r="BG150" s="31">
        <f t="shared" si="16"/>
        <v>21589.02</v>
      </c>
      <c r="BH150" s="31">
        <f t="shared" si="24"/>
        <v>21589.02</v>
      </c>
      <c r="BI150" s="31">
        <f t="shared" si="19"/>
        <v>21589.02</v>
      </c>
      <c r="BJ150" s="27">
        <v>271.56</v>
      </c>
      <c r="BK150" s="31">
        <f t="shared" si="17"/>
        <v>475094.22000000003</v>
      </c>
      <c r="BL150" s="27">
        <v>1749.5</v>
      </c>
      <c r="BM150" s="27">
        <v>0</v>
      </c>
      <c r="BN150" s="27" t="s">
        <v>113</v>
      </c>
      <c r="BO150" s="27">
        <f t="shared" si="18"/>
        <v>1</v>
      </c>
      <c r="BP150" s="27">
        <f t="shared" si="20"/>
        <v>122649</v>
      </c>
      <c r="BQ150" s="27">
        <f t="shared" si="21"/>
        <v>3.8736085903676347</v>
      </c>
      <c r="BR150" s="27">
        <f t="shared" si="22"/>
        <v>0.25815721353124438</v>
      </c>
      <c r="BS150" s="27" t="str">
        <f t="shared" si="23"/>
        <v>Initiate</v>
      </c>
    </row>
    <row r="151" spans="1:71" customFormat="1" hidden="1">
      <c r="A151">
        <v>150</v>
      </c>
      <c r="B151" t="s">
        <v>68</v>
      </c>
      <c r="C151" s="1">
        <v>43281</v>
      </c>
      <c r="D151">
        <v>1.0054000000000001</v>
      </c>
      <c r="E151">
        <v>6930</v>
      </c>
      <c r="F151">
        <v>118013</v>
      </c>
      <c r="G151">
        <v>13774</v>
      </c>
      <c r="H151">
        <v>244167</v>
      </c>
      <c r="I151">
        <v>111272</v>
      </c>
      <c r="J151" s="3">
        <v>419834</v>
      </c>
      <c r="K151">
        <v>160772</v>
      </c>
      <c r="L151">
        <v>0</v>
      </c>
      <c r="M151">
        <v>0</v>
      </c>
      <c r="N151" s="2">
        <v>102378</v>
      </c>
      <c r="O151" s="2">
        <v>102474</v>
      </c>
      <c r="P151">
        <v>63392</v>
      </c>
      <c r="Q151">
        <v>563110</v>
      </c>
      <c r="R151">
        <v>411984</v>
      </c>
      <c r="S151" s="4" t="e">
        <v>#N/A</v>
      </c>
      <c r="T151">
        <v>17869</v>
      </c>
      <c r="U151">
        <v>318943</v>
      </c>
      <c r="V151">
        <v>-17869</v>
      </c>
      <c r="W151">
        <v>13928</v>
      </c>
      <c r="X151">
        <v>12630</v>
      </c>
      <c r="Y151">
        <v>237</v>
      </c>
      <c r="Z151">
        <v>-3941</v>
      </c>
      <c r="AA151" t="e">
        <v>#N/A</v>
      </c>
      <c r="AB151" t="e">
        <v>#N/A</v>
      </c>
      <c r="AC151">
        <v>16235</v>
      </c>
      <c r="AD151">
        <v>25.122900000000001</v>
      </c>
      <c r="AE151" s="25" t="e">
        <v>#N/A</v>
      </c>
      <c r="AF151">
        <v>8685</v>
      </c>
      <c r="AG151">
        <v>2914</v>
      </c>
      <c r="AH151" t="e">
        <v>#N/A</v>
      </c>
      <c r="AI151">
        <v>16235</v>
      </c>
      <c r="AJ151">
        <v>0</v>
      </c>
      <c r="AK151">
        <v>0</v>
      </c>
      <c r="AL151">
        <v>32407</v>
      </c>
      <c r="AM151">
        <v>0</v>
      </c>
      <c r="AN151">
        <v>11599</v>
      </c>
      <c r="AO151">
        <v>382559</v>
      </c>
      <c r="AP151" t="e">
        <v>#N/A</v>
      </c>
      <c r="AQ151">
        <v>27009</v>
      </c>
      <c r="AR151">
        <v>451838</v>
      </c>
      <c r="AS151">
        <v>151126</v>
      </c>
      <c r="AT151">
        <v>24.799499999999998</v>
      </c>
      <c r="AU151">
        <v>8907</v>
      </c>
      <c r="AV151" t="e">
        <v>#N/A</v>
      </c>
      <c r="AW151">
        <v>0</v>
      </c>
      <c r="AX151" s="26">
        <v>27009</v>
      </c>
      <c r="AY151">
        <v>27009</v>
      </c>
      <c r="AZ151">
        <v>1415206</v>
      </c>
      <c r="BA151">
        <v>52731</v>
      </c>
      <c r="BB151">
        <v>35916</v>
      </c>
      <c r="BC151">
        <v>-101467</v>
      </c>
      <c r="BD151" t="e">
        <v>#N/A</v>
      </c>
      <c r="BE151" s="15">
        <v>8685</v>
      </c>
      <c r="BF151" s="5">
        <v>0</v>
      </c>
      <c r="BG151" s="9">
        <f t="shared" si="16"/>
        <v>0</v>
      </c>
      <c r="BH151" s="9" t="e">
        <f t="shared" si="24"/>
        <v>#N/A</v>
      </c>
      <c r="BI151" s="9" t="e">
        <f t="shared" si="19"/>
        <v>#N/A</v>
      </c>
      <c r="BJ151">
        <v>271.56</v>
      </c>
      <c r="BK151" s="9">
        <f t="shared" si="17"/>
        <v>457578.6</v>
      </c>
      <c r="BL151">
        <v>1685</v>
      </c>
      <c r="BM151">
        <v>0</v>
      </c>
      <c r="BN151" t="s">
        <v>113</v>
      </c>
      <c r="BO151">
        <f t="shared" si="18"/>
        <v>0</v>
      </c>
      <c r="BP151">
        <f t="shared" si="20"/>
        <v>151126</v>
      </c>
      <c r="BQ151">
        <f t="shared" si="21"/>
        <v>3.0277953495758503</v>
      </c>
      <c r="BR151">
        <f t="shared" si="22"/>
        <v>0.33027331260683956</v>
      </c>
      <c r="BS151" t="e">
        <f t="shared" si="23"/>
        <v>#N/A</v>
      </c>
    </row>
    <row r="152" spans="1:71">
      <c r="A152" s="27">
        <v>151</v>
      </c>
      <c r="B152" s="27" t="s">
        <v>68</v>
      </c>
      <c r="C152" s="29">
        <v>43100</v>
      </c>
      <c r="D152" s="27">
        <v>1.1797</v>
      </c>
      <c r="E152" s="27">
        <v>11770</v>
      </c>
      <c r="F152" s="27">
        <v>130766</v>
      </c>
      <c r="G152" s="27">
        <v>27605</v>
      </c>
      <c r="H152" s="27">
        <v>264175</v>
      </c>
      <c r="I152" s="27">
        <v>108718</v>
      </c>
      <c r="J152" s="27">
        <v>391788</v>
      </c>
      <c r="K152" s="27">
        <v>135622</v>
      </c>
      <c r="L152" s="27">
        <v>0</v>
      </c>
      <c r="M152" s="27">
        <v>0</v>
      </c>
      <c r="N152" s="27">
        <v>109655</v>
      </c>
      <c r="O152" s="27">
        <v>109772</v>
      </c>
      <c r="P152" s="27">
        <v>58674</v>
      </c>
      <c r="Q152" s="27">
        <v>565258</v>
      </c>
      <c r="R152" s="27">
        <v>406816</v>
      </c>
      <c r="S152" s="27" t="e">
        <v>#N/A</v>
      </c>
      <c r="T152" s="27">
        <v>25087</v>
      </c>
      <c r="U152" s="27">
        <v>301083</v>
      </c>
      <c r="V152" s="27">
        <v>-25087</v>
      </c>
      <c r="W152" s="27">
        <v>21060</v>
      </c>
      <c r="X152" s="27">
        <v>11385</v>
      </c>
      <c r="Y152" s="27">
        <v>48</v>
      </c>
      <c r="Z152" s="27">
        <v>-4027</v>
      </c>
      <c r="AA152" s="27" t="e">
        <v>#N/A</v>
      </c>
      <c r="AB152" s="27" t="e">
        <v>#N/A</v>
      </c>
      <c r="AC152" s="27">
        <v>12416</v>
      </c>
      <c r="AD152" s="27">
        <v>36.111800000000002</v>
      </c>
      <c r="AE152" s="27" t="e">
        <v>#N/A</v>
      </c>
      <c r="AF152" s="27">
        <v>5419</v>
      </c>
      <c r="AG152" s="27">
        <v>3063</v>
      </c>
      <c r="AH152" s="27" t="e">
        <v>#N/A</v>
      </c>
      <c r="AI152" s="27">
        <v>12416</v>
      </c>
      <c r="AJ152" s="27">
        <v>0</v>
      </c>
      <c r="AK152" s="27">
        <v>0</v>
      </c>
      <c r="AL152" s="27">
        <v>22187</v>
      </c>
      <c r="AM152" s="27">
        <v>0</v>
      </c>
      <c r="AN152" s="27">
        <v>8482</v>
      </c>
      <c r="AO152" s="27">
        <v>361705</v>
      </c>
      <c r="AP152" s="27" t="e">
        <v>#N/A</v>
      </c>
      <c r="AQ152" s="27">
        <v>31394</v>
      </c>
      <c r="AR152" s="27">
        <v>456540</v>
      </c>
      <c r="AS152" s="27">
        <v>158442</v>
      </c>
      <c r="AT152" s="27">
        <v>24.923500000000001</v>
      </c>
      <c r="AU152" s="27">
        <v>10422</v>
      </c>
      <c r="AV152" s="27" t="e">
        <v>#N/A</v>
      </c>
      <c r="AW152" s="27">
        <v>0</v>
      </c>
      <c r="AX152" s="27">
        <v>31394</v>
      </c>
      <c r="AY152" s="27">
        <v>31394</v>
      </c>
      <c r="AZ152" s="27">
        <v>1295008</v>
      </c>
      <c r="BA152" s="27">
        <v>57758</v>
      </c>
      <c r="BB152" s="27">
        <v>41816</v>
      </c>
      <c r="BC152" s="27">
        <v>-104902</v>
      </c>
      <c r="BD152" s="27" t="e">
        <v>#N/A</v>
      </c>
      <c r="BE152" s="28">
        <v>5419</v>
      </c>
      <c r="BF152" s="27" t="e">
        <v>#N/A</v>
      </c>
      <c r="BG152" s="31" t="e">
        <f t="shared" si="16"/>
        <v>#N/A</v>
      </c>
      <c r="BH152" s="31" t="e">
        <f t="shared" si="24"/>
        <v>#N/A</v>
      </c>
      <c r="BI152" s="31" t="e">
        <f t="shared" si="19"/>
        <v>#N/A</v>
      </c>
      <c r="BJ152" s="27" t="e">
        <v>#N/A</v>
      </c>
      <c r="BK152" s="31" t="e">
        <f t="shared" si="17"/>
        <v>#N/A</v>
      </c>
      <c r="BL152" s="27" t="e">
        <v>#N/A</v>
      </c>
      <c r="BM152" s="27">
        <v>0</v>
      </c>
      <c r="BN152" s="27" t="s">
        <v>113</v>
      </c>
      <c r="BO152" s="27">
        <v>0</v>
      </c>
      <c r="BP152" s="27">
        <f t="shared" si="20"/>
        <v>158442</v>
      </c>
      <c r="BQ152" s="27" t="e">
        <f t="shared" si="21"/>
        <v>#N/A</v>
      </c>
      <c r="BR152" s="27" t="e">
        <f t="shared" si="22"/>
        <v>#N/A</v>
      </c>
      <c r="BS152" s="27" t="e">
        <f t="shared" si="23"/>
        <v>#N/A</v>
      </c>
    </row>
    <row r="153" spans="1:71" customFormat="1" hidden="1">
      <c r="A153">
        <v>152</v>
      </c>
      <c r="B153" s="10" t="s">
        <v>68</v>
      </c>
      <c r="C153" s="11">
        <v>42916</v>
      </c>
      <c r="D153" s="10">
        <v>1.1242000000000001</v>
      </c>
      <c r="E153" s="10">
        <v>7104</v>
      </c>
      <c r="F153" s="10">
        <v>99257</v>
      </c>
      <c r="G153" s="10">
        <v>6779</v>
      </c>
      <c r="H153" s="10">
        <v>198110</v>
      </c>
      <c r="I153" s="10">
        <v>97949</v>
      </c>
      <c r="J153" s="10">
        <v>353968</v>
      </c>
      <c r="K153" s="10">
        <v>124246</v>
      </c>
      <c r="L153" s="10">
        <v>0</v>
      </c>
      <c r="M153" s="10">
        <v>0</v>
      </c>
      <c r="N153" s="10">
        <v>96959</v>
      </c>
      <c r="O153" s="10">
        <v>97034</v>
      </c>
      <c r="P153" s="10">
        <v>46389</v>
      </c>
      <c r="Q153" s="10">
        <v>474290</v>
      </c>
      <c r="R153" s="10">
        <v>328586</v>
      </c>
      <c r="S153" s="10" t="e">
        <v>#N/A</v>
      </c>
      <c r="T153" s="10">
        <v>17756</v>
      </c>
      <c r="U153" s="10">
        <v>276180</v>
      </c>
      <c r="V153" s="10">
        <v>-17756</v>
      </c>
      <c r="W153" s="10">
        <v>11323</v>
      </c>
      <c r="X153" s="10">
        <v>8432</v>
      </c>
      <c r="Y153" s="10">
        <v>68</v>
      </c>
      <c r="Z153" s="10">
        <v>-6433</v>
      </c>
      <c r="AA153" s="10">
        <v>0</v>
      </c>
      <c r="AB153" s="10" t="e">
        <v>#N/A</v>
      </c>
      <c r="AC153" s="10">
        <v>18039</v>
      </c>
      <c r="AD153" s="10">
        <v>24.8001</v>
      </c>
      <c r="AE153" s="25" t="e">
        <v>#N/A</v>
      </c>
      <c r="AF153" s="10">
        <v>10343</v>
      </c>
      <c r="AG153" s="10">
        <v>3411</v>
      </c>
      <c r="AH153" s="10" t="e">
        <v>#N/A</v>
      </c>
      <c r="AI153" s="10">
        <v>18039</v>
      </c>
      <c r="AJ153" s="10">
        <v>0</v>
      </c>
      <c r="AK153" s="10">
        <v>0</v>
      </c>
      <c r="AL153" s="10">
        <v>8435</v>
      </c>
      <c r="AM153" s="10">
        <v>0</v>
      </c>
      <c r="AN153" s="10">
        <v>13754</v>
      </c>
      <c r="AO153" s="10">
        <v>320801</v>
      </c>
      <c r="AP153" s="10" t="e">
        <v>#N/A</v>
      </c>
      <c r="AQ153" s="10">
        <v>27985</v>
      </c>
      <c r="AR153" s="10">
        <v>376341</v>
      </c>
      <c r="AS153" s="10">
        <v>145704</v>
      </c>
      <c r="AT153" s="10">
        <v>22.4985</v>
      </c>
      <c r="AU153" s="10">
        <v>8124</v>
      </c>
      <c r="AV153" s="10" t="e">
        <v>#N/A</v>
      </c>
      <c r="AW153" s="10">
        <v>0</v>
      </c>
      <c r="AX153" s="26">
        <v>27985</v>
      </c>
      <c r="AY153" s="10">
        <v>27985</v>
      </c>
      <c r="AZ153" s="10">
        <v>1164302</v>
      </c>
      <c r="BA153" s="10">
        <v>52265</v>
      </c>
      <c r="BB153" s="10">
        <v>36109</v>
      </c>
      <c r="BC153" s="10">
        <v>-83957</v>
      </c>
      <c r="BD153" s="10" t="e">
        <v>#N/A</v>
      </c>
      <c r="BE153" s="14">
        <v>10343</v>
      </c>
      <c r="BF153" s="12" t="e">
        <v>#N/A</v>
      </c>
      <c r="BG153" s="9" t="e">
        <f t="shared" si="16"/>
        <v>#N/A</v>
      </c>
      <c r="BH153" s="9" t="e">
        <f t="shared" si="24"/>
        <v>#N/A</v>
      </c>
      <c r="BI153" s="9" t="e">
        <f t="shared" si="19"/>
        <v>#N/A</v>
      </c>
      <c r="BJ153" s="10" t="e">
        <v>#N/A</v>
      </c>
      <c r="BK153" s="13" t="e">
        <f t="shared" si="17"/>
        <v>#N/A</v>
      </c>
      <c r="BL153" s="10" t="e">
        <v>#N/A</v>
      </c>
      <c r="BM153" s="10">
        <v>0</v>
      </c>
      <c r="BN153" s="10" t="s">
        <v>113</v>
      </c>
      <c r="BO153" s="10">
        <v>0</v>
      </c>
      <c r="BP153">
        <f t="shared" si="20"/>
        <v>145704</v>
      </c>
      <c r="BQ153" t="e">
        <f t="shared" si="21"/>
        <v>#N/A</v>
      </c>
      <c r="BR153" t="e">
        <f t="shared" si="22"/>
        <v>#N/A</v>
      </c>
      <c r="BS153" t="e">
        <f t="shared" si="23"/>
        <v>#N/A</v>
      </c>
    </row>
    <row r="154" spans="1:71">
      <c r="A154" s="27">
        <v>153</v>
      </c>
      <c r="B154" s="27" t="s">
        <v>68</v>
      </c>
      <c r="C154" s="29">
        <v>42735</v>
      </c>
      <c r="D154" s="27">
        <v>0.99780000000000002</v>
      </c>
      <c r="E154" s="27">
        <v>22800</v>
      </c>
      <c r="F154" s="27">
        <v>131180</v>
      </c>
      <c r="G154" s="27">
        <v>18190</v>
      </c>
      <c r="H154" s="27">
        <v>227370</v>
      </c>
      <c r="I154" s="27">
        <v>96749</v>
      </c>
      <c r="J154" s="27">
        <v>326314</v>
      </c>
      <c r="K154" s="27">
        <v>110865</v>
      </c>
      <c r="L154" s="27">
        <v>0</v>
      </c>
      <c r="M154" s="27">
        <v>0</v>
      </c>
      <c r="N154" s="27">
        <v>78261</v>
      </c>
      <c r="O154" s="27">
        <v>78331</v>
      </c>
      <c r="P154" s="27">
        <v>45168</v>
      </c>
      <c r="Q154" s="27">
        <v>473485</v>
      </c>
      <c r="R154" s="27">
        <v>346445</v>
      </c>
      <c r="S154" s="27" t="e">
        <v>#N/A</v>
      </c>
      <c r="T154" s="27">
        <v>21730</v>
      </c>
      <c r="U154" s="27">
        <v>246115</v>
      </c>
      <c r="V154" s="27">
        <v>-21730</v>
      </c>
      <c r="W154" s="27">
        <v>36499</v>
      </c>
      <c r="X154" s="27">
        <v>9704</v>
      </c>
      <c r="Y154" s="27">
        <v>46</v>
      </c>
      <c r="Z154" s="27">
        <v>14769</v>
      </c>
      <c r="AA154" s="27" t="e">
        <v>#N/A</v>
      </c>
      <c r="AB154" s="27" t="e">
        <v>#N/A</v>
      </c>
      <c r="AC154" s="27">
        <v>6493</v>
      </c>
      <c r="AD154" s="27">
        <v>8.2384000000000004</v>
      </c>
      <c r="AE154" s="27" t="e">
        <v>#N/A</v>
      </c>
      <c r="AF154" s="27">
        <v>2417</v>
      </c>
      <c r="AG154" s="27">
        <v>217</v>
      </c>
      <c r="AH154" s="27" t="e">
        <v>#N/A</v>
      </c>
      <c r="AI154" s="27">
        <v>6493</v>
      </c>
      <c r="AJ154" s="27">
        <v>0</v>
      </c>
      <c r="AK154" s="27">
        <v>0</v>
      </c>
      <c r="AL154" s="27">
        <v>-494</v>
      </c>
      <c r="AM154" s="27">
        <v>0</v>
      </c>
      <c r="AN154" s="27">
        <v>2634</v>
      </c>
      <c r="AO154" s="27">
        <v>294176</v>
      </c>
      <c r="AP154" s="27" t="e">
        <v>#N/A</v>
      </c>
      <c r="AQ154" s="27">
        <v>22291</v>
      </c>
      <c r="AR154" s="27">
        <v>376736</v>
      </c>
      <c r="AS154" s="27">
        <v>127040</v>
      </c>
      <c r="AT154" s="27">
        <v>22.203600000000002</v>
      </c>
      <c r="AU154" s="27">
        <v>6362</v>
      </c>
      <c r="AV154" s="27" t="e">
        <v>#N/A</v>
      </c>
      <c r="AW154" s="27">
        <v>0</v>
      </c>
      <c r="AX154" s="27">
        <v>22291</v>
      </c>
      <c r="AY154" s="27">
        <v>22291</v>
      </c>
      <c r="AZ154" s="27">
        <v>1033667</v>
      </c>
      <c r="BA154" s="27">
        <v>45631</v>
      </c>
      <c r="BB154" s="27">
        <v>28653</v>
      </c>
      <c r="BC154" s="27">
        <v>-97294</v>
      </c>
      <c r="BD154" s="27" t="e">
        <v>#N/A</v>
      </c>
      <c r="BE154" s="28">
        <v>2417</v>
      </c>
      <c r="BF154" s="27" t="e">
        <v>#N/A</v>
      </c>
      <c r="BG154" s="31" t="e">
        <f t="shared" si="16"/>
        <v>#N/A</v>
      </c>
      <c r="BH154" s="31" t="e">
        <f t="shared" si="24"/>
        <v>#N/A</v>
      </c>
      <c r="BI154" s="31" t="e">
        <f t="shared" si="19"/>
        <v>#N/A</v>
      </c>
      <c r="BJ154" s="27" t="e">
        <v>#N/A</v>
      </c>
      <c r="BK154" s="31" t="e">
        <f t="shared" si="17"/>
        <v>#N/A</v>
      </c>
      <c r="BL154" s="27" t="e">
        <v>#N/A</v>
      </c>
      <c r="BM154" s="27">
        <v>0</v>
      </c>
      <c r="BN154" s="27" t="s">
        <v>113</v>
      </c>
      <c r="BO154" s="27">
        <v>0</v>
      </c>
      <c r="BP154" s="27">
        <f t="shared" si="20"/>
        <v>127040</v>
      </c>
      <c r="BQ154" s="27" t="e">
        <f t="shared" si="21"/>
        <v>#N/A</v>
      </c>
      <c r="BR154" s="27" t="e">
        <f t="shared" si="22"/>
        <v>#N/A</v>
      </c>
      <c r="BS154" s="27" t="e">
        <f t="shared" si="23"/>
        <v>#N/A</v>
      </c>
    </row>
    <row r="155" spans="1:71" customFormat="1" hidden="1">
      <c r="A155">
        <v>154</v>
      </c>
      <c r="B155" s="10" t="s">
        <v>68</v>
      </c>
      <c r="C155" s="11">
        <v>42551</v>
      </c>
      <c r="D155" s="10">
        <v>1.1379999999999999</v>
      </c>
      <c r="E155" s="10">
        <v>15675</v>
      </c>
      <c r="F155" s="10">
        <v>99185</v>
      </c>
      <c r="G155" s="10">
        <v>5431</v>
      </c>
      <c r="H155" s="10">
        <v>180044</v>
      </c>
      <c r="I155" s="10">
        <v>93291</v>
      </c>
      <c r="J155" s="10">
        <v>290535</v>
      </c>
      <c r="K155" s="10">
        <v>112937</v>
      </c>
      <c r="L155" s="10">
        <v>0</v>
      </c>
      <c r="M155" s="10">
        <v>0</v>
      </c>
      <c r="N155" s="10">
        <v>68974</v>
      </c>
      <c r="O155" s="10">
        <v>69026</v>
      </c>
      <c r="P155" s="10">
        <v>43063</v>
      </c>
      <c r="Q155" s="10">
        <v>417084</v>
      </c>
      <c r="R155" s="10">
        <v>299349</v>
      </c>
      <c r="S155" s="10" t="e">
        <v>#N/A</v>
      </c>
      <c r="T155" s="10">
        <v>16022</v>
      </c>
      <c r="U155" s="10">
        <v>237040</v>
      </c>
      <c r="V155" s="10">
        <v>-16022</v>
      </c>
      <c r="W155" s="10">
        <v>12555</v>
      </c>
      <c r="X155" s="10">
        <v>5106</v>
      </c>
      <c r="Y155" s="10">
        <v>49</v>
      </c>
      <c r="Z155" s="10">
        <v>-3467</v>
      </c>
      <c r="AA155" s="10" t="e">
        <v>#N/A</v>
      </c>
      <c r="AB155" s="10" t="e">
        <v>#N/A</v>
      </c>
      <c r="AC155" s="10">
        <v>14458</v>
      </c>
      <c r="AD155" s="10">
        <v>21.3339</v>
      </c>
      <c r="AE155" s="25" t="e">
        <v>#N/A</v>
      </c>
      <c r="AF155" s="10">
        <v>7950</v>
      </c>
      <c r="AG155" s="10">
        <v>2156</v>
      </c>
      <c r="AH155" s="10" t="e">
        <v>#N/A</v>
      </c>
      <c r="AI155" s="10">
        <v>14458</v>
      </c>
      <c r="AJ155" s="10">
        <v>0</v>
      </c>
      <c r="AK155" s="10">
        <v>0</v>
      </c>
      <c r="AL155" s="10">
        <v>6979</v>
      </c>
      <c r="AM155" s="10">
        <v>0</v>
      </c>
      <c r="AN155" s="10">
        <v>10106</v>
      </c>
      <c r="AO155" s="10">
        <v>251633</v>
      </c>
      <c r="AP155" s="10" t="e">
        <v>#N/A</v>
      </c>
      <c r="AQ155" s="10">
        <v>19236</v>
      </c>
      <c r="AR155" s="10">
        <v>323793</v>
      </c>
      <c r="AS155" s="10">
        <v>117735</v>
      </c>
      <c r="AT155" s="10">
        <v>20.086400000000001</v>
      </c>
      <c r="AU155" s="10">
        <v>4835</v>
      </c>
      <c r="AV155" s="10" t="e">
        <v>#N/A</v>
      </c>
      <c r="AW155" s="10">
        <v>0</v>
      </c>
      <c r="AX155" s="26">
        <v>19236</v>
      </c>
      <c r="AY155" s="10">
        <v>19236</v>
      </c>
      <c r="AZ155" s="10">
        <v>909454</v>
      </c>
      <c r="BA155" s="10">
        <v>41322</v>
      </c>
      <c r="BB155" s="10">
        <v>24071</v>
      </c>
      <c r="BC155" s="10">
        <v>-78058</v>
      </c>
      <c r="BD155" s="10" t="e">
        <v>#N/A</v>
      </c>
      <c r="BE155" s="14">
        <v>7950</v>
      </c>
      <c r="BF155" s="12" t="e">
        <v>#N/A</v>
      </c>
      <c r="BG155" s="9" t="e">
        <f t="shared" si="16"/>
        <v>#N/A</v>
      </c>
      <c r="BH155" s="9" t="e">
        <f t="shared" si="24"/>
        <v>#N/A</v>
      </c>
      <c r="BI155" s="9" t="e">
        <f t="shared" si="19"/>
        <v>#N/A</v>
      </c>
      <c r="BJ155" s="10" t="e">
        <v>#N/A</v>
      </c>
      <c r="BK155" s="13" t="e">
        <f t="shared" si="17"/>
        <v>#N/A</v>
      </c>
      <c r="BL155" s="10" t="e">
        <v>#N/A</v>
      </c>
      <c r="BM155" s="10">
        <v>0</v>
      </c>
      <c r="BN155" s="10" t="s">
        <v>113</v>
      </c>
      <c r="BO155" s="10">
        <v>0</v>
      </c>
      <c r="BP155">
        <f t="shared" si="20"/>
        <v>117735</v>
      </c>
      <c r="BQ155" t="e">
        <f t="shared" si="21"/>
        <v>#N/A</v>
      </c>
      <c r="BR155" t="e">
        <f t="shared" si="22"/>
        <v>#N/A</v>
      </c>
      <c r="BS155" t="e">
        <f t="shared" si="23"/>
        <v>#N/A</v>
      </c>
    </row>
    <row r="156" spans="1:71">
      <c r="A156" s="27">
        <v>155</v>
      </c>
      <c r="B156" s="27" t="s">
        <v>68</v>
      </c>
      <c r="C156" s="29">
        <v>42369</v>
      </c>
      <c r="D156" s="27">
        <v>1.0531999999999999</v>
      </c>
      <c r="E156" s="27">
        <v>19273</v>
      </c>
      <c r="F156" s="27">
        <v>103773</v>
      </c>
      <c r="G156" s="27">
        <v>8958</v>
      </c>
      <c r="H156" s="27">
        <v>190880</v>
      </c>
      <c r="I156" s="27">
        <v>90414</v>
      </c>
      <c r="J156" s="27">
        <v>266382</v>
      </c>
      <c r="K156" s="27">
        <v>101545</v>
      </c>
      <c r="L156" s="27">
        <v>0</v>
      </c>
      <c r="M156" s="27">
        <v>0</v>
      </c>
      <c r="N156" s="27">
        <v>55970</v>
      </c>
      <c r="O156" s="27">
        <v>56007</v>
      </c>
      <c r="P156" s="27">
        <v>42670</v>
      </c>
      <c r="Q156" s="27">
        <v>402115</v>
      </c>
      <c r="R156" s="27">
        <v>297397</v>
      </c>
      <c r="S156" s="27" t="e">
        <v>#N/A</v>
      </c>
      <c r="T156" s="27">
        <v>19333</v>
      </c>
      <c r="U156" s="27">
        <v>211235</v>
      </c>
      <c r="V156" s="27">
        <v>-19333</v>
      </c>
      <c r="W156" s="27">
        <v>23654</v>
      </c>
      <c r="X156" s="27">
        <v>4630</v>
      </c>
      <c r="Y156" s="27">
        <v>127</v>
      </c>
      <c r="Z156" s="27">
        <v>4321</v>
      </c>
      <c r="AA156" s="27" t="e">
        <v>#N/A</v>
      </c>
      <c r="AB156" s="27" t="e">
        <v>#N/A</v>
      </c>
      <c r="AC156" s="27">
        <v>5789</v>
      </c>
      <c r="AD156" s="27" t="e">
        <v>#N/A</v>
      </c>
      <c r="AE156" s="27" t="e">
        <v>#N/A</v>
      </c>
      <c r="AF156" s="27">
        <v>2090</v>
      </c>
      <c r="AG156" s="27">
        <v>-359</v>
      </c>
      <c r="AH156" s="27" t="e">
        <v>#N/A</v>
      </c>
      <c r="AI156" s="27">
        <v>5789</v>
      </c>
      <c r="AJ156" s="27">
        <v>0</v>
      </c>
      <c r="AK156" s="27">
        <v>0</v>
      </c>
      <c r="AL156" s="27">
        <v>2483</v>
      </c>
      <c r="AM156" s="27">
        <v>0</v>
      </c>
      <c r="AN156" s="27">
        <v>1731</v>
      </c>
      <c r="AO156" s="27">
        <v>230117</v>
      </c>
      <c r="AP156" s="27" t="e">
        <v>#N/A</v>
      </c>
      <c r="AQ156" s="27">
        <v>14174</v>
      </c>
      <c r="AR156" s="27">
        <v>311701</v>
      </c>
      <c r="AS156" s="27">
        <v>104718</v>
      </c>
      <c r="AT156" s="27">
        <v>20.9481</v>
      </c>
      <c r="AU156" s="27">
        <v>3756</v>
      </c>
      <c r="AV156" s="27" t="e">
        <v>#N/A</v>
      </c>
      <c r="AW156" s="27">
        <v>0</v>
      </c>
      <c r="AX156" s="27">
        <v>14174</v>
      </c>
      <c r="AY156" s="27">
        <v>14174</v>
      </c>
      <c r="AZ156" s="27">
        <v>808818</v>
      </c>
      <c r="BA156" s="27">
        <v>34449</v>
      </c>
      <c r="BB156" s="27">
        <v>17930</v>
      </c>
      <c r="BC156" s="27">
        <v>-82175</v>
      </c>
      <c r="BD156" s="27" t="e">
        <v>#N/A</v>
      </c>
      <c r="BE156" s="28">
        <v>2090</v>
      </c>
      <c r="BF156" s="27" t="e">
        <v>#N/A</v>
      </c>
      <c r="BG156" s="31" t="e">
        <f t="shared" si="16"/>
        <v>#N/A</v>
      </c>
      <c r="BH156" s="31" t="e">
        <f t="shared" si="24"/>
        <v>#N/A</v>
      </c>
      <c r="BI156" s="31" t="e">
        <f t="shared" si="19"/>
        <v>#N/A</v>
      </c>
      <c r="BJ156" s="27" t="e">
        <v>#N/A</v>
      </c>
      <c r="BK156" s="31" t="e">
        <f t="shared" si="17"/>
        <v>#N/A</v>
      </c>
      <c r="BL156" s="27" t="e">
        <v>#N/A</v>
      </c>
      <c r="BM156" s="27">
        <v>0</v>
      </c>
      <c r="BN156" s="27" t="s">
        <v>113</v>
      </c>
      <c r="BO156" s="27">
        <v>0</v>
      </c>
      <c r="BP156" s="27">
        <f t="shared" si="20"/>
        <v>104718</v>
      </c>
      <c r="BQ156" s="27" t="e">
        <f t="shared" si="21"/>
        <v>#N/A</v>
      </c>
      <c r="BR156" s="27" t="e">
        <f t="shared" si="22"/>
        <v>#N/A</v>
      </c>
      <c r="BS156" s="27" t="e">
        <f t="shared" si="23"/>
        <v>#N/A</v>
      </c>
    </row>
    <row r="157" spans="1:71" customFormat="1" hidden="1">
      <c r="A157">
        <v>156</v>
      </c>
      <c r="B157" s="10" t="s">
        <v>68</v>
      </c>
      <c r="C157" s="11">
        <v>42185</v>
      </c>
      <c r="D157" s="10">
        <v>0.99</v>
      </c>
      <c r="E157" s="10" t="e">
        <v>#N/A</v>
      </c>
      <c r="F157" s="10">
        <v>82264</v>
      </c>
      <c r="G157" s="10">
        <v>4532</v>
      </c>
      <c r="H157" s="10">
        <v>148703</v>
      </c>
      <c r="I157" s="10">
        <v>82477</v>
      </c>
      <c r="J157" s="10">
        <v>235380</v>
      </c>
      <c r="K157" s="10">
        <v>98250</v>
      </c>
      <c r="L157" s="10">
        <v>0</v>
      </c>
      <c r="M157" s="10">
        <v>0</v>
      </c>
      <c r="N157" s="10">
        <v>49731</v>
      </c>
      <c r="O157" s="10">
        <v>49751</v>
      </c>
      <c r="P157" s="10">
        <v>30779</v>
      </c>
      <c r="Q157" s="10">
        <v>349030</v>
      </c>
      <c r="R157" s="10">
        <v>250564</v>
      </c>
      <c r="S157" s="10" t="e">
        <v>#N/A</v>
      </c>
      <c r="T157" s="10">
        <v>11933</v>
      </c>
      <c r="U157" s="10">
        <v>200327</v>
      </c>
      <c r="V157" s="10">
        <v>-11933</v>
      </c>
      <c r="W157" s="10">
        <v>6843</v>
      </c>
      <c r="X157" s="10">
        <v>3963</v>
      </c>
      <c r="Y157" s="10">
        <v>40</v>
      </c>
      <c r="Z157" s="10">
        <v>-5090</v>
      </c>
      <c r="AA157" s="10" t="e">
        <v>#N/A</v>
      </c>
      <c r="AB157" s="10" t="e">
        <v>#N/A</v>
      </c>
      <c r="AC157" s="10">
        <v>9923</v>
      </c>
      <c r="AD157" s="10">
        <v>32.924900000000001</v>
      </c>
      <c r="AE157" s="25" t="e">
        <v>#N/A</v>
      </c>
      <c r="AF157" s="10">
        <v>3832</v>
      </c>
      <c r="AG157" s="10">
        <v>1881</v>
      </c>
      <c r="AH157" s="10" t="e">
        <v>#N/A</v>
      </c>
      <c r="AI157" s="10">
        <v>9923</v>
      </c>
      <c r="AJ157" s="10">
        <v>0</v>
      </c>
      <c r="AK157" s="10">
        <v>0</v>
      </c>
      <c r="AL157" s="10">
        <v>6100</v>
      </c>
      <c r="AM157" s="10">
        <v>0</v>
      </c>
      <c r="AN157" s="10">
        <v>5713</v>
      </c>
      <c r="AO157" s="10">
        <v>199883</v>
      </c>
      <c r="AP157" s="10" t="e">
        <v>#N/A</v>
      </c>
      <c r="AQ157" s="10">
        <v>14184</v>
      </c>
      <c r="AR157" s="10">
        <v>266553</v>
      </c>
      <c r="AS157" s="10">
        <v>98466</v>
      </c>
      <c r="AT157" s="10">
        <v>27.647400000000001</v>
      </c>
      <c r="AU157" s="10">
        <v>5420</v>
      </c>
      <c r="AV157" s="10" t="e">
        <v>#N/A</v>
      </c>
      <c r="AW157" s="10">
        <v>0</v>
      </c>
      <c r="AX157" s="26">
        <v>14184</v>
      </c>
      <c r="AY157" s="10">
        <v>14184</v>
      </c>
      <c r="AZ157" s="10">
        <v>716735</v>
      </c>
      <c r="BA157" s="10">
        <v>34082</v>
      </c>
      <c r="BB157" s="10">
        <v>19604</v>
      </c>
      <c r="BC157" s="10">
        <v>-56828</v>
      </c>
      <c r="BD157" s="10" t="e">
        <v>#N/A</v>
      </c>
      <c r="BE157" s="14">
        <v>3832</v>
      </c>
      <c r="BF157" s="12" t="e">
        <v>#N/A</v>
      </c>
      <c r="BG157" s="9" t="e">
        <f t="shared" si="16"/>
        <v>#N/A</v>
      </c>
      <c r="BH157" s="9" t="e">
        <f t="shared" si="24"/>
        <v>#N/A</v>
      </c>
      <c r="BI157" s="9" t="e">
        <f t="shared" si="19"/>
        <v>#N/A</v>
      </c>
      <c r="BJ157" s="10" t="e">
        <v>#N/A</v>
      </c>
      <c r="BK157" s="13" t="e">
        <f t="shared" si="17"/>
        <v>#N/A</v>
      </c>
      <c r="BL157" s="10" t="e">
        <v>#N/A</v>
      </c>
      <c r="BM157" s="10">
        <v>0</v>
      </c>
      <c r="BN157" s="10" t="s">
        <v>113</v>
      </c>
      <c r="BO157" s="10">
        <v>0</v>
      </c>
      <c r="BP157">
        <f t="shared" si="20"/>
        <v>98466</v>
      </c>
      <c r="BQ157" t="e">
        <f t="shared" si="21"/>
        <v>#N/A</v>
      </c>
      <c r="BR157" t="e">
        <f t="shared" si="22"/>
        <v>#N/A</v>
      </c>
      <c r="BS157" t="e">
        <f t="shared" si="23"/>
        <v>#N/A</v>
      </c>
    </row>
    <row r="158" spans="1:71">
      <c r="A158" s="27">
        <v>157</v>
      </c>
      <c r="B158" s="27" t="s">
        <v>68</v>
      </c>
      <c r="C158" s="29">
        <v>42004</v>
      </c>
      <c r="D158" s="27">
        <v>1.03</v>
      </c>
      <c r="E158" s="27">
        <v>16297</v>
      </c>
      <c r="F158" s="27">
        <v>92001</v>
      </c>
      <c r="G158" s="27">
        <v>25623</v>
      </c>
      <c r="H158" s="27">
        <v>141273</v>
      </c>
      <c r="I158" s="27">
        <v>80302</v>
      </c>
      <c r="J158" s="27">
        <v>216109</v>
      </c>
      <c r="K158" s="27">
        <v>115152</v>
      </c>
      <c r="L158" s="27">
        <v>0</v>
      </c>
      <c r="M158" s="27">
        <v>0</v>
      </c>
      <c r="N158" s="27">
        <v>41789</v>
      </c>
      <c r="O158" s="27">
        <v>41883</v>
      </c>
      <c r="P158" s="27">
        <v>15834</v>
      </c>
      <c r="Q158" s="27">
        <v>350920</v>
      </c>
      <c r="R158" s="27">
        <v>260362</v>
      </c>
      <c r="S158" s="27" t="e">
        <v>#N/A</v>
      </c>
      <c r="T158" s="27">
        <v>12278</v>
      </c>
      <c r="U158" s="27">
        <v>209647</v>
      </c>
      <c r="V158" s="27">
        <v>-12278</v>
      </c>
      <c r="W158" s="27">
        <v>13598</v>
      </c>
      <c r="X158" s="27">
        <v>12797</v>
      </c>
      <c r="Y158" s="27">
        <v>187</v>
      </c>
      <c r="Z158" s="27">
        <v>1320</v>
      </c>
      <c r="AA158" s="27" t="e">
        <v>#N/A</v>
      </c>
      <c r="AB158" s="27" t="e">
        <v>#N/A</v>
      </c>
      <c r="AC158" s="27">
        <v>7781</v>
      </c>
      <c r="AD158" s="27">
        <v>36.7973</v>
      </c>
      <c r="AE158" s="27" t="e">
        <v>#N/A</v>
      </c>
      <c r="AF158" s="27">
        <v>2822</v>
      </c>
      <c r="AG158" s="27">
        <v>1643</v>
      </c>
      <c r="AH158" s="27" t="e">
        <v>#N/A</v>
      </c>
      <c r="AI158" s="27">
        <v>7781</v>
      </c>
      <c r="AJ158" s="27">
        <v>0</v>
      </c>
      <c r="AK158" s="27">
        <v>0</v>
      </c>
      <c r="AL158" s="27">
        <v>22582</v>
      </c>
      <c r="AM158" s="27">
        <v>0</v>
      </c>
      <c r="AN158" s="27">
        <v>4465</v>
      </c>
      <c r="AO158" s="27">
        <v>181588</v>
      </c>
      <c r="AP158" s="27" t="e">
        <v>#N/A</v>
      </c>
      <c r="AQ158" s="27">
        <v>12691</v>
      </c>
      <c r="AR158" s="27">
        <v>270618</v>
      </c>
      <c r="AS158" s="27">
        <v>90558</v>
      </c>
      <c r="AT158" s="27">
        <v>21.747399999999999</v>
      </c>
      <c r="AU158" s="27">
        <v>3527</v>
      </c>
      <c r="AV158" s="27" t="e">
        <v>#N/A</v>
      </c>
      <c r="AW158" s="27">
        <v>0</v>
      </c>
      <c r="AX158" s="27">
        <v>12691</v>
      </c>
      <c r="AY158" s="27">
        <v>12691</v>
      </c>
      <c r="AZ158" s="27">
        <v>633873</v>
      </c>
      <c r="BA158" s="27">
        <v>28288</v>
      </c>
      <c r="BB158" s="27">
        <v>16218</v>
      </c>
      <c r="BC158" s="27">
        <v>-30764</v>
      </c>
      <c r="BD158" s="27" t="e">
        <v>#N/A</v>
      </c>
      <c r="BE158" s="28">
        <v>2822</v>
      </c>
      <c r="BF158" s="27" t="e">
        <v>#N/A</v>
      </c>
      <c r="BG158" s="31" t="e">
        <f t="shared" si="16"/>
        <v>#N/A</v>
      </c>
      <c r="BH158" s="31" t="e">
        <f t="shared" si="24"/>
        <v>#N/A</v>
      </c>
      <c r="BI158" s="31" t="e">
        <f t="shared" si="19"/>
        <v>#N/A</v>
      </c>
      <c r="BJ158" s="27" t="e">
        <v>#N/A</v>
      </c>
      <c r="BK158" s="31" t="e">
        <f t="shared" si="17"/>
        <v>#N/A</v>
      </c>
      <c r="BL158" s="27" t="e">
        <v>#N/A</v>
      </c>
      <c r="BM158" s="27">
        <v>0</v>
      </c>
      <c r="BN158" s="27" t="s">
        <v>113</v>
      </c>
      <c r="BO158" s="27">
        <v>0</v>
      </c>
      <c r="BP158" s="27">
        <f t="shared" si="20"/>
        <v>90558</v>
      </c>
      <c r="BQ158" s="27" t="e">
        <f t="shared" si="21"/>
        <v>#N/A</v>
      </c>
      <c r="BR158" s="27" t="e">
        <f t="shared" si="22"/>
        <v>#N/A</v>
      </c>
      <c r="BS158" s="27" t="e">
        <f t="shared" si="23"/>
        <v>#N/A</v>
      </c>
    </row>
    <row r="159" spans="1:71" customFormat="1" hidden="1">
      <c r="A159">
        <v>158</v>
      </c>
      <c r="B159" s="10" t="s">
        <v>68</v>
      </c>
      <c r="C159" s="11">
        <v>41820</v>
      </c>
      <c r="D159" s="10">
        <v>0.96840000000000004</v>
      </c>
      <c r="E159" s="10" t="e">
        <v>#N/A</v>
      </c>
      <c r="F159" s="10">
        <v>73432</v>
      </c>
      <c r="G159" s="10">
        <v>6121</v>
      </c>
      <c r="H159" s="10">
        <v>123110</v>
      </c>
      <c r="I159" s="10">
        <v>77937</v>
      </c>
      <c r="J159" s="10">
        <v>196886</v>
      </c>
      <c r="K159" s="10">
        <v>89632</v>
      </c>
      <c r="L159" s="10">
        <v>0</v>
      </c>
      <c r="M159" s="10">
        <v>0</v>
      </c>
      <c r="N159" s="10">
        <v>35547</v>
      </c>
      <c r="O159" s="10">
        <v>35618</v>
      </c>
      <c r="P159" s="10">
        <v>20729</v>
      </c>
      <c r="Q159" s="10">
        <v>301533</v>
      </c>
      <c r="R159" s="10">
        <v>217230</v>
      </c>
      <c r="S159" s="10" t="e">
        <v>#N/A</v>
      </c>
      <c r="T159" s="10">
        <v>4912</v>
      </c>
      <c r="U159" s="10">
        <v>178423</v>
      </c>
      <c r="V159" s="10">
        <v>-4912</v>
      </c>
      <c r="W159" s="10">
        <v>12776</v>
      </c>
      <c r="X159" s="10">
        <v>3365</v>
      </c>
      <c r="Y159" s="10">
        <v>585</v>
      </c>
      <c r="Z159" s="10">
        <v>7864</v>
      </c>
      <c r="AA159" s="10" t="e">
        <v>#N/A</v>
      </c>
      <c r="AB159" s="10" t="e">
        <v>#N/A</v>
      </c>
      <c r="AC159" s="10">
        <v>7290</v>
      </c>
      <c r="AD159" s="10">
        <v>8.6318000000000001</v>
      </c>
      <c r="AE159" s="25" t="e">
        <v>#N/A</v>
      </c>
      <c r="AF159" s="10">
        <v>3980</v>
      </c>
      <c r="AG159" s="10">
        <v>376</v>
      </c>
      <c r="AH159" s="10" t="e">
        <v>#N/A</v>
      </c>
      <c r="AI159" s="10">
        <v>7290</v>
      </c>
      <c r="AJ159" s="10">
        <v>0</v>
      </c>
      <c r="AK159" s="10">
        <v>0</v>
      </c>
      <c r="AL159" s="10">
        <v>-6556</v>
      </c>
      <c r="AM159" s="10">
        <v>0</v>
      </c>
      <c r="AN159" s="10">
        <v>4356</v>
      </c>
      <c r="AO159" s="10">
        <v>155579</v>
      </c>
      <c r="AP159" s="10" t="e">
        <v>#N/A</v>
      </c>
      <c r="AQ159" s="10">
        <v>13173.8477</v>
      </c>
      <c r="AR159" s="10">
        <v>223596</v>
      </c>
      <c r="AS159" s="10">
        <v>84303</v>
      </c>
      <c r="AT159" s="10">
        <v>19.4361</v>
      </c>
      <c r="AU159" s="10">
        <v>3178.2004999999999</v>
      </c>
      <c r="AV159" s="10" t="e">
        <v>#N/A</v>
      </c>
      <c r="AW159" s="10">
        <v>0</v>
      </c>
      <c r="AX159" s="26">
        <v>13173.8472</v>
      </c>
      <c r="AY159" s="10">
        <v>13173.8472</v>
      </c>
      <c r="AZ159" s="10">
        <v>574170.57900000003</v>
      </c>
      <c r="BA159" s="10">
        <v>27465.213899999999</v>
      </c>
      <c r="BB159" s="10">
        <v>16352.048000000001</v>
      </c>
      <c r="BC159" s="10">
        <v>-47369</v>
      </c>
      <c r="BD159" s="10" t="e">
        <v>#N/A</v>
      </c>
      <c r="BE159" s="14">
        <v>3980</v>
      </c>
      <c r="BF159" s="12" t="e">
        <v>#N/A</v>
      </c>
      <c r="BG159" s="9" t="e">
        <f t="shared" si="16"/>
        <v>#N/A</v>
      </c>
      <c r="BH159" s="9" t="e">
        <f t="shared" si="24"/>
        <v>#N/A</v>
      </c>
      <c r="BI159" s="9" t="e">
        <f t="shared" si="19"/>
        <v>#N/A</v>
      </c>
      <c r="BJ159" s="10" t="e">
        <v>#N/A</v>
      </c>
      <c r="BK159" s="13" t="e">
        <f t="shared" si="17"/>
        <v>#N/A</v>
      </c>
      <c r="BL159" s="10" t="e">
        <v>#N/A</v>
      </c>
      <c r="BM159" s="10">
        <v>0</v>
      </c>
      <c r="BN159" s="10" t="s">
        <v>113</v>
      </c>
      <c r="BO159" s="10">
        <v>0</v>
      </c>
      <c r="BP159">
        <f t="shared" si="20"/>
        <v>84303</v>
      </c>
      <c r="BQ159" t="e">
        <f t="shared" si="21"/>
        <v>#N/A</v>
      </c>
      <c r="BR159" t="e">
        <f t="shared" si="22"/>
        <v>#N/A</v>
      </c>
      <c r="BS159" t="e">
        <f t="shared" si="23"/>
        <v>#N/A</v>
      </c>
    </row>
    <row r="160" spans="1:71">
      <c r="A160" s="27">
        <v>159</v>
      </c>
      <c r="B160" s="27" t="s">
        <v>68</v>
      </c>
      <c r="C160" s="29">
        <v>41639</v>
      </c>
      <c r="D160" s="27">
        <v>0.64929999999999999</v>
      </c>
      <c r="E160" s="27">
        <v>11005.2163</v>
      </c>
      <c r="F160" s="27">
        <v>81459.034299999999</v>
      </c>
      <c r="G160" s="27">
        <v>7649.8230000000003</v>
      </c>
      <c r="H160" s="27">
        <v>139595.2482</v>
      </c>
      <c r="I160" s="27">
        <v>78878.731700000004</v>
      </c>
      <c r="J160" s="27">
        <v>193265.81700000001</v>
      </c>
      <c r="K160" s="27">
        <v>80245.855899999995</v>
      </c>
      <c r="L160" s="27">
        <v>0</v>
      </c>
      <c r="M160" s="27">
        <v>0</v>
      </c>
      <c r="N160" s="27">
        <v>32005.099900000001</v>
      </c>
      <c r="O160" s="27">
        <v>7575.6460999999999</v>
      </c>
      <c r="P160" s="27">
        <v>30838.4342</v>
      </c>
      <c r="Q160" s="27">
        <v>303426.72840000002</v>
      </c>
      <c r="R160" s="27">
        <v>225228.47880000001</v>
      </c>
      <c r="S160" s="27" t="e">
        <v>#N/A</v>
      </c>
      <c r="T160" s="27">
        <v>7513.2114000000001</v>
      </c>
      <c r="U160" s="27">
        <v>163831.47469999999</v>
      </c>
      <c r="V160" s="27">
        <v>-7513.2115000000003</v>
      </c>
      <c r="W160" s="27">
        <v>23097.859</v>
      </c>
      <c r="X160" s="27">
        <v>2480.6941999999999</v>
      </c>
      <c r="Y160" s="27">
        <v>241.70849999999999</v>
      </c>
      <c r="Z160" s="27">
        <v>15584.6477</v>
      </c>
      <c r="AA160" s="27" t="e">
        <v>#N/A</v>
      </c>
      <c r="AB160" s="27" t="e">
        <v>#N/A</v>
      </c>
      <c r="AC160" s="27">
        <v>8447.1993999999995</v>
      </c>
      <c r="AD160" s="27">
        <v>23.607900000000001</v>
      </c>
      <c r="AE160" s="27" t="e">
        <v>#N/A</v>
      </c>
      <c r="AF160" s="27">
        <v>4428.4252999999999</v>
      </c>
      <c r="AG160" s="27">
        <v>1368.5420999999999</v>
      </c>
      <c r="AH160" s="27" t="e">
        <v>#N/A</v>
      </c>
      <c r="AI160" s="27">
        <v>8447.1991999999991</v>
      </c>
      <c r="AJ160" s="27">
        <v>0</v>
      </c>
      <c r="AK160" s="27">
        <v>0</v>
      </c>
      <c r="AL160" s="27">
        <v>-11135.0627</v>
      </c>
      <c r="AM160" s="27">
        <v>0</v>
      </c>
      <c r="AN160" s="27">
        <v>5796.9674000000005</v>
      </c>
      <c r="AO160" s="27">
        <v>150801.65289999999</v>
      </c>
      <c r="AP160" s="27" t="e">
        <v>#N/A</v>
      </c>
      <c r="AQ160" s="27">
        <v>10989.456399999999</v>
      </c>
      <c r="AR160" s="27">
        <v>224547.98389999999</v>
      </c>
      <c r="AS160" s="27">
        <v>78198.244500000001</v>
      </c>
      <c r="AT160" s="27">
        <v>23.845400000000001</v>
      </c>
      <c r="AU160" s="27">
        <v>3441.0039999999999</v>
      </c>
      <c r="AV160" s="27" t="e">
        <v>#N/A</v>
      </c>
      <c r="AW160" s="27">
        <v>0</v>
      </c>
      <c r="AX160" s="27">
        <v>10989.456</v>
      </c>
      <c r="AY160" s="27">
        <v>10989.456</v>
      </c>
      <c r="AZ160" s="27">
        <v>534835.19449999998</v>
      </c>
      <c r="BA160" s="27">
        <v>25308.677899999999</v>
      </c>
      <c r="BB160" s="27">
        <v>14430.4602</v>
      </c>
      <c r="BC160" s="27">
        <v>-62721.188399999999</v>
      </c>
      <c r="BD160" s="27" t="e">
        <v>#N/A</v>
      </c>
      <c r="BE160" s="28">
        <v>4428.4251999999997</v>
      </c>
      <c r="BF160" s="27" t="e">
        <v>#N/A</v>
      </c>
      <c r="BG160" s="31" t="e">
        <f t="shared" si="16"/>
        <v>#N/A</v>
      </c>
      <c r="BH160" s="31" t="e">
        <f t="shared" si="24"/>
        <v>#N/A</v>
      </c>
      <c r="BI160" s="31" t="e">
        <f t="shared" si="19"/>
        <v>#N/A</v>
      </c>
      <c r="BJ160" s="27" t="e">
        <v>#N/A</v>
      </c>
      <c r="BK160" s="31" t="e">
        <f t="shared" si="17"/>
        <v>#N/A</v>
      </c>
      <c r="BL160" s="27" t="e">
        <v>#N/A</v>
      </c>
      <c r="BM160" s="27">
        <v>0</v>
      </c>
      <c r="BN160" s="27" t="s">
        <v>113</v>
      </c>
      <c r="BO160" s="27">
        <v>0</v>
      </c>
      <c r="BP160" s="27">
        <f t="shared" si="20"/>
        <v>78198.24960000001</v>
      </c>
      <c r="BQ160" s="27" t="e">
        <f t="shared" si="21"/>
        <v>#N/A</v>
      </c>
      <c r="BR160" s="27" t="e">
        <f t="shared" si="22"/>
        <v>#N/A</v>
      </c>
      <c r="BS160" s="27" t="e">
        <f t="shared" si="23"/>
        <v>#N/A</v>
      </c>
    </row>
    <row r="161" spans="1:71" customFormat="1" hidden="1">
      <c r="A161">
        <v>160</v>
      </c>
      <c r="B161" s="10" t="s">
        <v>68</v>
      </c>
      <c r="C161" s="11">
        <v>41455</v>
      </c>
      <c r="D161" s="10">
        <v>0.83940000000000003</v>
      </c>
      <c r="E161" s="10" t="e">
        <v>#N/A</v>
      </c>
      <c r="F161" s="10">
        <v>60251.392500000002</v>
      </c>
      <c r="G161" s="10">
        <v>7254.8193000000001</v>
      </c>
      <c r="H161" s="10">
        <v>137886.38800000001</v>
      </c>
      <c r="I161" s="10">
        <v>79197.806299999997</v>
      </c>
      <c r="J161" s="10">
        <v>182797.9418</v>
      </c>
      <c r="K161" s="10">
        <v>68163.594599999997</v>
      </c>
      <c r="L161" s="10">
        <v>0</v>
      </c>
      <c r="M161" s="10">
        <v>0</v>
      </c>
      <c r="N161" s="10">
        <v>25181.5674</v>
      </c>
      <c r="O161" s="10">
        <v>956.65279999999996</v>
      </c>
      <c r="P161" s="10">
        <v>55224.811699999998</v>
      </c>
      <c r="Q161" s="10">
        <v>281949.21830000001</v>
      </c>
      <c r="R161" s="10">
        <v>210551.08540000001</v>
      </c>
      <c r="S161" s="10" t="e">
        <v>#N/A</v>
      </c>
      <c r="T161" s="10">
        <v>4576.9441999999999</v>
      </c>
      <c r="U161" s="10">
        <v>144062.82079999999</v>
      </c>
      <c r="V161" s="10">
        <v>-4576.9440000000004</v>
      </c>
      <c r="W161" s="10">
        <v>1561.7141999999999</v>
      </c>
      <c r="X161" s="10">
        <v>3021.6855999999998</v>
      </c>
      <c r="Y161" s="10">
        <v>14.5573</v>
      </c>
      <c r="Z161" s="10">
        <v>-3015.2298999999998</v>
      </c>
      <c r="AA161" s="10" t="e">
        <v>#N/A</v>
      </c>
      <c r="AB161" s="10" t="e">
        <v>#N/A</v>
      </c>
      <c r="AC161" s="10">
        <v>5808.6503000000002</v>
      </c>
      <c r="AD161" s="10">
        <v>23.915099999999999</v>
      </c>
      <c r="AE161" s="25" t="e">
        <v>#N/A</v>
      </c>
      <c r="AF161" s="10">
        <v>2332.587</v>
      </c>
      <c r="AG161" s="10">
        <v>733.18190000000004</v>
      </c>
      <c r="AH161" s="10" t="e">
        <v>#N/A</v>
      </c>
      <c r="AI161" s="10">
        <v>5808.6504000000004</v>
      </c>
      <c r="AJ161" s="10">
        <v>0</v>
      </c>
      <c r="AK161" s="10">
        <v>0</v>
      </c>
      <c r="AL161" s="10">
        <v>3019.5972000000002</v>
      </c>
      <c r="AM161" s="10">
        <v>0</v>
      </c>
      <c r="AN161" s="10">
        <v>3065.7689</v>
      </c>
      <c r="AO161" s="10">
        <v>133598.89569999999</v>
      </c>
      <c r="AP161" s="10" t="e">
        <v>#N/A</v>
      </c>
      <c r="AQ161" s="10">
        <v>-3842.5925999999999</v>
      </c>
      <c r="AR161" s="10">
        <v>202751.40599999999</v>
      </c>
      <c r="AS161" s="10">
        <v>71398.133199999997</v>
      </c>
      <c r="AT161" s="10" t="e">
        <v>#N/A</v>
      </c>
      <c r="AU161" s="10">
        <v>-421.65530000000001</v>
      </c>
      <c r="AV161" s="10" t="e">
        <v>#N/A</v>
      </c>
      <c r="AW161" s="10">
        <v>0</v>
      </c>
      <c r="AX161" s="26">
        <v>-3842.5925999999999</v>
      </c>
      <c r="AY161" s="10">
        <v>-3842.5925999999999</v>
      </c>
      <c r="AZ161" s="10">
        <v>510360.02220000001</v>
      </c>
      <c r="BA161" s="10">
        <v>6572.6864999999998</v>
      </c>
      <c r="BB161" s="10">
        <v>-4264.2479000000003</v>
      </c>
      <c r="BC161" s="10">
        <v>-73703.147700000001</v>
      </c>
      <c r="BD161" s="10" t="e">
        <v>#N/A</v>
      </c>
      <c r="BE161" s="14">
        <v>2332.587</v>
      </c>
      <c r="BF161" s="12" t="e">
        <v>#N/A</v>
      </c>
      <c r="BG161" s="9" t="e">
        <f t="shared" si="16"/>
        <v>#N/A</v>
      </c>
      <c r="BH161" s="9" t="e">
        <f t="shared" si="24"/>
        <v>#N/A</v>
      </c>
      <c r="BI161" s="9" t="e">
        <f t="shared" si="19"/>
        <v>#N/A</v>
      </c>
      <c r="BJ161" s="10" t="e">
        <v>#N/A</v>
      </c>
      <c r="BK161" s="13" t="e">
        <f t="shared" si="17"/>
        <v>#N/A</v>
      </c>
      <c r="BL161" s="10" t="e">
        <v>#N/A</v>
      </c>
      <c r="BM161" s="10">
        <v>0</v>
      </c>
      <c r="BN161" s="10" t="s">
        <v>113</v>
      </c>
      <c r="BO161" s="10">
        <v>0</v>
      </c>
      <c r="BP161">
        <f t="shared" si="20"/>
        <v>71398.132899999997</v>
      </c>
      <c r="BQ161" t="e">
        <f t="shared" si="21"/>
        <v>#N/A</v>
      </c>
      <c r="BR161" t="e">
        <f t="shared" si="22"/>
        <v>#N/A</v>
      </c>
      <c r="BS161" t="e">
        <f t="shared" si="23"/>
        <v>#N/A</v>
      </c>
    </row>
    <row r="162" spans="1:71">
      <c r="A162" s="27">
        <v>161</v>
      </c>
      <c r="B162" s="27" t="s">
        <v>68</v>
      </c>
      <c r="C162" s="29">
        <v>41274</v>
      </c>
      <c r="D162" s="27">
        <v>0.83050000000000002</v>
      </c>
      <c r="E162" s="27">
        <v>6510.2448000000004</v>
      </c>
      <c r="F162" s="27">
        <v>73244.310700000002</v>
      </c>
      <c r="G162" s="27">
        <v>12463.7014</v>
      </c>
      <c r="H162" s="27">
        <v>149264.70920000001</v>
      </c>
      <c r="I162" s="27">
        <v>79992.262300000002</v>
      </c>
      <c r="J162" s="27">
        <v>178172.3486</v>
      </c>
      <c r="K162" s="27">
        <v>71702.959799999997</v>
      </c>
      <c r="L162" s="27">
        <v>0</v>
      </c>
      <c r="M162" s="27">
        <v>0</v>
      </c>
      <c r="N162" s="27">
        <v>19192.6463</v>
      </c>
      <c r="O162" s="27">
        <v>1787.3693000000001</v>
      </c>
      <c r="P162" s="27">
        <v>51405.354399999997</v>
      </c>
      <c r="Q162" s="27">
        <v>292813.57689999999</v>
      </c>
      <c r="R162" s="27">
        <v>225532.03839999999</v>
      </c>
      <c r="S162" s="27" t="e">
        <v>#N/A</v>
      </c>
      <c r="T162" s="27">
        <v>6851.0942999999997</v>
      </c>
      <c r="U162" s="27">
        <v>143548.86960000001</v>
      </c>
      <c r="V162" s="27">
        <v>-6851.0945000000002</v>
      </c>
      <c r="W162" s="27">
        <v>15105.867</v>
      </c>
      <c r="X162" s="27">
        <v>3641.0364</v>
      </c>
      <c r="Y162" s="27">
        <v>539.91920000000005</v>
      </c>
      <c r="Z162" s="27">
        <v>8254.7726000000002</v>
      </c>
      <c r="AA162" s="27" t="e">
        <v>#N/A</v>
      </c>
      <c r="AB162" s="27" t="e">
        <v>#N/A</v>
      </c>
      <c r="AC162" s="27">
        <v>-7621.4800999999998</v>
      </c>
      <c r="AD162" s="27" t="e">
        <v>#N/A</v>
      </c>
      <c r="AE162" s="27" t="e">
        <v>#N/A</v>
      </c>
      <c r="AF162" s="27">
        <v>-8507.7975999999999</v>
      </c>
      <c r="AG162" s="27">
        <v>-1878.8106</v>
      </c>
      <c r="AH162" s="27" t="e">
        <v>#N/A</v>
      </c>
      <c r="AI162" s="27">
        <v>-7621.4799000000003</v>
      </c>
      <c r="AJ162" s="27">
        <v>0</v>
      </c>
      <c r="AK162" s="27">
        <v>0</v>
      </c>
      <c r="AL162" s="27">
        <v>-2576.3928999999998</v>
      </c>
      <c r="AM162" s="27">
        <v>0</v>
      </c>
      <c r="AN162" s="27">
        <v>-10386.608200000001</v>
      </c>
      <c r="AO162" s="27">
        <v>134229.66639999999</v>
      </c>
      <c r="AP162" s="27" t="e">
        <v>#N/A</v>
      </c>
      <c r="AQ162" s="27">
        <v>-3929.4285</v>
      </c>
      <c r="AR162" s="27">
        <v>212821.31210000001</v>
      </c>
      <c r="AS162" s="27">
        <v>67281.536699999997</v>
      </c>
      <c r="AT162" s="27" t="e">
        <v>#N/A</v>
      </c>
      <c r="AU162" s="27">
        <v>-327.00450000000001</v>
      </c>
      <c r="AV162" s="27" t="e">
        <v>#N/A</v>
      </c>
      <c r="AW162" s="27">
        <v>0</v>
      </c>
      <c r="AX162" s="27">
        <v>-3929.4286999999999</v>
      </c>
      <c r="AY162" s="27">
        <v>-3929.4286999999999</v>
      </c>
      <c r="AZ162" s="27">
        <v>490654.32640000002</v>
      </c>
      <c r="BA162" s="27">
        <v>5946.2206999999999</v>
      </c>
      <c r="BB162" s="27">
        <v>-4256.433</v>
      </c>
      <c r="BC162" s="27">
        <v>-73911.497700000007</v>
      </c>
      <c r="BD162" s="27" t="e">
        <v>#N/A</v>
      </c>
      <c r="BE162" s="28">
        <v>-8507.7973999999995</v>
      </c>
      <c r="BF162" s="27" t="e">
        <v>#N/A</v>
      </c>
      <c r="BG162" s="31" t="e">
        <f t="shared" si="16"/>
        <v>#N/A</v>
      </c>
      <c r="BH162" s="31" t="e">
        <f t="shared" si="24"/>
        <v>#N/A</v>
      </c>
      <c r="BI162" s="31" t="e">
        <f t="shared" si="19"/>
        <v>#N/A</v>
      </c>
      <c r="BJ162" s="27" t="e">
        <v>#N/A</v>
      </c>
      <c r="BK162" s="31" t="e">
        <f t="shared" si="17"/>
        <v>#N/A</v>
      </c>
      <c r="BL162" s="27" t="e">
        <v>#N/A</v>
      </c>
      <c r="BM162" s="27">
        <v>0</v>
      </c>
      <c r="BN162" s="27" t="s">
        <v>113</v>
      </c>
      <c r="BO162" s="27">
        <v>0</v>
      </c>
      <c r="BP162" s="27">
        <f t="shared" si="20"/>
        <v>67281.538499999995</v>
      </c>
      <c r="BQ162" s="27" t="e">
        <f t="shared" si="21"/>
        <v>#N/A</v>
      </c>
      <c r="BR162" s="27" t="e">
        <f t="shared" si="22"/>
        <v>#N/A</v>
      </c>
      <c r="BS162" s="27" t="e">
        <f t="shared" si="23"/>
        <v>#N/A</v>
      </c>
    </row>
    <row r="163" spans="1:71" customFormat="1" hidden="1">
      <c r="A163">
        <v>162</v>
      </c>
      <c r="B163" s="10" t="s">
        <v>68</v>
      </c>
      <c r="C163" s="11">
        <v>41090</v>
      </c>
      <c r="D163" s="10">
        <v>0.82699999999999996</v>
      </c>
      <c r="E163" s="10" t="e">
        <v>#N/A</v>
      </c>
      <c r="F163" s="10">
        <v>54875.8992</v>
      </c>
      <c r="G163" s="10">
        <v>5388.1239999999998</v>
      </c>
      <c r="H163" s="10">
        <v>114624.72960000001</v>
      </c>
      <c r="I163" s="10">
        <v>81189.344899999996</v>
      </c>
      <c r="J163" s="10">
        <v>161350.05660000001</v>
      </c>
      <c r="K163" s="10">
        <v>81838.000499999995</v>
      </c>
      <c r="L163" s="10">
        <v>0</v>
      </c>
      <c r="M163" s="10">
        <v>0</v>
      </c>
      <c r="N163" s="10">
        <v>28871.335500000001</v>
      </c>
      <c r="O163" s="10">
        <v>4498.7294000000002</v>
      </c>
      <c r="P163" s="10">
        <v>38030.974300000002</v>
      </c>
      <c r="Q163" s="10">
        <v>277634.61749999999</v>
      </c>
      <c r="R163" s="10">
        <v>203587.65609999999</v>
      </c>
      <c r="S163" s="10" t="e">
        <v>#N/A</v>
      </c>
      <c r="T163" s="10">
        <v>4579.6913000000004</v>
      </c>
      <c r="U163" s="10">
        <v>163009.8964</v>
      </c>
      <c r="V163" s="10">
        <v>-4579.6912000000002</v>
      </c>
      <c r="W163" s="10">
        <v>2136.6588999999999</v>
      </c>
      <c r="X163" s="10">
        <v>3505.6594</v>
      </c>
      <c r="Y163" s="10">
        <v>25.7927</v>
      </c>
      <c r="Z163" s="10">
        <v>-2443.0322999999999</v>
      </c>
      <c r="AA163" s="10" t="e">
        <v>#N/A</v>
      </c>
      <c r="AB163" s="10" t="e">
        <v>#N/A</v>
      </c>
      <c r="AC163" s="10">
        <v>5205.7075999999997</v>
      </c>
      <c r="AD163" s="10">
        <v>25.548500000000001</v>
      </c>
      <c r="AE163" s="25" t="e">
        <v>#N/A</v>
      </c>
      <c r="AF163" s="10">
        <v>2140.6055999999999</v>
      </c>
      <c r="AG163" s="10">
        <v>734.56290000000001</v>
      </c>
      <c r="AH163" s="10" t="e">
        <v>#N/A</v>
      </c>
      <c r="AI163" s="10">
        <v>5205.7074000000002</v>
      </c>
      <c r="AJ163" s="10">
        <v>0</v>
      </c>
      <c r="AK163" s="10">
        <v>0</v>
      </c>
      <c r="AL163" s="10">
        <v>3900.8778000000002</v>
      </c>
      <c r="AM163" s="10">
        <v>0</v>
      </c>
      <c r="AN163" s="10">
        <v>2875.1685000000002</v>
      </c>
      <c r="AO163" s="10">
        <v>123926.5266</v>
      </c>
      <c r="AP163" s="10" t="e">
        <v>#N/A</v>
      </c>
      <c r="AQ163" s="10">
        <v>8093.6089000000002</v>
      </c>
      <c r="AR163" s="10">
        <v>196445.2795</v>
      </c>
      <c r="AS163" s="10">
        <v>74046.966199999995</v>
      </c>
      <c r="AT163" s="10">
        <v>25.236899999999999</v>
      </c>
      <c r="AU163" s="10">
        <v>2739.8793000000001</v>
      </c>
      <c r="AV163" s="10" t="e">
        <v>#N/A</v>
      </c>
      <c r="AW163" s="10" t="e">
        <v>#N/A</v>
      </c>
      <c r="AX163" s="26">
        <v>8093.6082999999999</v>
      </c>
      <c r="AY163" s="10">
        <v>8093.6082999999999</v>
      </c>
      <c r="AZ163" s="10">
        <v>469554.06790000002</v>
      </c>
      <c r="BA163" s="10">
        <v>21062.8488</v>
      </c>
      <c r="BB163" s="10">
        <v>10856.620699999999</v>
      </c>
      <c r="BC163" s="10">
        <v>-56118.370900000002</v>
      </c>
      <c r="BD163" s="10" t="e">
        <v>#N/A</v>
      </c>
      <c r="BE163" s="14">
        <v>2140.6055000000001</v>
      </c>
      <c r="BF163" s="12" t="e">
        <v>#N/A</v>
      </c>
      <c r="BG163" s="9" t="e">
        <f t="shared" si="16"/>
        <v>#N/A</v>
      </c>
      <c r="BH163" s="9" t="e">
        <f t="shared" si="24"/>
        <v>#N/A</v>
      </c>
      <c r="BI163" s="9" t="e">
        <f t="shared" si="19"/>
        <v>#N/A</v>
      </c>
      <c r="BJ163" s="10" t="e">
        <v>#N/A</v>
      </c>
      <c r="BK163" s="13" t="e">
        <f t="shared" si="17"/>
        <v>#N/A</v>
      </c>
      <c r="BL163" s="10" t="e">
        <v>#N/A</v>
      </c>
      <c r="BM163" s="10">
        <v>0</v>
      </c>
      <c r="BN163" s="10" t="s">
        <v>113</v>
      </c>
      <c r="BO163" s="10">
        <v>0</v>
      </c>
      <c r="BP163">
        <f t="shared" si="20"/>
        <v>74046.9614</v>
      </c>
      <c r="BQ163" t="e">
        <f t="shared" si="21"/>
        <v>#N/A</v>
      </c>
      <c r="BR163" t="e">
        <f t="shared" si="22"/>
        <v>#N/A</v>
      </c>
      <c r="BS163" t="e">
        <f t="shared" si="23"/>
        <v>#N/A</v>
      </c>
    </row>
    <row r="164" spans="1:71">
      <c r="A164" s="27">
        <v>163</v>
      </c>
      <c r="B164" s="27" t="s">
        <v>68</v>
      </c>
      <c r="C164" s="29">
        <v>40908</v>
      </c>
      <c r="D164" s="27">
        <v>0.93369999999999997</v>
      </c>
      <c r="E164" s="27">
        <v>6836.8104000000003</v>
      </c>
      <c r="F164" s="27">
        <v>61241.975599999998</v>
      </c>
      <c r="G164" s="27">
        <v>12368.1571</v>
      </c>
      <c r="H164" s="27">
        <v>118997.682</v>
      </c>
      <c r="I164" s="27">
        <v>82204.726800000004</v>
      </c>
      <c r="J164" s="27">
        <v>153603.69579999999</v>
      </c>
      <c r="K164" s="27">
        <v>86680.445999999996</v>
      </c>
      <c r="L164" s="27">
        <v>0</v>
      </c>
      <c r="M164" s="27">
        <v>0</v>
      </c>
      <c r="N164" s="27">
        <v>24240.8825</v>
      </c>
      <c r="O164" s="27">
        <v>1691.7989</v>
      </c>
      <c r="P164" s="27">
        <v>29406.5183</v>
      </c>
      <c r="Q164" s="27">
        <v>283027.5465</v>
      </c>
      <c r="R164" s="27">
        <v>212481.94990000001</v>
      </c>
      <c r="S164" s="27" t="e">
        <v>#N/A</v>
      </c>
      <c r="T164" s="27">
        <v>11174.799300000001</v>
      </c>
      <c r="U164" s="27">
        <v>164029.87349999999</v>
      </c>
      <c r="V164" s="27">
        <v>-11174.799199999999</v>
      </c>
      <c r="W164" s="27">
        <v>18985.905900000002</v>
      </c>
      <c r="X164" s="27">
        <v>3067.1273999999999</v>
      </c>
      <c r="Y164" s="27">
        <v>262.3544</v>
      </c>
      <c r="Z164" s="27">
        <v>7811.1062000000002</v>
      </c>
      <c r="AA164" s="27" t="e">
        <v>#N/A</v>
      </c>
      <c r="AB164" s="27">
        <v>-0.24970000000000001</v>
      </c>
      <c r="AC164" s="27">
        <v>7438.8162000000002</v>
      </c>
      <c r="AD164" s="27">
        <v>24.345800000000001</v>
      </c>
      <c r="AE164" s="27" t="e">
        <v>#N/A</v>
      </c>
      <c r="AF164" s="27">
        <v>4157.9038</v>
      </c>
      <c r="AG164" s="27">
        <v>1345.6704999999999</v>
      </c>
      <c r="AH164" s="27" t="e">
        <v>#N/A</v>
      </c>
      <c r="AI164" s="27">
        <v>7438.8163000000004</v>
      </c>
      <c r="AJ164" s="27">
        <v>0</v>
      </c>
      <c r="AK164" s="27">
        <v>0</v>
      </c>
      <c r="AL164" s="27">
        <v>2478.4297000000001</v>
      </c>
      <c r="AM164" s="27">
        <v>0</v>
      </c>
      <c r="AN164" s="27">
        <v>5527.3281999999999</v>
      </c>
      <c r="AO164" s="27">
        <v>123772.5946</v>
      </c>
      <c r="AP164" s="27" t="e">
        <v>#N/A</v>
      </c>
      <c r="AQ164" s="27">
        <v>8861.8026000000009</v>
      </c>
      <c r="AR164" s="27">
        <v>200822.82579999999</v>
      </c>
      <c r="AS164" s="27">
        <v>70545.603900000002</v>
      </c>
      <c r="AT164" s="27">
        <v>25.4039</v>
      </c>
      <c r="AU164" s="27">
        <v>3025.5309000000002</v>
      </c>
      <c r="AV164" s="27" t="e">
        <v>#N/A</v>
      </c>
      <c r="AW164" s="27" t="e">
        <v>#N/A</v>
      </c>
      <c r="AX164" s="27">
        <v>8861.8022000000001</v>
      </c>
      <c r="AY164" s="27">
        <v>8861.8022000000001</v>
      </c>
      <c r="AZ164" s="27">
        <v>454367.28950000001</v>
      </c>
      <c r="BA164" s="27">
        <v>20637.771000000001</v>
      </c>
      <c r="BB164" s="27">
        <v>11909.7063</v>
      </c>
      <c r="BC164" s="27">
        <v>-53104.3897</v>
      </c>
      <c r="BD164" s="27" t="e">
        <v>#N/A</v>
      </c>
      <c r="BE164" s="28">
        <v>4157.9036999999998</v>
      </c>
      <c r="BF164" s="27" t="e">
        <v>#N/A</v>
      </c>
      <c r="BG164" s="31" t="e">
        <f t="shared" si="16"/>
        <v>#N/A</v>
      </c>
      <c r="BH164" s="31" t="e">
        <f t="shared" si="24"/>
        <v>#N/A</v>
      </c>
      <c r="BI164" s="31" t="e">
        <f t="shared" si="19"/>
        <v>#N/A</v>
      </c>
      <c r="BJ164" s="27" t="e">
        <v>#N/A</v>
      </c>
      <c r="BK164" s="31" t="e">
        <f t="shared" si="17"/>
        <v>#N/A</v>
      </c>
      <c r="BL164" s="27" t="e">
        <v>#N/A</v>
      </c>
      <c r="BM164" s="27">
        <v>0</v>
      </c>
      <c r="BN164" s="27" t="s">
        <v>113</v>
      </c>
      <c r="BO164" s="27">
        <v>0</v>
      </c>
      <c r="BP164" s="27">
        <f t="shared" si="20"/>
        <v>70545.59659999999</v>
      </c>
      <c r="BQ164" s="27" t="e">
        <f t="shared" si="21"/>
        <v>#N/A</v>
      </c>
      <c r="BR164" s="27" t="e">
        <f t="shared" si="22"/>
        <v>#N/A</v>
      </c>
      <c r="BS164" s="27" t="e">
        <f t="shared" si="23"/>
        <v>#N/A</v>
      </c>
    </row>
    <row r="165" spans="1:71" customFormat="1" hidden="1">
      <c r="A165">
        <v>164</v>
      </c>
      <c r="B165" s="10" t="s">
        <v>68</v>
      </c>
      <c r="C165" s="11">
        <v>40724</v>
      </c>
      <c r="D165" s="10">
        <v>0.88100000000000001</v>
      </c>
      <c r="E165" s="10" t="e">
        <v>#N/A</v>
      </c>
      <c r="F165" s="10">
        <v>41140.678</v>
      </c>
      <c r="G165" s="10">
        <v>4221.9386000000004</v>
      </c>
      <c r="H165" s="10">
        <v>84789.286699999997</v>
      </c>
      <c r="I165" s="10">
        <v>81185.149900000004</v>
      </c>
      <c r="J165" s="10">
        <v>137364.49559999999</v>
      </c>
      <c r="K165" s="10">
        <v>96567.5052</v>
      </c>
      <c r="L165" s="10">
        <v>0</v>
      </c>
      <c r="M165" s="10">
        <v>0</v>
      </c>
      <c r="N165" s="10">
        <v>17866.212500000001</v>
      </c>
      <c r="O165" s="10">
        <v>7013.6239999999998</v>
      </c>
      <c r="P165" s="10">
        <v>17735.340899999999</v>
      </c>
      <c r="Q165" s="10">
        <v>255831.1586</v>
      </c>
      <c r="R165" s="10">
        <v>189050.02309999999</v>
      </c>
      <c r="S165" s="10" t="e">
        <v>#N/A</v>
      </c>
      <c r="T165" s="10">
        <v>3883.7510000000002</v>
      </c>
      <c r="U165" s="10">
        <v>171041.8792</v>
      </c>
      <c r="V165" s="10">
        <v>-3883.7510000000002</v>
      </c>
      <c r="W165" s="10">
        <v>-1836.9656</v>
      </c>
      <c r="X165" s="10">
        <v>3134.7024999999999</v>
      </c>
      <c r="Y165" s="10">
        <v>9.7955000000000005</v>
      </c>
      <c r="Z165" s="10">
        <v>-5720.7165999999997</v>
      </c>
      <c r="AA165" s="10">
        <v>6860.3261000000002</v>
      </c>
      <c r="AB165" s="10" t="e">
        <v>#N/A</v>
      </c>
      <c r="AC165" s="10">
        <v>4838.1971999999996</v>
      </c>
      <c r="AD165" s="10">
        <v>26.294599999999999</v>
      </c>
      <c r="AE165" s="25" t="e">
        <v>#N/A</v>
      </c>
      <c r="AF165" s="10">
        <v>2055.8533000000002</v>
      </c>
      <c r="AG165" s="10">
        <v>733.43169999999998</v>
      </c>
      <c r="AH165" s="10" t="e">
        <v>#N/A</v>
      </c>
      <c r="AI165" s="10">
        <v>4838.1974</v>
      </c>
      <c r="AJ165" s="10">
        <v>0</v>
      </c>
      <c r="AK165" s="10">
        <v>48.927100000000003</v>
      </c>
      <c r="AL165" s="10">
        <v>-22.557700000000001</v>
      </c>
      <c r="AM165" s="10">
        <v>0</v>
      </c>
      <c r="AN165" s="10">
        <v>2789.2849999999999</v>
      </c>
      <c r="AO165" s="10">
        <v>112547.3095</v>
      </c>
      <c r="AP165" s="10" t="e">
        <v>#N/A</v>
      </c>
      <c r="AQ165" s="10">
        <v>10025.9236</v>
      </c>
      <c r="AR165" s="10">
        <v>174646.01670000001</v>
      </c>
      <c r="AS165" s="10">
        <v>66732.2163</v>
      </c>
      <c r="AT165" s="10">
        <v>26.476800000000001</v>
      </c>
      <c r="AU165" s="10">
        <v>3605.7719000000002</v>
      </c>
      <c r="AV165" s="10" t="e">
        <v>#N/A</v>
      </c>
      <c r="AW165" s="10" t="e">
        <v>#N/A</v>
      </c>
      <c r="AX165" s="26">
        <v>10025.9238</v>
      </c>
      <c r="AY165" s="10">
        <v>10025.9238</v>
      </c>
      <c r="AZ165" s="10">
        <v>413900.16460000002</v>
      </c>
      <c r="BA165" s="10">
        <v>18807.0916</v>
      </c>
      <c r="BB165" s="10">
        <v>13618.5944</v>
      </c>
      <c r="BC165" s="10">
        <v>-31427.0684</v>
      </c>
      <c r="BD165" s="10" t="e">
        <v>#N/A</v>
      </c>
      <c r="BE165" s="14">
        <v>2055.8533000000002</v>
      </c>
      <c r="BF165" s="12" t="e">
        <v>#N/A</v>
      </c>
      <c r="BG165" s="9" t="e">
        <f t="shared" si="16"/>
        <v>#N/A</v>
      </c>
      <c r="BH165" s="9" t="e">
        <f t="shared" si="24"/>
        <v>#N/A</v>
      </c>
      <c r="BI165" s="9" t="e">
        <f t="shared" si="19"/>
        <v>#N/A</v>
      </c>
      <c r="BJ165" s="10" t="e">
        <v>#N/A</v>
      </c>
      <c r="BK165" s="13" t="e">
        <f t="shared" si="17"/>
        <v>#N/A</v>
      </c>
      <c r="BL165" s="10" t="e">
        <v>#N/A</v>
      </c>
      <c r="BM165" s="10">
        <v>0</v>
      </c>
      <c r="BN165" s="10" t="s">
        <v>113</v>
      </c>
      <c r="BO165" s="10">
        <v>0</v>
      </c>
      <c r="BP165">
        <f t="shared" si="20"/>
        <v>66781.135500000004</v>
      </c>
      <c r="BQ165" t="e">
        <f t="shared" si="21"/>
        <v>#N/A</v>
      </c>
      <c r="BR165" t="e">
        <f t="shared" si="22"/>
        <v>#N/A</v>
      </c>
      <c r="BS165" t="e">
        <f t="shared" si="23"/>
        <v>#N/A</v>
      </c>
    </row>
    <row r="166" spans="1:71">
      <c r="A166" s="27">
        <v>165</v>
      </c>
      <c r="B166" s="27" t="s">
        <v>68</v>
      </c>
      <c r="C166" s="29">
        <v>40543</v>
      </c>
      <c r="D166" s="27">
        <v>0.87290000000000001</v>
      </c>
      <c r="E166" s="27">
        <v>7418.692</v>
      </c>
      <c r="F166" s="27">
        <v>56522.178200000002</v>
      </c>
      <c r="G166" s="27">
        <v>8267.7176999999992</v>
      </c>
      <c r="H166" s="27">
        <v>99687.309200000003</v>
      </c>
      <c r="I166" s="27">
        <v>83789.566800000001</v>
      </c>
      <c r="J166" s="27">
        <v>132852.19709999999</v>
      </c>
      <c r="K166" s="27">
        <v>97086.918000000005</v>
      </c>
      <c r="L166" s="27">
        <v>0</v>
      </c>
      <c r="M166" s="27">
        <v>0</v>
      </c>
      <c r="N166" s="27">
        <v>14381.374299999999</v>
      </c>
      <c r="O166" s="27">
        <v>-2971.7577999999999</v>
      </c>
      <c r="P166" s="27">
        <v>15563.2009</v>
      </c>
      <c r="Q166" s="27">
        <v>267609.28960000002</v>
      </c>
      <c r="R166" s="27">
        <v>205098.3095</v>
      </c>
      <c r="S166" s="27" t="e">
        <v>#N/A</v>
      </c>
      <c r="T166" s="27">
        <v>5209.1318000000001</v>
      </c>
      <c r="U166" s="27">
        <v>167921.9694</v>
      </c>
      <c r="V166" s="27">
        <v>-5209.1319999999996</v>
      </c>
      <c r="W166" s="27">
        <v>13646.220499999999</v>
      </c>
      <c r="X166" s="27">
        <v>2408.1745999999998</v>
      </c>
      <c r="Y166" s="27">
        <v>115.6418</v>
      </c>
      <c r="Z166" s="27">
        <v>8437.0889999999999</v>
      </c>
      <c r="AA166" s="27" t="e">
        <v>#N/A</v>
      </c>
      <c r="AB166" s="27" t="e">
        <v>#N/A</v>
      </c>
      <c r="AC166" s="27">
        <v>5102.7046</v>
      </c>
      <c r="AD166" s="27">
        <v>25.078199999999999</v>
      </c>
      <c r="AE166" s="27" t="e">
        <v>#N/A</v>
      </c>
      <c r="AF166" s="27">
        <v>2713.6655000000001</v>
      </c>
      <c r="AG166" s="27">
        <v>903.78729999999996</v>
      </c>
      <c r="AH166" s="27" t="e">
        <v>#N/A</v>
      </c>
      <c r="AI166" s="27">
        <v>5102.7047000000002</v>
      </c>
      <c r="AJ166" s="27">
        <v>0</v>
      </c>
      <c r="AK166" s="27">
        <v>50.627000000000002</v>
      </c>
      <c r="AL166" s="27">
        <v>32774.505400000002</v>
      </c>
      <c r="AM166" s="27">
        <v>0</v>
      </c>
      <c r="AN166" s="27">
        <v>3603.8768</v>
      </c>
      <c r="AO166" s="27">
        <v>106974.25930000001</v>
      </c>
      <c r="AP166" s="27" t="e">
        <v>#N/A</v>
      </c>
      <c r="AQ166" s="27">
        <v>8251.1502</v>
      </c>
      <c r="AR166" s="27">
        <v>183819.70850000001</v>
      </c>
      <c r="AS166" s="27">
        <v>62460.349800000004</v>
      </c>
      <c r="AT166" s="27">
        <v>29.785799999999998</v>
      </c>
      <c r="AU166" s="27">
        <v>3494.5482999999999</v>
      </c>
      <c r="AV166" s="27" t="e">
        <v>#N/A</v>
      </c>
      <c r="AW166" s="27">
        <v>-13.423500000000001</v>
      </c>
      <c r="AX166" s="27">
        <v>8251.1504000000004</v>
      </c>
      <c r="AY166" s="27">
        <v>8251.1504000000004</v>
      </c>
      <c r="AZ166" s="27">
        <v>342587.95510000002</v>
      </c>
      <c r="BA166" s="27">
        <v>16553.716700000001</v>
      </c>
      <c r="BB166" s="27">
        <v>11732.2752</v>
      </c>
      <c r="BC166" s="27">
        <v>-36839.165399999998</v>
      </c>
      <c r="BD166" s="27" t="e">
        <v>#N/A</v>
      </c>
      <c r="BE166" s="28">
        <v>2713.6655000000001</v>
      </c>
      <c r="BF166" s="27" t="e">
        <v>#N/A</v>
      </c>
      <c r="BG166" s="31" t="e">
        <f t="shared" si="16"/>
        <v>#N/A</v>
      </c>
      <c r="BH166" s="31" t="e">
        <f t="shared" si="24"/>
        <v>#N/A</v>
      </c>
      <c r="BI166" s="31" t="e">
        <f t="shared" si="19"/>
        <v>#N/A</v>
      </c>
      <c r="BJ166" s="27" t="e">
        <v>#N/A</v>
      </c>
      <c r="BK166" s="31" t="e">
        <f t="shared" si="17"/>
        <v>#N/A</v>
      </c>
      <c r="BL166" s="27" t="e">
        <v>#N/A</v>
      </c>
      <c r="BM166" s="27">
        <v>0</v>
      </c>
      <c r="BN166" s="27" t="s">
        <v>113</v>
      </c>
      <c r="BO166" s="27">
        <v>0</v>
      </c>
      <c r="BP166" s="27">
        <f t="shared" si="20"/>
        <v>62510.980100000015</v>
      </c>
      <c r="BQ166" s="27" t="e">
        <f t="shared" si="21"/>
        <v>#N/A</v>
      </c>
      <c r="BR166" s="27" t="e">
        <f t="shared" si="22"/>
        <v>#N/A</v>
      </c>
      <c r="BS166" s="27" t="e">
        <f t="shared" si="23"/>
        <v>#N/A</v>
      </c>
    </row>
    <row r="167" spans="1:71" customFormat="1" hidden="1">
      <c r="A167">
        <v>166</v>
      </c>
      <c r="B167" s="10" t="s">
        <v>68</v>
      </c>
      <c r="C167" s="11">
        <v>40359</v>
      </c>
      <c r="D167" s="10">
        <v>0.93789999999999996</v>
      </c>
      <c r="E167" s="10" t="e">
        <v>#N/A</v>
      </c>
      <c r="F167" s="10">
        <v>32200.083500000001</v>
      </c>
      <c r="G167" s="10">
        <v>3261.9553999999998</v>
      </c>
      <c r="H167" s="10">
        <v>110628.3363</v>
      </c>
      <c r="I167" s="10">
        <v>38207.996800000001</v>
      </c>
      <c r="J167" s="10" t="e">
        <v>#N/A</v>
      </c>
      <c r="K167" s="10">
        <v>485.38380000000001</v>
      </c>
      <c r="L167" s="10">
        <v>0</v>
      </c>
      <c r="M167" s="10">
        <v>0</v>
      </c>
      <c r="N167" s="10">
        <v>9476.4176000000007</v>
      </c>
      <c r="O167" s="10">
        <v>-9888.6097000000009</v>
      </c>
      <c r="P167" s="10">
        <v>58971.415500000003</v>
      </c>
      <c r="Q167" s="10">
        <v>175199.003</v>
      </c>
      <c r="R167" s="10">
        <v>118096.02190000001</v>
      </c>
      <c r="S167" s="10" t="e">
        <v>#N/A</v>
      </c>
      <c r="T167" s="10">
        <v>2138.6412</v>
      </c>
      <c r="U167" s="10">
        <v>64570.673499999997</v>
      </c>
      <c r="V167" s="10">
        <v>-2138.6412</v>
      </c>
      <c r="W167" s="10">
        <v>-288.96539999999999</v>
      </c>
      <c r="X167" s="10">
        <v>2223.1210000000001</v>
      </c>
      <c r="Y167" s="10">
        <v>7.0324</v>
      </c>
      <c r="Z167" s="10">
        <v>-2427.6066000000001</v>
      </c>
      <c r="AA167" s="10">
        <v>3971.4027999999998</v>
      </c>
      <c r="AB167" s="10" t="e">
        <v>#N/A</v>
      </c>
      <c r="AC167" s="10">
        <v>4453.8504000000003</v>
      </c>
      <c r="AD167" s="10">
        <v>44.153700000000001</v>
      </c>
      <c r="AE167" s="25" t="e">
        <v>#N/A</v>
      </c>
      <c r="AF167" s="10">
        <v>754.86270000000002</v>
      </c>
      <c r="AG167" s="10">
        <v>596.81529999999998</v>
      </c>
      <c r="AH167" s="10" t="e">
        <v>#N/A</v>
      </c>
      <c r="AI167" s="10">
        <v>4453.8504000000003</v>
      </c>
      <c r="AJ167" s="10">
        <v>0</v>
      </c>
      <c r="AK167" s="10">
        <v>51.980899999999998</v>
      </c>
      <c r="AL167" s="10">
        <v>-31.494299999999999</v>
      </c>
      <c r="AM167" s="10">
        <v>0</v>
      </c>
      <c r="AN167" s="10">
        <v>1351.6778999999999</v>
      </c>
      <c r="AO167" s="10">
        <v>80051.787700000001</v>
      </c>
      <c r="AP167" s="10" t="e">
        <v>#N/A</v>
      </c>
      <c r="AQ167" s="10">
        <v>6679.8680999999997</v>
      </c>
      <c r="AR167" s="10">
        <v>136991.0116</v>
      </c>
      <c r="AS167" s="10">
        <v>57050.996099999997</v>
      </c>
      <c r="AT167" s="10">
        <v>33.448799999999999</v>
      </c>
      <c r="AU167" s="10">
        <v>3357.3227000000002</v>
      </c>
      <c r="AV167" s="10" t="e">
        <v>#N/A</v>
      </c>
      <c r="AW167" s="10">
        <v>0</v>
      </c>
      <c r="AX167" s="26">
        <v>6679.8676999999998</v>
      </c>
      <c r="AY167" s="10">
        <v>6679.8676999999998</v>
      </c>
      <c r="AZ167" s="10">
        <v>300084.57390000002</v>
      </c>
      <c r="BA167" s="10">
        <v>14512.6932</v>
      </c>
      <c r="BB167" s="10">
        <v>10037.190699999999</v>
      </c>
      <c r="BC167" s="10">
        <v>-75735.024399999995</v>
      </c>
      <c r="BD167" s="10" t="e">
        <v>#N/A</v>
      </c>
      <c r="BE167" s="14">
        <v>754.86270000000002</v>
      </c>
      <c r="BF167" s="12" t="e">
        <v>#N/A</v>
      </c>
      <c r="BG167" s="9" t="e">
        <f t="shared" si="16"/>
        <v>#N/A</v>
      </c>
      <c r="BH167" s="9" t="e">
        <f t="shared" si="24"/>
        <v>#N/A</v>
      </c>
      <c r="BI167" s="9">
        <f t="shared" si="19"/>
        <v>0</v>
      </c>
      <c r="BJ167" s="10" t="e">
        <v>#N/A</v>
      </c>
      <c r="BK167" s="13" t="e">
        <f t="shared" si="17"/>
        <v>#N/A</v>
      </c>
      <c r="BL167" s="10" t="e">
        <v>#N/A</v>
      </c>
      <c r="BM167" s="10">
        <v>0</v>
      </c>
      <c r="BN167" s="10" t="s">
        <v>113</v>
      </c>
      <c r="BO167" s="10">
        <v>0</v>
      </c>
      <c r="BP167">
        <f t="shared" si="20"/>
        <v>57102.98109999999</v>
      </c>
      <c r="BQ167" t="e">
        <f t="shared" si="21"/>
        <v>#N/A</v>
      </c>
      <c r="BR167" t="e">
        <f t="shared" si="22"/>
        <v>#N/A</v>
      </c>
      <c r="BS167" t="e">
        <f t="shared" si="23"/>
        <v>#N/A</v>
      </c>
    </row>
    <row r="168" spans="1:71">
      <c r="A168" s="27">
        <v>167</v>
      </c>
      <c r="B168" s="27" t="s">
        <v>69</v>
      </c>
      <c r="C168" s="29">
        <v>44561</v>
      </c>
      <c r="D168" s="27">
        <v>0.78580000000000005</v>
      </c>
      <c r="E168" s="27">
        <v>1641</v>
      </c>
      <c r="F168" s="27">
        <v>32138</v>
      </c>
      <c r="G168" s="27">
        <v>8779</v>
      </c>
      <c r="H168" s="27">
        <v>72652</v>
      </c>
      <c r="I168" s="27">
        <v>1419</v>
      </c>
      <c r="J168" s="27">
        <v>37711</v>
      </c>
      <c r="K168" s="27">
        <v>3765</v>
      </c>
      <c r="L168" s="27">
        <v>0</v>
      </c>
      <c r="M168" s="27">
        <v>0</v>
      </c>
      <c r="N168" s="27">
        <v>7830</v>
      </c>
      <c r="O168" s="27">
        <v>7824</v>
      </c>
      <c r="P168" s="27">
        <v>28494</v>
      </c>
      <c r="Q168" s="27">
        <v>84929</v>
      </c>
      <c r="R168" s="27">
        <v>76950</v>
      </c>
      <c r="S168" s="27">
        <v>0</v>
      </c>
      <c r="T168" s="27">
        <v>2174</v>
      </c>
      <c r="U168" s="27">
        <v>12277</v>
      </c>
      <c r="V168" s="27">
        <v>-2174</v>
      </c>
      <c r="W168" s="27">
        <v>14871</v>
      </c>
      <c r="X168" s="27">
        <v>6153</v>
      </c>
      <c r="Y168" s="27">
        <v>39</v>
      </c>
      <c r="Z168" s="27">
        <v>12697</v>
      </c>
      <c r="AA168" s="27" t="e">
        <v>#N/A</v>
      </c>
      <c r="AB168" s="27">
        <v>0</v>
      </c>
      <c r="AC168" s="27">
        <v>18142</v>
      </c>
      <c r="AD168" s="27">
        <v>31.738700000000001</v>
      </c>
      <c r="AE168" s="27" t="e">
        <v>#N/A</v>
      </c>
      <c r="AF168" s="27">
        <v>11601</v>
      </c>
      <c r="AG168" s="27">
        <v>5394</v>
      </c>
      <c r="AH168" s="27">
        <v>1057</v>
      </c>
      <c r="AI168" s="27">
        <v>18142</v>
      </c>
      <c r="AJ168" s="27">
        <v>0</v>
      </c>
      <c r="AK168" s="27">
        <v>0</v>
      </c>
      <c r="AL168" s="27">
        <v>1198</v>
      </c>
      <c r="AM168" s="27">
        <v>0</v>
      </c>
      <c r="AN168" s="27">
        <v>16995</v>
      </c>
      <c r="AO168" s="27">
        <v>124357</v>
      </c>
      <c r="AP168" s="27" t="e">
        <v>#N/A</v>
      </c>
      <c r="AQ168" s="27">
        <v>21389</v>
      </c>
      <c r="AR168" s="27">
        <v>83510</v>
      </c>
      <c r="AS168" s="27">
        <v>7979</v>
      </c>
      <c r="AT168" s="27">
        <v>30.092199999999998</v>
      </c>
      <c r="AU168" s="27">
        <v>9207</v>
      </c>
      <c r="AV168" s="27">
        <v>1778</v>
      </c>
      <c r="AW168" s="27">
        <v>0</v>
      </c>
      <c r="AX168" s="27">
        <v>21389</v>
      </c>
      <c r="AY168" s="27">
        <v>21389</v>
      </c>
      <c r="AZ168" s="27">
        <v>230473</v>
      </c>
      <c r="BA168" s="27">
        <v>32282</v>
      </c>
      <c r="BB168" s="27">
        <v>30596</v>
      </c>
      <c r="BC168" s="27">
        <v>-17527</v>
      </c>
      <c r="BD168" s="27" t="e">
        <v>#N/A</v>
      </c>
      <c r="BE168" s="28">
        <v>11601</v>
      </c>
      <c r="BF168" s="27">
        <v>6.8</v>
      </c>
      <c r="BG168" s="31">
        <f t="shared" si="16"/>
        <v>5780</v>
      </c>
      <c r="BH168" s="31">
        <f t="shared" si="24"/>
        <v>15736.111200000001</v>
      </c>
      <c r="BI168" s="31">
        <f t="shared" si="19"/>
        <v>15736.111200000001</v>
      </c>
      <c r="BJ168" s="27">
        <v>850</v>
      </c>
      <c r="BK168" s="31">
        <f t="shared" si="17"/>
        <v>467500</v>
      </c>
      <c r="BL168" s="27">
        <v>550</v>
      </c>
      <c r="BM168" s="27">
        <v>0</v>
      </c>
      <c r="BN168" s="27" t="s">
        <v>111</v>
      </c>
      <c r="BO168" s="27">
        <v>1</v>
      </c>
      <c r="BP168" s="27">
        <f t="shared" si="20"/>
        <v>7979</v>
      </c>
      <c r="BQ168" s="27">
        <f t="shared" si="21"/>
        <v>58.591302168191504</v>
      </c>
      <c r="BR168" s="27">
        <f t="shared" si="22"/>
        <v>1.7067379679144384E-2</v>
      </c>
      <c r="BS168" s="27" t="str">
        <f t="shared" si="23"/>
        <v>Continue</v>
      </c>
    </row>
    <row r="169" spans="1:71" customFormat="1" hidden="1">
      <c r="A169">
        <v>168</v>
      </c>
      <c r="B169" t="s">
        <v>69</v>
      </c>
      <c r="C169" s="1">
        <v>44377</v>
      </c>
      <c r="D169">
        <v>0.54200000000000004</v>
      </c>
      <c r="E169">
        <v>715</v>
      </c>
      <c r="F169">
        <v>26458</v>
      </c>
      <c r="G169">
        <v>4959</v>
      </c>
      <c r="H169">
        <v>58714</v>
      </c>
      <c r="I169">
        <v>1229</v>
      </c>
      <c r="J169" s="3" t="e">
        <v>#N/A</v>
      </c>
      <c r="K169">
        <v>4103</v>
      </c>
      <c r="L169">
        <v>0</v>
      </c>
      <c r="M169">
        <v>0</v>
      </c>
      <c r="N169" s="2">
        <v>6017</v>
      </c>
      <c r="O169" s="2">
        <v>6003</v>
      </c>
      <c r="P169">
        <v>22320</v>
      </c>
      <c r="Q169">
        <v>70445</v>
      </c>
      <c r="R169">
        <v>64287</v>
      </c>
      <c r="S169" s="4">
        <v>0</v>
      </c>
      <c r="T169">
        <v>3532</v>
      </c>
      <c r="U169">
        <v>11731</v>
      </c>
      <c r="V169">
        <v>-3532</v>
      </c>
      <c r="W169">
        <v>10526</v>
      </c>
      <c r="X169">
        <v>5676</v>
      </c>
      <c r="Y169">
        <v>21</v>
      </c>
      <c r="Z169">
        <v>6994</v>
      </c>
      <c r="AA169" t="e">
        <v>#N/A</v>
      </c>
      <c r="AB169">
        <v>0</v>
      </c>
      <c r="AC169">
        <v>14140</v>
      </c>
      <c r="AD169">
        <v>28.034700000000001</v>
      </c>
      <c r="AE169" s="25" t="e">
        <v>#N/A</v>
      </c>
      <c r="AF169">
        <v>9788</v>
      </c>
      <c r="AG169">
        <v>3813</v>
      </c>
      <c r="AH169">
        <v>721</v>
      </c>
      <c r="AI169">
        <v>14140</v>
      </c>
      <c r="AJ169">
        <v>0</v>
      </c>
      <c r="AK169">
        <v>0</v>
      </c>
      <c r="AL169">
        <v>-4581</v>
      </c>
      <c r="AM169">
        <v>0</v>
      </c>
      <c r="AN169">
        <v>13601</v>
      </c>
      <c r="AO169">
        <v>106116</v>
      </c>
      <c r="AP169" t="e">
        <v>#N/A</v>
      </c>
      <c r="AQ169">
        <v>18349</v>
      </c>
      <c r="AR169">
        <v>69216</v>
      </c>
      <c r="AS169">
        <v>6158</v>
      </c>
      <c r="AT169">
        <v>34.301299999999998</v>
      </c>
      <c r="AU169">
        <v>9580</v>
      </c>
      <c r="AV169">
        <v>1387</v>
      </c>
      <c r="AW169">
        <v>0</v>
      </c>
      <c r="AX169" s="26">
        <v>18349</v>
      </c>
      <c r="AY169">
        <v>18349</v>
      </c>
      <c r="AZ169">
        <v>213306</v>
      </c>
      <c r="BA169">
        <v>29822</v>
      </c>
      <c r="BB169">
        <v>27929</v>
      </c>
      <c r="BC169">
        <v>-17242</v>
      </c>
      <c r="BD169" t="e">
        <v>#N/A</v>
      </c>
      <c r="BE169" s="15">
        <v>9788</v>
      </c>
      <c r="BF169" s="5">
        <f>73.2067*0.16</f>
        <v>11.713072</v>
      </c>
      <c r="BG169" s="9">
        <f t="shared" si="16"/>
        <v>9956.1112000000012</v>
      </c>
      <c r="BH169" s="9">
        <f t="shared" si="24"/>
        <v>307058.69935000001</v>
      </c>
      <c r="BI169" s="9">
        <f t="shared" si="19"/>
        <v>0</v>
      </c>
      <c r="BJ169">
        <v>850</v>
      </c>
      <c r="BK169" s="9">
        <f t="shared" si="17"/>
        <v>561000</v>
      </c>
      <c r="BL169">
        <v>660</v>
      </c>
      <c r="BM169">
        <v>0</v>
      </c>
      <c r="BN169" t="s">
        <v>111</v>
      </c>
      <c r="BO169">
        <v>1</v>
      </c>
      <c r="BP169">
        <f t="shared" si="20"/>
        <v>6158</v>
      </c>
      <c r="BQ169">
        <f t="shared" si="21"/>
        <v>91.101006820396236</v>
      </c>
      <c r="BR169">
        <f t="shared" si="22"/>
        <v>1.0976827094474154E-2</v>
      </c>
      <c r="BS169" t="e">
        <f t="shared" si="23"/>
        <v>#N/A</v>
      </c>
    </row>
    <row r="170" spans="1:71">
      <c r="A170" s="27">
        <v>169</v>
      </c>
      <c r="B170" s="27" t="s">
        <v>70</v>
      </c>
      <c r="C170" s="29">
        <v>44561</v>
      </c>
      <c r="D170" s="27">
        <v>1.0432999999999999</v>
      </c>
      <c r="E170" s="27">
        <v>1609728</v>
      </c>
      <c r="F170" s="27">
        <v>1113471</v>
      </c>
      <c r="G170" s="27">
        <v>2214681</v>
      </c>
      <c r="H170" s="27">
        <v>4022945</v>
      </c>
      <c r="I170" s="27">
        <v>213273</v>
      </c>
      <c r="J170" s="27">
        <v>26443161</v>
      </c>
      <c r="K170" s="27">
        <v>4417286</v>
      </c>
      <c r="L170" s="27">
        <v>26237</v>
      </c>
      <c r="M170" s="27">
        <v>0</v>
      </c>
      <c r="N170" s="27">
        <v>15613466</v>
      </c>
      <c r="O170" s="27">
        <v>15926325</v>
      </c>
      <c r="P170" s="27">
        <v>750125</v>
      </c>
      <c r="Q170" s="27">
        <v>27047230</v>
      </c>
      <c r="R170" s="27">
        <v>10180651</v>
      </c>
      <c r="S170" s="27">
        <v>0</v>
      </c>
      <c r="T170" s="27">
        <v>639872</v>
      </c>
      <c r="U170" s="27">
        <v>23024285</v>
      </c>
      <c r="V170" s="27">
        <v>-639872</v>
      </c>
      <c r="W170" s="27">
        <v>1357841</v>
      </c>
      <c r="X170" s="27">
        <v>208034</v>
      </c>
      <c r="Y170" s="27" t="e">
        <v>#N/A</v>
      </c>
      <c r="Z170" s="27">
        <v>717969</v>
      </c>
      <c r="AA170" s="27">
        <v>14536</v>
      </c>
      <c r="AB170" s="27">
        <v>0</v>
      </c>
      <c r="AC170" s="27">
        <v>834771</v>
      </c>
      <c r="AD170" s="27">
        <v>29.6326</v>
      </c>
      <c r="AE170" s="27">
        <v>8116855.5999999996</v>
      </c>
      <c r="AF170" s="27">
        <v>542772</v>
      </c>
      <c r="AG170" s="27">
        <v>243886</v>
      </c>
      <c r="AH170" s="27">
        <v>25038</v>
      </c>
      <c r="AI170" s="27">
        <v>834771</v>
      </c>
      <c r="AJ170" s="27">
        <v>0</v>
      </c>
      <c r="AK170" s="27">
        <v>615060</v>
      </c>
      <c r="AL170" s="27">
        <v>40752</v>
      </c>
      <c r="AM170" s="27">
        <v>0</v>
      </c>
      <c r="AN170" s="27">
        <v>823034</v>
      </c>
      <c r="AO170" s="27">
        <v>3516221</v>
      </c>
      <c r="AP170" s="27">
        <v>100.07389999999999</v>
      </c>
      <c r="AQ170" s="27">
        <v>2093071</v>
      </c>
      <c r="AR170" s="27">
        <v>26833957</v>
      </c>
      <c r="AS170" s="27">
        <v>16251519</v>
      </c>
      <c r="AT170" s="27">
        <v>22.041</v>
      </c>
      <c r="AU170" s="27">
        <v>610428</v>
      </c>
      <c r="AV170" s="27">
        <v>77947</v>
      </c>
      <c r="AW170" s="27">
        <v>66015</v>
      </c>
      <c r="AX170" s="27">
        <v>2093071</v>
      </c>
      <c r="AY170" s="27">
        <v>2093071</v>
      </c>
      <c r="AZ170" s="27">
        <v>10241353</v>
      </c>
      <c r="BA170" s="27">
        <v>2480432</v>
      </c>
      <c r="BB170" s="27">
        <v>2769514</v>
      </c>
      <c r="BC170" s="27">
        <v>2191338</v>
      </c>
      <c r="BD170" s="27" t="e">
        <v>#N/A</v>
      </c>
      <c r="BE170" s="28">
        <v>542772</v>
      </c>
      <c r="BF170" s="30">
        <v>12.55</v>
      </c>
      <c r="BG170" s="31">
        <f t="shared" si="16"/>
        <v>297102.58815000003</v>
      </c>
      <c r="BH170" s="31">
        <f t="shared" si="24"/>
        <v>297102.58815000003</v>
      </c>
      <c r="BI170" s="31">
        <f t="shared" si="19"/>
        <v>297102.58815000003</v>
      </c>
      <c r="BJ170" s="27">
        <v>23673.512999999999</v>
      </c>
      <c r="BK170" s="31">
        <f t="shared" si="17"/>
        <v>8066749.5547500001</v>
      </c>
      <c r="BL170" s="27">
        <v>340.75</v>
      </c>
      <c r="BM170" s="27">
        <v>1</v>
      </c>
      <c r="BN170" s="27" t="s">
        <v>114</v>
      </c>
      <c r="BO170" s="27">
        <f t="shared" ref="BO170:BO193" si="25">IF(BF170&lt;&gt;0,1,0)</f>
        <v>1</v>
      </c>
      <c r="BP170" s="27">
        <f t="shared" si="20"/>
        <v>16866579</v>
      </c>
      <c r="BQ170" s="27">
        <f t="shared" si="21"/>
        <v>0.47826826973922809</v>
      </c>
      <c r="BR170" s="27">
        <f t="shared" si="22"/>
        <v>2.090876738582808</v>
      </c>
      <c r="BS170" s="27" t="str">
        <f t="shared" si="23"/>
        <v>Initiate</v>
      </c>
    </row>
    <row r="171" spans="1:71" customFormat="1" hidden="1">
      <c r="A171">
        <v>170</v>
      </c>
      <c r="B171" t="s">
        <v>70</v>
      </c>
      <c r="C171" s="1">
        <v>44377</v>
      </c>
      <c r="D171">
        <v>1.0807</v>
      </c>
      <c r="E171">
        <v>844354</v>
      </c>
      <c r="F171" t="e">
        <v>#N/A</v>
      </c>
      <c r="G171">
        <v>1646759</v>
      </c>
      <c r="H171">
        <v>2966366</v>
      </c>
      <c r="I171">
        <v>201302</v>
      </c>
      <c r="J171" s="3">
        <v>25400329</v>
      </c>
      <c r="K171">
        <v>4411150</v>
      </c>
      <c r="L171">
        <v>31883</v>
      </c>
      <c r="M171">
        <v>0</v>
      </c>
      <c r="N171" s="2">
        <v>14483314</v>
      </c>
      <c r="O171" s="2">
        <v>14733949</v>
      </c>
      <c r="P171">
        <v>611833</v>
      </c>
      <c r="Q171">
        <v>24624250</v>
      </c>
      <c r="R171">
        <v>8991477</v>
      </c>
      <c r="S171" s="4">
        <v>0</v>
      </c>
      <c r="T171">
        <v>416657</v>
      </c>
      <c r="U171">
        <v>21657884</v>
      </c>
      <c r="V171">
        <v>-416657</v>
      </c>
      <c r="W171">
        <v>541920</v>
      </c>
      <c r="X171">
        <v>206173</v>
      </c>
      <c r="Y171">
        <v>0</v>
      </c>
      <c r="Z171">
        <v>125263</v>
      </c>
      <c r="AA171">
        <v>-17148</v>
      </c>
      <c r="AB171">
        <v>0</v>
      </c>
      <c r="AC171">
        <v>514294</v>
      </c>
      <c r="AD171">
        <v>20.6417</v>
      </c>
      <c r="AE171" s="25">
        <v>6652284.2999999998</v>
      </c>
      <c r="AF171">
        <v>521235</v>
      </c>
      <c r="AG171">
        <v>137833</v>
      </c>
      <c r="AH171">
        <v>17868</v>
      </c>
      <c r="AI171">
        <v>514294</v>
      </c>
      <c r="AJ171">
        <v>0</v>
      </c>
      <c r="AK171">
        <v>573630</v>
      </c>
      <c r="AL171">
        <v>-84157</v>
      </c>
      <c r="AM171">
        <v>0</v>
      </c>
      <c r="AN171">
        <v>667740</v>
      </c>
      <c r="AO171">
        <v>2066807</v>
      </c>
      <c r="AP171">
        <v>47.321199999999997</v>
      </c>
      <c r="AQ171">
        <v>1070920</v>
      </c>
      <c r="AR171">
        <v>24422948</v>
      </c>
      <c r="AS171">
        <v>15059143</v>
      </c>
      <c r="AT171">
        <v>20.052700000000002</v>
      </c>
      <c r="AU171">
        <v>279033</v>
      </c>
      <c r="AV171">
        <v>73978</v>
      </c>
      <c r="AW171">
        <v>41548</v>
      </c>
      <c r="AX171" s="26">
        <v>1070920</v>
      </c>
      <c r="AY171">
        <v>1070920</v>
      </c>
      <c r="AZ171">
        <v>7770379</v>
      </c>
      <c r="BA171">
        <v>1683464</v>
      </c>
      <c r="BB171">
        <v>1391501</v>
      </c>
      <c r="BC171">
        <v>1445404</v>
      </c>
      <c r="BD171" t="e">
        <v>#N/A</v>
      </c>
      <c r="BE171" s="15">
        <v>521235</v>
      </c>
      <c r="BF171">
        <v>0</v>
      </c>
      <c r="BG171" s="9">
        <f t="shared" si="16"/>
        <v>0</v>
      </c>
      <c r="BH171" s="9">
        <f t="shared" si="24"/>
        <v>360784.33811999997</v>
      </c>
      <c r="BI171" s="9">
        <f t="shared" si="19"/>
        <v>360784.33811999997</v>
      </c>
      <c r="BJ171">
        <v>23673.512999999999</v>
      </c>
      <c r="BK171" s="9">
        <f t="shared" si="17"/>
        <v>6564191.6846399987</v>
      </c>
      <c r="BL171">
        <v>277.27999999999997</v>
      </c>
      <c r="BM171">
        <v>1</v>
      </c>
      <c r="BN171" t="s">
        <v>114</v>
      </c>
      <c r="BO171">
        <f t="shared" si="25"/>
        <v>0</v>
      </c>
      <c r="BP171">
        <f t="shared" si="20"/>
        <v>15632773</v>
      </c>
      <c r="BQ171">
        <f t="shared" si="21"/>
        <v>0.41989937963277524</v>
      </c>
      <c r="BR171">
        <f t="shared" si="22"/>
        <v>2.3815229278846619</v>
      </c>
      <c r="BS171" t="str">
        <f t="shared" si="23"/>
        <v>NonPayer</v>
      </c>
    </row>
    <row r="172" spans="1:71">
      <c r="A172" s="27">
        <v>171</v>
      </c>
      <c r="B172" s="27" t="s">
        <v>70</v>
      </c>
      <c r="C172" s="29">
        <v>44196</v>
      </c>
      <c r="D172" s="27">
        <v>1.1354</v>
      </c>
      <c r="E172" s="27">
        <v>871814</v>
      </c>
      <c r="F172" s="27">
        <v>509013</v>
      </c>
      <c r="G172" s="27">
        <v>1050020</v>
      </c>
      <c r="H172" s="27">
        <v>2626964</v>
      </c>
      <c r="I172" s="27">
        <v>199894</v>
      </c>
      <c r="J172" s="27">
        <v>24818366</v>
      </c>
      <c r="K172" s="27">
        <v>4425568</v>
      </c>
      <c r="L172" s="27">
        <v>29892</v>
      </c>
      <c r="M172" s="27">
        <v>0</v>
      </c>
      <c r="N172" s="27">
        <v>13717464</v>
      </c>
      <c r="O172" s="27">
        <v>13912749</v>
      </c>
      <c r="P172" s="27">
        <v>734986</v>
      </c>
      <c r="Q172" s="27">
        <v>23352185</v>
      </c>
      <c r="R172" s="27">
        <v>8547453</v>
      </c>
      <c r="S172" s="27">
        <v>0</v>
      </c>
      <c r="T172" s="27">
        <v>433109</v>
      </c>
      <c r="U172" s="27">
        <v>20725220</v>
      </c>
      <c r="V172" s="27">
        <v>-433109</v>
      </c>
      <c r="W172" s="27">
        <v>637430</v>
      </c>
      <c r="X172" s="27">
        <v>203801</v>
      </c>
      <c r="Y172" s="27" t="e">
        <v>#N/A</v>
      </c>
      <c r="Z172" s="27">
        <v>204321</v>
      </c>
      <c r="AA172" s="27">
        <v>-3932</v>
      </c>
      <c r="AB172" s="27">
        <v>0</v>
      </c>
      <c r="AC172" s="27">
        <v>620401</v>
      </c>
      <c r="AD172" s="27">
        <v>20.820799999999998</v>
      </c>
      <c r="AE172" s="27">
        <v>5029055.05</v>
      </c>
      <c r="AF172" s="27">
        <v>353719</v>
      </c>
      <c r="AG172" s="27">
        <v>95878</v>
      </c>
      <c r="AH172" s="27">
        <v>24056</v>
      </c>
      <c r="AI172" s="27">
        <v>620401</v>
      </c>
      <c r="AJ172" s="27">
        <v>0</v>
      </c>
      <c r="AK172" s="27">
        <v>566789</v>
      </c>
      <c r="AL172" s="27">
        <v>84819</v>
      </c>
      <c r="AM172" s="27">
        <v>0</v>
      </c>
      <c r="AN172" s="27">
        <v>460492</v>
      </c>
      <c r="AO172" s="27">
        <v>2020341</v>
      </c>
      <c r="AP172" s="27">
        <v>8.0753000000000004</v>
      </c>
      <c r="AQ172" s="27">
        <v>135341</v>
      </c>
      <c r="AR172" s="27">
        <v>23152290</v>
      </c>
      <c r="AS172" s="27">
        <v>14237943</v>
      </c>
      <c r="AT172" s="27" t="e">
        <v>#N/A</v>
      </c>
      <c r="AU172" s="27">
        <v>-28938</v>
      </c>
      <c r="AV172" s="27">
        <v>73445</v>
      </c>
      <c r="AW172" s="27">
        <v>27066</v>
      </c>
      <c r="AX172" s="27">
        <v>135341</v>
      </c>
      <c r="AY172" s="27">
        <v>135341</v>
      </c>
      <c r="AZ172" s="27">
        <v>6321559</v>
      </c>
      <c r="BA172" s="27">
        <v>778979</v>
      </c>
      <c r="BB172" s="27">
        <v>133469</v>
      </c>
      <c r="BC172" s="27">
        <v>1147325</v>
      </c>
      <c r="BD172" s="27" t="e">
        <v>#N/A</v>
      </c>
      <c r="BE172" s="28">
        <v>353719</v>
      </c>
      <c r="BF172" s="30">
        <v>15.24</v>
      </c>
      <c r="BG172" s="31">
        <f t="shared" si="16"/>
        <v>360784.33811999997</v>
      </c>
      <c r="BH172" s="31">
        <f t="shared" si="24"/>
        <v>360784.33811999997</v>
      </c>
      <c r="BI172" s="31">
        <f t="shared" si="19"/>
        <v>360784.33811999997</v>
      </c>
      <c r="BJ172" s="27">
        <v>23673.512999999999</v>
      </c>
      <c r="BK172" s="31">
        <f t="shared" si="17"/>
        <v>4968596.9084399994</v>
      </c>
      <c r="BL172" s="27">
        <v>209.88</v>
      </c>
      <c r="BM172" s="27">
        <v>1</v>
      </c>
      <c r="BN172" s="27" t="s">
        <v>114</v>
      </c>
      <c r="BO172" s="27">
        <f t="shared" si="25"/>
        <v>1</v>
      </c>
      <c r="BP172" s="27">
        <f t="shared" si="20"/>
        <v>14804732</v>
      </c>
      <c r="BQ172" s="27">
        <f t="shared" si="21"/>
        <v>0.33560870324704289</v>
      </c>
      <c r="BR172" s="27">
        <f t="shared" si="22"/>
        <v>2.9796605103649418</v>
      </c>
      <c r="BS172" s="27" t="str">
        <f t="shared" si="23"/>
        <v>Initiate</v>
      </c>
    </row>
    <row r="173" spans="1:71" customFormat="1" hidden="1">
      <c r="A173">
        <v>172</v>
      </c>
      <c r="B173" t="s">
        <v>70</v>
      </c>
      <c r="C173" s="1">
        <v>44012</v>
      </c>
      <c r="D173">
        <v>1.1323000000000001</v>
      </c>
      <c r="E173">
        <v>567796</v>
      </c>
      <c r="F173" t="e">
        <v>#N/A</v>
      </c>
      <c r="G173">
        <v>1150851</v>
      </c>
      <c r="H173">
        <v>2367514</v>
      </c>
      <c r="I173">
        <v>196739</v>
      </c>
      <c r="J173" s="3">
        <v>23547726</v>
      </c>
      <c r="K173">
        <v>3963652</v>
      </c>
      <c r="L173">
        <v>55298</v>
      </c>
      <c r="M173">
        <v>0</v>
      </c>
      <c r="N173" s="2">
        <v>13461589</v>
      </c>
      <c r="O173" s="2">
        <v>13461258</v>
      </c>
      <c r="P173">
        <v>667052</v>
      </c>
      <c r="Q173">
        <v>22059001</v>
      </c>
      <c r="R173">
        <v>7749428</v>
      </c>
      <c r="S173" s="4">
        <v>0</v>
      </c>
      <c r="T173">
        <v>300738</v>
      </c>
      <c r="U173">
        <v>19691486</v>
      </c>
      <c r="V173">
        <v>-300738</v>
      </c>
      <c r="W173">
        <v>158775</v>
      </c>
      <c r="X173">
        <v>197327</v>
      </c>
      <c r="Y173">
        <v>0</v>
      </c>
      <c r="Z173">
        <v>-141963</v>
      </c>
      <c r="AA173">
        <v>-18769</v>
      </c>
      <c r="AB173">
        <v>0</v>
      </c>
      <c r="AC173">
        <v>-51349</v>
      </c>
      <c r="AD173">
        <v>19.994399999999999</v>
      </c>
      <c r="AE173" s="25">
        <v>4594459.95</v>
      </c>
      <c r="AF173">
        <v>149168</v>
      </c>
      <c r="AG173">
        <v>38372</v>
      </c>
      <c r="AH173">
        <v>17127</v>
      </c>
      <c r="AI173">
        <v>-51349</v>
      </c>
      <c r="AJ173">
        <v>0</v>
      </c>
      <c r="AK173">
        <v>523121</v>
      </c>
      <c r="AL173">
        <v>221286</v>
      </c>
      <c r="AM173">
        <v>0</v>
      </c>
      <c r="AN173">
        <v>191914</v>
      </c>
      <c r="AO173">
        <v>1163316</v>
      </c>
      <c r="AP173">
        <v>17.861499999999999</v>
      </c>
      <c r="AQ173">
        <v>399309</v>
      </c>
      <c r="AR173">
        <v>21862261</v>
      </c>
      <c r="AS173">
        <v>13786452</v>
      </c>
      <c r="AT173">
        <v>10.030900000000001</v>
      </c>
      <c r="AU173">
        <v>48648</v>
      </c>
      <c r="AV173">
        <v>72974</v>
      </c>
      <c r="AW173">
        <v>37024</v>
      </c>
      <c r="AX173" s="26">
        <v>399309</v>
      </c>
      <c r="AY173">
        <v>399309</v>
      </c>
      <c r="AZ173">
        <v>6486020</v>
      </c>
      <c r="BA173">
        <v>335828</v>
      </c>
      <c r="BB173">
        <v>484981</v>
      </c>
      <c r="BC173">
        <v>1143516</v>
      </c>
      <c r="BD173" t="e">
        <v>#N/A</v>
      </c>
      <c r="BE173" s="15">
        <v>149168</v>
      </c>
      <c r="BF173">
        <v>0</v>
      </c>
      <c r="BG173" s="9">
        <f t="shared" si="16"/>
        <v>0</v>
      </c>
      <c r="BH173" s="9">
        <f t="shared" si="24"/>
        <v>393217.05092999997</v>
      </c>
      <c r="BI173" s="9">
        <f t="shared" si="19"/>
        <v>393217.05092999997</v>
      </c>
      <c r="BJ173">
        <v>23673.512999999999</v>
      </c>
      <c r="BK173" s="9">
        <f t="shared" si="17"/>
        <v>4684988.2226999998</v>
      </c>
      <c r="BL173">
        <v>197.9</v>
      </c>
      <c r="BM173">
        <v>1</v>
      </c>
      <c r="BN173" t="s">
        <v>114</v>
      </c>
      <c r="BO173">
        <f t="shared" si="25"/>
        <v>0</v>
      </c>
      <c r="BP173">
        <f t="shared" si="20"/>
        <v>14309573</v>
      </c>
      <c r="BQ173">
        <f t="shared" si="21"/>
        <v>0.32740237760413954</v>
      </c>
      <c r="BR173">
        <f t="shared" si="22"/>
        <v>3.0543455649827158</v>
      </c>
      <c r="BS173" t="str">
        <f t="shared" si="23"/>
        <v>NonPayer</v>
      </c>
    </row>
    <row r="174" spans="1:71">
      <c r="A174" s="27">
        <v>173</v>
      </c>
      <c r="B174" s="27" t="s">
        <v>70</v>
      </c>
      <c r="C174" s="29">
        <v>43830</v>
      </c>
      <c r="D174" s="27">
        <v>1.3121</v>
      </c>
      <c r="E174" s="27">
        <v>756746</v>
      </c>
      <c r="F174" s="27">
        <v>498181</v>
      </c>
      <c r="G174" s="27">
        <v>1369202</v>
      </c>
      <c r="H174" s="27">
        <v>2527476</v>
      </c>
      <c r="I174" s="27">
        <v>194408</v>
      </c>
      <c r="J174" s="27">
        <v>22699869</v>
      </c>
      <c r="K174" s="27">
        <v>3295195</v>
      </c>
      <c r="L174" s="27">
        <v>57571</v>
      </c>
      <c r="M174" s="27">
        <v>0</v>
      </c>
      <c r="N174" s="27">
        <v>13779970</v>
      </c>
      <c r="O174" s="27">
        <v>13779639</v>
      </c>
      <c r="P174" s="27">
        <v>816222</v>
      </c>
      <c r="Q174" s="27">
        <v>21882348</v>
      </c>
      <c r="R174" s="27">
        <v>7266661</v>
      </c>
      <c r="S174" s="27" t="e">
        <v>#N/A</v>
      </c>
      <c r="T174" s="27">
        <v>551188</v>
      </c>
      <c r="U174" s="27">
        <v>19354872</v>
      </c>
      <c r="V174" s="27">
        <v>-551188</v>
      </c>
      <c r="W174" s="27">
        <v>64332</v>
      </c>
      <c r="X174" s="27">
        <v>190185</v>
      </c>
      <c r="Y174" s="27">
        <v>0</v>
      </c>
      <c r="Z174" s="27">
        <v>-486856</v>
      </c>
      <c r="AA174" s="27">
        <v>74740</v>
      </c>
      <c r="AB174" s="27">
        <v>185846</v>
      </c>
      <c r="AC174" s="27">
        <v>926</v>
      </c>
      <c r="AD174" s="27">
        <v>28.575900000000001</v>
      </c>
      <c r="AE174" s="27">
        <v>6062578</v>
      </c>
      <c r="AF174" s="27">
        <v>154601</v>
      </c>
      <c r="AG174" s="27">
        <v>65042</v>
      </c>
      <c r="AH174" s="27">
        <v>20739</v>
      </c>
      <c r="AI174" s="27">
        <v>926</v>
      </c>
      <c r="AJ174" s="27">
        <v>0</v>
      </c>
      <c r="AK174" s="27">
        <v>510854</v>
      </c>
      <c r="AL174" s="27">
        <v>-30997</v>
      </c>
      <c r="AM174" s="27">
        <v>0</v>
      </c>
      <c r="AN174" s="27">
        <v>227611</v>
      </c>
      <c r="AO174" s="27">
        <v>1961284</v>
      </c>
      <c r="AP174" s="27">
        <v>54.384500000000003</v>
      </c>
      <c r="AQ174" s="27">
        <v>1202887</v>
      </c>
      <c r="AR174" s="27">
        <v>21687940</v>
      </c>
      <c r="AS174" s="27">
        <v>14104833</v>
      </c>
      <c r="AT174" s="27">
        <v>21.975000000000001</v>
      </c>
      <c r="AU174" s="27">
        <v>357548</v>
      </c>
      <c r="AV174" s="27">
        <v>76426</v>
      </c>
      <c r="AW174" s="27">
        <v>66630</v>
      </c>
      <c r="AX174" s="27">
        <v>1202887</v>
      </c>
      <c r="AY174" s="27">
        <v>1202887</v>
      </c>
      <c r="AZ174" s="27">
        <v>7659623</v>
      </c>
      <c r="BA174" s="27">
        <v>1041570</v>
      </c>
      <c r="BB174" s="27">
        <v>1627065</v>
      </c>
      <c r="BC174" s="27">
        <v>1300677</v>
      </c>
      <c r="BD174" s="27" t="e">
        <v>#N/A</v>
      </c>
      <c r="BE174" s="28">
        <v>154601</v>
      </c>
      <c r="BF174" s="30">
        <v>16.61</v>
      </c>
      <c r="BG174" s="31">
        <f t="shared" si="16"/>
        <v>393217.05092999997</v>
      </c>
      <c r="BH174" s="31">
        <f t="shared" si="24"/>
        <v>393217.05092999997</v>
      </c>
      <c r="BI174" s="31">
        <f t="shared" si="19"/>
        <v>393217.05092999997</v>
      </c>
      <c r="BJ174" s="27">
        <v>23673.512999999999</v>
      </c>
      <c r="BK174" s="31">
        <f t="shared" si="17"/>
        <v>6086223.4571699994</v>
      </c>
      <c r="BL174" s="27">
        <v>257.08999999999997</v>
      </c>
      <c r="BM174" s="27">
        <v>1</v>
      </c>
      <c r="BN174" s="27" t="s">
        <v>114</v>
      </c>
      <c r="BO174" s="27">
        <f t="shared" si="25"/>
        <v>1</v>
      </c>
      <c r="BP174" s="27">
        <f t="shared" si="20"/>
        <v>14615687</v>
      </c>
      <c r="BQ174" s="27">
        <f t="shared" si="21"/>
        <v>0.41641720003787708</v>
      </c>
      <c r="BR174" s="27">
        <f t="shared" si="22"/>
        <v>2.4014377886144969</v>
      </c>
      <c r="BS174" s="27" t="str">
        <f t="shared" si="23"/>
        <v>Initiate</v>
      </c>
    </row>
    <row r="175" spans="1:71" customFormat="1" hidden="1">
      <c r="A175">
        <v>174</v>
      </c>
      <c r="B175" t="s">
        <v>70</v>
      </c>
      <c r="C175" s="1">
        <v>43646</v>
      </c>
      <c r="D175">
        <v>1.2039</v>
      </c>
      <c r="E175">
        <v>630490</v>
      </c>
      <c r="F175" t="e">
        <v>#N/A</v>
      </c>
      <c r="G175">
        <v>1640539</v>
      </c>
      <c r="H175">
        <v>2447455</v>
      </c>
      <c r="I175">
        <v>157968</v>
      </c>
      <c r="J175" s="3">
        <v>21130772</v>
      </c>
      <c r="K175">
        <v>3444361</v>
      </c>
      <c r="L175">
        <v>51717</v>
      </c>
      <c r="M175">
        <v>0</v>
      </c>
      <c r="N175" s="2">
        <v>13496359</v>
      </c>
      <c r="O175" s="2">
        <v>13260443</v>
      </c>
      <c r="P175">
        <v>475197</v>
      </c>
      <c r="Q175">
        <v>21282648</v>
      </c>
      <c r="R175">
        <v>7199888</v>
      </c>
      <c r="S175" s="4">
        <v>0</v>
      </c>
      <c r="T175">
        <v>347191</v>
      </c>
      <c r="U175">
        <v>18835193</v>
      </c>
      <c r="V175">
        <v>-347191</v>
      </c>
      <c r="W175">
        <v>583673</v>
      </c>
      <c r="X175">
        <v>175223</v>
      </c>
      <c r="Y175">
        <v>0</v>
      </c>
      <c r="Z175">
        <v>236482</v>
      </c>
      <c r="AA175">
        <v>-9180</v>
      </c>
      <c r="AB175">
        <v>0</v>
      </c>
      <c r="AC175">
        <v>326255</v>
      </c>
      <c r="AD175">
        <v>22.7944</v>
      </c>
      <c r="AE175" s="25">
        <v>5151829.41</v>
      </c>
      <c r="AF175">
        <v>300589</v>
      </c>
      <c r="AG175">
        <v>94221</v>
      </c>
      <c r="AH175">
        <v>19156</v>
      </c>
      <c r="AI175">
        <v>326255</v>
      </c>
      <c r="AJ175">
        <v>0</v>
      </c>
      <c r="AK175">
        <v>497123</v>
      </c>
      <c r="AL175">
        <v>-148000</v>
      </c>
      <c r="AM175">
        <v>0</v>
      </c>
      <c r="AN175">
        <v>413352</v>
      </c>
      <c r="AO175">
        <v>1784930</v>
      </c>
      <c r="AP175">
        <v>75.795299999999997</v>
      </c>
      <c r="AQ175">
        <v>1661963</v>
      </c>
      <c r="AR175">
        <v>21124680</v>
      </c>
      <c r="AS175">
        <v>13585637</v>
      </c>
      <c r="AT175">
        <v>18.571899999999999</v>
      </c>
      <c r="AU175">
        <v>397788</v>
      </c>
      <c r="AV175">
        <v>62228</v>
      </c>
      <c r="AW175">
        <v>82126</v>
      </c>
      <c r="AX175" s="26">
        <v>1661963</v>
      </c>
      <c r="AY175">
        <v>1661963</v>
      </c>
      <c r="AZ175">
        <v>8329373</v>
      </c>
      <c r="BA175">
        <v>1883025</v>
      </c>
      <c r="BB175">
        <v>2141877</v>
      </c>
      <c r="BC175">
        <v>1514345</v>
      </c>
      <c r="BD175" t="e">
        <v>#N/A</v>
      </c>
      <c r="BE175" s="15">
        <v>300589</v>
      </c>
      <c r="BF175">
        <v>0</v>
      </c>
      <c r="BG175" s="9">
        <f t="shared" si="16"/>
        <v>0</v>
      </c>
      <c r="BH175" s="9">
        <f t="shared" si="24"/>
        <v>190335.04451999997</v>
      </c>
      <c r="BI175" s="9">
        <f t="shared" si="19"/>
        <v>190335.04451999997</v>
      </c>
      <c r="BJ175">
        <v>23673.512999999999</v>
      </c>
      <c r="BK175" s="9">
        <f t="shared" si="17"/>
        <v>5520899.9667299995</v>
      </c>
      <c r="BL175">
        <v>233.21</v>
      </c>
      <c r="BM175">
        <v>1</v>
      </c>
      <c r="BN175" t="s">
        <v>114</v>
      </c>
      <c r="BO175">
        <f t="shared" si="25"/>
        <v>0</v>
      </c>
      <c r="BP175">
        <f t="shared" si="20"/>
        <v>14082760</v>
      </c>
      <c r="BQ175">
        <f t="shared" si="21"/>
        <v>0.39203252535227467</v>
      </c>
      <c r="BR175">
        <f t="shared" si="22"/>
        <v>2.5508087603226666</v>
      </c>
      <c r="BS175" t="str">
        <f t="shared" si="23"/>
        <v>NonPayer</v>
      </c>
    </row>
    <row r="176" spans="1:71">
      <c r="A176" s="27">
        <v>175</v>
      </c>
      <c r="B176" s="27" t="s">
        <v>70</v>
      </c>
      <c r="C176" s="29">
        <v>43465</v>
      </c>
      <c r="D176" s="27">
        <v>1.0933999999999999</v>
      </c>
      <c r="E176" s="27">
        <v>912109</v>
      </c>
      <c r="F176" s="27">
        <v>473027</v>
      </c>
      <c r="G176" s="27">
        <v>849419</v>
      </c>
      <c r="H176" s="27">
        <v>2473695</v>
      </c>
      <c r="I176" s="27">
        <v>160850</v>
      </c>
      <c r="J176" s="27">
        <v>20516191</v>
      </c>
      <c r="K176" s="27">
        <v>3294761</v>
      </c>
      <c r="L176" s="27">
        <v>26859</v>
      </c>
      <c r="M176" s="27">
        <v>0</v>
      </c>
      <c r="N176" s="27">
        <v>13210734</v>
      </c>
      <c r="O176" s="27">
        <v>12974815</v>
      </c>
      <c r="P176" s="27">
        <v>569061</v>
      </c>
      <c r="Q176" s="27">
        <v>20810440</v>
      </c>
      <c r="R176" s="27">
        <v>7034287</v>
      </c>
      <c r="S176" s="27" t="e">
        <v>#N/A</v>
      </c>
      <c r="T176" s="27">
        <v>447879</v>
      </c>
      <c r="U176" s="27">
        <v>18336745</v>
      </c>
      <c r="V176" s="27">
        <v>-447879</v>
      </c>
      <c r="W176" s="27">
        <v>155165</v>
      </c>
      <c r="X176" s="27">
        <v>171857</v>
      </c>
      <c r="Y176" s="27">
        <v>0</v>
      </c>
      <c r="Z176" s="27">
        <v>-292714</v>
      </c>
      <c r="AA176" s="27">
        <v>31501</v>
      </c>
      <c r="AB176" s="27" t="e">
        <v>#N/A</v>
      </c>
      <c r="AC176" s="27">
        <v>545079</v>
      </c>
      <c r="AD176" s="27">
        <v>13.3697</v>
      </c>
      <c r="AE176" s="27">
        <v>3396494.5</v>
      </c>
      <c r="AF176" s="27">
        <v>439020</v>
      </c>
      <c r="AG176" s="27">
        <v>71750</v>
      </c>
      <c r="AH176" s="27">
        <v>12958</v>
      </c>
      <c r="AI176" s="27">
        <v>545079</v>
      </c>
      <c r="AJ176" s="27">
        <v>0</v>
      </c>
      <c r="AK176" s="27">
        <v>476144</v>
      </c>
      <c r="AL176" s="27">
        <v>172551</v>
      </c>
      <c r="AM176" s="27">
        <v>0</v>
      </c>
      <c r="AN176" s="27">
        <v>536660</v>
      </c>
      <c r="AO176" s="27">
        <v>2322586</v>
      </c>
      <c r="AP176" s="27">
        <v>66.740200000000002</v>
      </c>
      <c r="AQ176" s="27">
        <v>1456270</v>
      </c>
      <c r="AR176" s="27">
        <v>20649590</v>
      </c>
      <c r="AS176" s="27">
        <v>13300009</v>
      </c>
      <c r="AT176" s="27">
        <v>17.465900000000001</v>
      </c>
      <c r="AU176" s="27">
        <v>323566</v>
      </c>
      <c r="AV176" s="27">
        <v>50378</v>
      </c>
      <c r="AW176" s="27">
        <v>72726</v>
      </c>
      <c r="AX176" s="27">
        <v>1456270</v>
      </c>
      <c r="AY176" s="27">
        <v>1456270</v>
      </c>
      <c r="AZ176" s="27">
        <v>8224177</v>
      </c>
      <c r="BA176" s="27">
        <v>1921239</v>
      </c>
      <c r="BB176" s="27">
        <v>1852562</v>
      </c>
      <c r="BC176" s="27">
        <v>1738535</v>
      </c>
      <c r="BD176" s="27" t="e">
        <v>#N/A</v>
      </c>
      <c r="BE176" s="28">
        <v>439020</v>
      </c>
      <c r="BF176" s="30">
        <v>8.0399999999999991</v>
      </c>
      <c r="BG176" s="31">
        <f t="shared" si="16"/>
        <v>190335.04451999997</v>
      </c>
      <c r="BH176" s="31">
        <f t="shared" si="24"/>
        <v>190335.04451999997</v>
      </c>
      <c r="BI176" s="31">
        <f t="shared" si="19"/>
        <v>190335.04451999997</v>
      </c>
      <c r="BJ176" s="27">
        <v>23673.512999999999</v>
      </c>
      <c r="BK176" s="31">
        <f t="shared" si="17"/>
        <v>3638382.2129699998</v>
      </c>
      <c r="BL176" s="27">
        <v>153.69</v>
      </c>
      <c r="BM176" s="27">
        <v>1</v>
      </c>
      <c r="BN176" s="27" t="s">
        <v>114</v>
      </c>
      <c r="BO176" s="27">
        <f t="shared" si="25"/>
        <v>1</v>
      </c>
      <c r="BP176" s="27">
        <f t="shared" si="20"/>
        <v>13776153</v>
      </c>
      <c r="BQ176" s="27">
        <f t="shared" si="21"/>
        <v>0.26410727384996374</v>
      </c>
      <c r="BR176" s="27">
        <f t="shared" si="22"/>
        <v>3.7863402450933186</v>
      </c>
      <c r="BS176" s="27" t="str">
        <f t="shared" si="23"/>
        <v>Initiate</v>
      </c>
    </row>
    <row r="177" spans="1:71" customFormat="1" hidden="1">
      <c r="A177">
        <v>176</v>
      </c>
      <c r="B177" t="s">
        <v>70</v>
      </c>
      <c r="C177" s="1">
        <v>43281</v>
      </c>
      <c r="D177">
        <v>1.0513999999999999</v>
      </c>
      <c r="E177">
        <v>698960</v>
      </c>
      <c r="F177" t="e">
        <v>#N/A</v>
      </c>
      <c r="G177">
        <v>1429632</v>
      </c>
      <c r="H177">
        <v>2507630</v>
      </c>
      <c r="I177">
        <v>158557</v>
      </c>
      <c r="J177" s="3">
        <v>19446694</v>
      </c>
      <c r="K177">
        <v>2575797</v>
      </c>
      <c r="L177">
        <v>30814</v>
      </c>
      <c r="M177">
        <v>0</v>
      </c>
      <c r="N177" s="2">
        <v>12182943</v>
      </c>
      <c r="O177" s="2">
        <v>11947024</v>
      </c>
      <c r="P177">
        <v>791524</v>
      </c>
      <c r="Q177">
        <v>19120236</v>
      </c>
      <c r="R177">
        <v>6437697</v>
      </c>
      <c r="S177" s="4">
        <v>0</v>
      </c>
      <c r="T177">
        <v>355363</v>
      </c>
      <c r="U177">
        <v>16612606</v>
      </c>
      <c r="V177">
        <v>-355363</v>
      </c>
      <c r="W177">
        <v>460140</v>
      </c>
      <c r="X177">
        <v>160261</v>
      </c>
      <c r="Y177">
        <v>0</v>
      </c>
      <c r="Z177">
        <v>104777</v>
      </c>
      <c r="AA177">
        <v>-13259</v>
      </c>
      <c r="AB177">
        <v>0</v>
      </c>
      <c r="AC177">
        <v>421513</v>
      </c>
      <c r="AD177">
        <v>20.356300000000001</v>
      </c>
      <c r="AE177" s="25">
        <v>3120128.27</v>
      </c>
      <c r="AF177">
        <v>259181</v>
      </c>
      <c r="AG177">
        <v>69363</v>
      </c>
      <c r="AH177">
        <v>12665</v>
      </c>
      <c r="AI177">
        <v>421513</v>
      </c>
      <c r="AJ177">
        <v>0</v>
      </c>
      <c r="AK177">
        <v>410321</v>
      </c>
      <c r="AL177">
        <v>-160763</v>
      </c>
      <c r="AM177">
        <v>0</v>
      </c>
      <c r="AN177">
        <v>340745</v>
      </c>
      <c r="AO177">
        <v>1833224</v>
      </c>
      <c r="AP177">
        <v>43.168999999999997</v>
      </c>
      <c r="AQ177">
        <v>963760</v>
      </c>
      <c r="AR177">
        <v>18961679</v>
      </c>
      <c r="AS177">
        <v>12272218</v>
      </c>
      <c r="AT177">
        <v>22.384499999999999</v>
      </c>
      <c r="AU177">
        <v>294856</v>
      </c>
      <c r="AV177">
        <v>48068</v>
      </c>
      <c r="AW177">
        <v>58616</v>
      </c>
      <c r="AX177" s="26">
        <v>963760</v>
      </c>
      <c r="AY177">
        <v>963760</v>
      </c>
      <c r="AZ177">
        <v>7307764</v>
      </c>
      <c r="BA177">
        <v>1266505</v>
      </c>
      <c r="BB177">
        <v>1317232</v>
      </c>
      <c r="BC177">
        <v>1082328</v>
      </c>
      <c r="BD177" t="e">
        <v>#N/A</v>
      </c>
      <c r="BE177" s="15">
        <v>259181</v>
      </c>
      <c r="BF177">
        <v>0</v>
      </c>
      <c r="BG177" s="9">
        <f t="shared" si="16"/>
        <v>0</v>
      </c>
      <c r="BH177" s="9">
        <f t="shared" si="24"/>
        <v>190335.04451999997</v>
      </c>
      <c r="BI177" s="9">
        <f t="shared" si="19"/>
        <v>190335.04451999997</v>
      </c>
      <c r="BJ177">
        <v>23673.512999999999</v>
      </c>
      <c r="BK177" s="9">
        <f t="shared" si="17"/>
        <v>3298193.8311599996</v>
      </c>
      <c r="BL177">
        <v>139.32</v>
      </c>
      <c r="BM177">
        <v>1</v>
      </c>
      <c r="BN177" t="s">
        <v>114</v>
      </c>
      <c r="BO177">
        <f t="shared" si="25"/>
        <v>0</v>
      </c>
      <c r="BP177">
        <f t="shared" si="20"/>
        <v>12682539</v>
      </c>
      <c r="BQ177">
        <f t="shared" si="21"/>
        <v>0.26005785049507829</v>
      </c>
      <c r="BR177">
        <f t="shared" si="22"/>
        <v>3.8452982599689891</v>
      </c>
      <c r="BS177" t="str">
        <f t="shared" si="23"/>
        <v>NonPayer</v>
      </c>
    </row>
    <row r="178" spans="1:71">
      <c r="A178" s="27">
        <v>177</v>
      </c>
      <c r="B178" s="27" t="s">
        <v>70</v>
      </c>
      <c r="C178" s="29">
        <v>43100</v>
      </c>
      <c r="D178" s="27">
        <v>1.08</v>
      </c>
      <c r="E178" s="27">
        <v>758150</v>
      </c>
      <c r="F178" s="27">
        <v>353179</v>
      </c>
      <c r="G178" s="27">
        <v>869007</v>
      </c>
      <c r="H178" s="27">
        <v>2589516</v>
      </c>
      <c r="I178" s="27">
        <v>157643</v>
      </c>
      <c r="J178" s="27">
        <v>18646531</v>
      </c>
      <c r="K178" s="27">
        <v>2391713</v>
      </c>
      <c r="L178" s="27">
        <v>31057</v>
      </c>
      <c r="M178" s="27">
        <v>0</v>
      </c>
      <c r="N178" s="27">
        <v>11539811</v>
      </c>
      <c r="O178" s="27">
        <v>11303892</v>
      </c>
      <c r="P178" s="27">
        <v>874805</v>
      </c>
      <c r="Q178" s="27">
        <v>18238770</v>
      </c>
      <c r="R178" s="27">
        <v>6223289</v>
      </c>
      <c r="S178" s="27" t="e">
        <v>#N/A</v>
      </c>
      <c r="T178" s="27">
        <v>417957</v>
      </c>
      <c r="U178" s="27">
        <v>15649254</v>
      </c>
      <c r="V178" s="27">
        <v>-417957</v>
      </c>
      <c r="W178" s="27">
        <v>565392</v>
      </c>
      <c r="X178" s="27">
        <v>164581</v>
      </c>
      <c r="Y178" s="27" t="e">
        <v>#N/A</v>
      </c>
      <c r="Z178" s="27">
        <v>147435</v>
      </c>
      <c r="AA178" s="27">
        <v>-25999</v>
      </c>
      <c r="AB178" s="27" t="e">
        <v>#N/A</v>
      </c>
      <c r="AC178" s="27">
        <v>184340</v>
      </c>
      <c r="AD178" s="27">
        <v>30.658799999999999</v>
      </c>
      <c r="AE178" s="27">
        <v>2887573.5</v>
      </c>
      <c r="AF178" s="27">
        <v>132468</v>
      </c>
      <c r="AG178" s="27">
        <v>66876</v>
      </c>
      <c r="AH178" s="27">
        <v>14610</v>
      </c>
      <c r="AI178" s="27">
        <v>184340</v>
      </c>
      <c r="AJ178" s="27">
        <v>0</v>
      </c>
      <c r="AK178" s="27">
        <v>386395</v>
      </c>
      <c r="AL178" s="27">
        <v>124733</v>
      </c>
      <c r="AM178" s="27">
        <v>0</v>
      </c>
      <c r="AN178" s="27">
        <v>218130</v>
      </c>
      <c r="AO178" s="27">
        <v>1904547</v>
      </c>
      <c r="AP178" s="27">
        <v>31.065200000000001</v>
      </c>
      <c r="AQ178" s="27">
        <v>714302</v>
      </c>
      <c r="AR178" s="27">
        <v>18081127</v>
      </c>
      <c r="AS178" s="27">
        <v>11629086</v>
      </c>
      <c r="AT178" s="27">
        <v>24.668500000000002</v>
      </c>
      <c r="AU178" s="27">
        <v>251127</v>
      </c>
      <c r="AV178" s="27">
        <v>53332</v>
      </c>
      <c r="AW178" s="27">
        <v>52577</v>
      </c>
      <c r="AX178" s="27">
        <v>714302</v>
      </c>
      <c r="AY178" s="27">
        <v>714302</v>
      </c>
      <c r="AZ178" s="27">
        <v>6546143</v>
      </c>
      <c r="BA178" s="27">
        <v>871614</v>
      </c>
      <c r="BB178" s="27">
        <v>1018006</v>
      </c>
      <c r="BC178" s="27">
        <v>879750</v>
      </c>
      <c r="BD178" s="27" t="e">
        <v>#N/A</v>
      </c>
      <c r="BE178" s="28">
        <v>132468</v>
      </c>
      <c r="BF178" s="30">
        <v>8.0399999999999991</v>
      </c>
      <c r="BG178" s="31">
        <f t="shared" si="16"/>
        <v>190335.04451999997</v>
      </c>
      <c r="BH178" s="31">
        <f t="shared" si="24"/>
        <v>190335.04451999997</v>
      </c>
      <c r="BI178" s="31">
        <f t="shared" si="19"/>
        <v>190335.04451999997</v>
      </c>
      <c r="BJ178" s="27">
        <v>23673.512999999999</v>
      </c>
      <c r="BK178" s="31">
        <f t="shared" si="17"/>
        <v>3087499.5654599997</v>
      </c>
      <c r="BL178" s="27">
        <v>130.41999999999999</v>
      </c>
      <c r="BM178" s="27">
        <v>1</v>
      </c>
      <c r="BN178" s="27" t="s">
        <v>114</v>
      </c>
      <c r="BO178" s="27">
        <f t="shared" si="25"/>
        <v>1</v>
      </c>
      <c r="BP178" s="27">
        <f t="shared" si="20"/>
        <v>12015481</v>
      </c>
      <c r="BQ178" s="27">
        <f t="shared" si="21"/>
        <v>0.25696013047334515</v>
      </c>
      <c r="BR178" s="27">
        <f t="shared" si="22"/>
        <v>3.8916543129002319</v>
      </c>
      <c r="BS178" s="27" t="str">
        <f t="shared" si="23"/>
        <v>Initiate</v>
      </c>
    </row>
    <row r="179" spans="1:71" customFormat="1" hidden="1">
      <c r="A179">
        <v>178</v>
      </c>
      <c r="B179" t="s">
        <v>70</v>
      </c>
      <c r="C179" s="1">
        <v>42916</v>
      </c>
      <c r="D179">
        <v>1.1074999999999999</v>
      </c>
      <c r="E179">
        <v>554802</v>
      </c>
      <c r="F179" t="e">
        <v>#N/A</v>
      </c>
      <c r="G179">
        <v>779999</v>
      </c>
      <c r="H179">
        <v>1925398</v>
      </c>
      <c r="I179">
        <v>105021</v>
      </c>
      <c r="J179" s="3">
        <v>17595215</v>
      </c>
      <c r="K179">
        <v>2526107</v>
      </c>
      <c r="L179">
        <v>13571</v>
      </c>
      <c r="M179">
        <v>0</v>
      </c>
      <c r="N179" s="2">
        <v>11170589</v>
      </c>
      <c r="O179" s="2">
        <v>10934670</v>
      </c>
      <c r="P179">
        <v>545998</v>
      </c>
      <c r="Q179">
        <v>17319819</v>
      </c>
      <c r="R179">
        <v>5694515</v>
      </c>
      <c r="S179" s="4">
        <v>0</v>
      </c>
      <c r="T179">
        <v>330021</v>
      </c>
      <c r="U179">
        <v>15394422</v>
      </c>
      <c r="V179">
        <v>-330021</v>
      </c>
      <c r="W179">
        <v>321823</v>
      </c>
      <c r="X179">
        <v>153609</v>
      </c>
      <c r="Y179">
        <v>0</v>
      </c>
      <c r="Z179">
        <v>-8198</v>
      </c>
      <c r="AA179">
        <v>-17323</v>
      </c>
      <c r="AB179">
        <v>0</v>
      </c>
      <c r="AC179">
        <v>180655</v>
      </c>
      <c r="AD179">
        <v>30.260400000000001</v>
      </c>
      <c r="AE179" s="25">
        <v>2621828.23</v>
      </c>
      <c r="AF179">
        <v>47893</v>
      </c>
      <c r="AG179">
        <v>25022</v>
      </c>
      <c r="AH179">
        <v>15836</v>
      </c>
      <c r="AI179">
        <v>180655</v>
      </c>
      <c r="AJ179">
        <v>0</v>
      </c>
      <c r="AK179">
        <v>365440</v>
      </c>
      <c r="AL179">
        <v>167413</v>
      </c>
      <c r="AM179">
        <v>0</v>
      </c>
      <c r="AN179">
        <v>82689</v>
      </c>
      <c r="AO179">
        <v>1394633</v>
      </c>
      <c r="AP179">
        <v>33.091000000000001</v>
      </c>
      <c r="AQ179">
        <v>725823</v>
      </c>
      <c r="AR179">
        <v>17214799</v>
      </c>
      <c r="AS179">
        <v>11259864</v>
      </c>
      <c r="AT179">
        <v>25.098500000000001</v>
      </c>
      <c r="AU179">
        <v>261285</v>
      </c>
      <c r="AV179">
        <v>66390</v>
      </c>
      <c r="AW179">
        <v>53930</v>
      </c>
      <c r="AX179" s="26">
        <v>725823</v>
      </c>
      <c r="AY179">
        <v>725823</v>
      </c>
      <c r="AZ179">
        <v>6256613</v>
      </c>
      <c r="BA179">
        <v>788002</v>
      </c>
      <c r="BB179">
        <v>1041038</v>
      </c>
      <c r="BC179">
        <v>1414304</v>
      </c>
      <c r="BD179" t="e">
        <v>#N/A</v>
      </c>
      <c r="BE179" s="15">
        <v>47893</v>
      </c>
      <c r="BF179">
        <v>0</v>
      </c>
      <c r="BG179" s="9">
        <f t="shared" si="16"/>
        <v>0</v>
      </c>
      <c r="BH179" s="9">
        <f t="shared" si="24"/>
        <v>186784.02545999998</v>
      </c>
      <c r="BI179" s="9">
        <f t="shared" si="19"/>
        <v>186784.02545999998</v>
      </c>
      <c r="BJ179">
        <v>23673.513999999999</v>
      </c>
      <c r="BK179" s="9">
        <f t="shared" si="17"/>
        <v>2815964.4903000002</v>
      </c>
      <c r="BL179">
        <v>118.95</v>
      </c>
      <c r="BM179">
        <v>1</v>
      </c>
      <c r="BN179" t="s">
        <v>114</v>
      </c>
      <c r="BO179">
        <f t="shared" si="25"/>
        <v>0</v>
      </c>
      <c r="BP179">
        <f t="shared" si="20"/>
        <v>11625304</v>
      </c>
      <c r="BQ179">
        <f t="shared" si="21"/>
        <v>0.24222717017120587</v>
      </c>
      <c r="BR179">
        <f t="shared" si="22"/>
        <v>4.1283560357543756</v>
      </c>
      <c r="BS179" t="str">
        <f t="shared" si="23"/>
        <v>NonPayer</v>
      </c>
    </row>
    <row r="180" spans="1:71">
      <c r="A180" s="27">
        <v>179</v>
      </c>
      <c r="B180" s="27" t="s">
        <v>70</v>
      </c>
      <c r="C180" s="29">
        <v>42735</v>
      </c>
      <c r="D180" s="27">
        <v>1.0748</v>
      </c>
      <c r="E180" s="27">
        <v>731566</v>
      </c>
      <c r="F180" s="27">
        <v>331774</v>
      </c>
      <c r="G180" s="27">
        <v>896728</v>
      </c>
      <c r="H180" s="27">
        <v>1921808</v>
      </c>
      <c r="I180" s="27">
        <v>105330</v>
      </c>
      <c r="J180" s="27">
        <v>17002542</v>
      </c>
      <c r="K180" s="27">
        <v>2382543</v>
      </c>
      <c r="L180" s="27">
        <v>11481</v>
      </c>
      <c r="M180" s="27">
        <v>0</v>
      </c>
      <c r="N180" s="27">
        <v>11005256</v>
      </c>
      <c r="O180" s="27">
        <v>10769337</v>
      </c>
      <c r="P180" s="27">
        <v>447080</v>
      </c>
      <c r="Q180" s="27">
        <v>16918938</v>
      </c>
      <c r="R180" s="27">
        <v>5477099</v>
      </c>
      <c r="S180" s="27" t="e">
        <v>#N/A</v>
      </c>
      <c r="T180" s="27">
        <v>299726</v>
      </c>
      <c r="U180" s="27">
        <v>14997130</v>
      </c>
      <c r="V180" s="27">
        <v>-299726</v>
      </c>
      <c r="W180" s="27">
        <v>358863</v>
      </c>
      <c r="X180" s="27">
        <v>147914</v>
      </c>
      <c r="Y180" s="27">
        <v>0</v>
      </c>
      <c r="Z180" s="27">
        <v>59137</v>
      </c>
      <c r="AA180" s="27">
        <v>-8668</v>
      </c>
      <c r="AB180" s="27" t="e">
        <v>#N/A</v>
      </c>
      <c r="AC180" s="27">
        <v>157760</v>
      </c>
      <c r="AD180" s="27">
        <v>24.380700000000001</v>
      </c>
      <c r="AE180" s="27">
        <v>3419727.85</v>
      </c>
      <c r="AF180" s="27">
        <v>242316</v>
      </c>
      <c r="AG180" s="27">
        <v>83735</v>
      </c>
      <c r="AH180" s="27">
        <v>19156</v>
      </c>
      <c r="AI180" s="27">
        <v>157760</v>
      </c>
      <c r="AJ180" s="27">
        <v>0</v>
      </c>
      <c r="AK180" s="27">
        <v>347308</v>
      </c>
      <c r="AL180" s="27">
        <v>24992</v>
      </c>
      <c r="AM180" s="27">
        <v>0</v>
      </c>
      <c r="AN180" s="27">
        <v>343448</v>
      </c>
      <c r="AO180" s="27">
        <v>1789687</v>
      </c>
      <c r="AP180" s="27">
        <v>42.268700000000003</v>
      </c>
      <c r="AQ180" s="27">
        <v>951637</v>
      </c>
      <c r="AR180" s="27">
        <v>16813608</v>
      </c>
      <c r="AS180" s="27">
        <v>11094531</v>
      </c>
      <c r="AT180" s="27">
        <v>22.412700000000001</v>
      </c>
      <c r="AU180" s="27">
        <v>288034</v>
      </c>
      <c r="AV180" s="27">
        <v>71556</v>
      </c>
      <c r="AW180" s="27">
        <v>45467</v>
      </c>
      <c r="AX180" s="27">
        <v>951637</v>
      </c>
      <c r="AY180" s="27">
        <v>951637</v>
      </c>
      <c r="AZ180" s="27">
        <v>6111051</v>
      </c>
      <c r="BA180" s="27">
        <v>725580</v>
      </c>
      <c r="BB180" s="27">
        <v>1285138</v>
      </c>
      <c r="BC180" s="27">
        <v>1312538</v>
      </c>
      <c r="BD180" s="27" t="e">
        <v>#N/A</v>
      </c>
      <c r="BE180" s="28">
        <v>242316</v>
      </c>
      <c r="BF180" s="30">
        <v>7.89</v>
      </c>
      <c r="BG180" s="31">
        <f t="shared" si="16"/>
        <v>186784.02545999998</v>
      </c>
      <c r="BH180" s="31">
        <f t="shared" si="24"/>
        <v>186784.02545999998</v>
      </c>
      <c r="BI180" s="31">
        <f t="shared" si="19"/>
        <v>186784.02545999998</v>
      </c>
      <c r="BJ180" s="27">
        <v>23673.513999999999</v>
      </c>
      <c r="BK180" s="31">
        <f t="shared" si="17"/>
        <v>3613525.1769599994</v>
      </c>
      <c r="BL180" s="27">
        <v>152.63999999999999</v>
      </c>
      <c r="BM180" s="27">
        <v>1</v>
      </c>
      <c r="BN180" s="27" t="s">
        <v>114</v>
      </c>
      <c r="BO180" s="27">
        <f t="shared" si="25"/>
        <v>1</v>
      </c>
      <c r="BP180" s="27">
        <f t="shared" si="20"/>
        <v>11441839</v>
      </c>
      <c r="BQ180" s="27">
        <f t="shared" si="21"/>
        <v>0.31581681729309419</v>
      </c>
      <c r="BR180" s="27">
        <f t="shared" si="22"/>
        <v>3.1663924947731608</v>
      </c>
      <c r="BS180" s="27" t="str">
        <f t="shared" si="23"/>
        <v>Initiate</v>
      </c>
    </row>
    <row r="181" spans="1:71" customFormat="1" hidden="1">
      <c r="A181">
        <v>180</v>
      </c>
      <c r="B181" t="s">
        <v>70</v>
      </c>
      <c r="C181" s="1">
        <v>42551</v>
      </c>
      <c r="D181">
        <v>1.0468</v>
      </c>
      <c r="E181">
        <v>578539</v>
      </c>
      <c r="F181" t="e">
        <v>#N/A</v>
      </c>
      <c r="G181">
        <v>1321632</v>
      </c>
      <c r="H181">
        <v>1914084</v>
      </c>
      <c r="I181">
        <v>106681</v>
      </c>
      <c r="J181" s="3">
        <v>16347611</v>
      </c>
      <c r="K181">
        <v>2520709</v>
      </c>
      <c r="L181">
        <v>13207</v>
      </c>
      <c r="M181">
        <v>0</v>
      </c>
      <c r="N181" s="2">
        <v>10592760</v>
      </c>
      <c r="O181" s="2">
        <v>10488841</v>
      </c>
      <c r="P181">
        <v>564050</v>
      </c>
      <c r="Q181">
        <v>16903001</v>
      </c>
      <c r="R181">
        <v>5756586</v>
      </c>
      <c r="S181" s="4" t="e">
        <v>#N/A</v>
      </c>
      <c r="T181">
        <v>286586</v>
      </c>
      <c r="U181">
        <v>14988916</v>
      </c>
      <c r="V181">
        <v>-286586</v>
      </c>
      <c r="W181">
        <v>290090</v>
      </c>
      <c r="X181">
        <v>140167</v>
      </c>
      <c r="Y181">
        <v>0</v>
      </c>
      <c r="Z181">
        <v>3504</v>
      </c>
      <c r="AA181">
        <v>26453</v>
      </c>
      <c r="AB181" t="e">
        <v>#N/A</v>
      </c>
      <c r="AC181">
        <v>111196</v>
      </c>
      <c r="AD181">
        <v>15.663</v>
      </c>
      <c r="AE181" s="25">
        <v>3205521.27</v>
      </c>
      <c r="AF181">
        <v>244851</v>
      </c>
      <c r="AG181">
        <v>46813</v>
      </c>
      <c r="AH181">
        <v>14749</v>
      </c>
      <c r="AI181">
        <v>111196</v>
      </c>
      <c r="AJ181">
        <v>0</v>
      </c>
      <c r="AK181">
        <v>332380</v>
      </c>
      <c r="AL181">
        <v>-128077</v>
      </c>
      <c r="AM181">
        <v>0</v>
      </c>
      <c r="AN181">
        <v>298877</v>
      </c>
      <c r="AO181">
        <v>1327008</v>
      </c>
      <c r="AP181">
        <v>35.430900000000001</v>
      </c>
      <c r="AQ181">
        <v>718312</v>
      </c>
      <c r="AR181">
        <v>16796319</v>
      </c>
      <c r="AS181">
        <v>10814035</v>
      </c>
      <c r="AT181">
        <v>12.9224</v>
      </c>
      <c r="AU181">
        <v>109720</v>
      </c>
      <c r="AV181">
        <v>75934</v>
      </c>
      <c r="AW181">
        <v>21036</v>
      </c>
      <c r="AX181" s="26">
        <v>718312</v>
      </c>
      <c r="AY181">
        <v>718312</v>
      </c>
      <c r="AZ181">
        <v>6224238</v>
      </c>
      <c r="BA181">
        <v>960186</v>
      </c>
      <c r="BB181">
        <v>849068</v>
      </c>
      <c r="BC181">
        <v>1642081</v>
      </c>
      <c r="BD181" t="e">
        <v>#N/A</v>
      </c>
      <c r="BE181" s="15">
        <v>244851</v>
      </c>
      <c r="BF181">
        <v>0</v>
      </c>
      <c r="BG181" s="9">
        <f t="shared" si="16"/>
        <v>0</v>
      </c>
      <c r="BH181" s="9">
        <f t="shared" si="24"/>
        <v>170449.3008</v>
      </c>
      <c r="BI181" s="9">
        <f t="shared" si="19"/>
        <v>170449.3008</v>
      </c>
      <c r="BJ181">
        <v>23673.513999999999</v>
      </c>
      <c r="BK181" s="9">
        <f t="shared" si="17"/>
        <v>3315949.1059799995</v>
      </c>
      <c r="BL181">
        <v>140.07</v>
      </c>
      <c r="BM181">
        <v>1</v>
      </c>
      <c r="BN181" t="s">
        <v>114</v>
      </c>
      <c r="BO181">
        <f t="shared" si="25"/>
        <v>0</v>
      </c>
      <c r="BP181">
        <f t="shared" si="20"/>
        <v>11146415</v>
      </c>
      <c r="BQ181">
        <f t="shared" si="21"/>
        <v>0.29749018908590785</v>
      </c>
      <c r="BR181">
        <f t="shared" si="22"/>
        <v>3.3614553914288066</v>
      </c>
      <c r="BS181" t="str">
        <f t="shared" si="23"/>
        <v>NonPayer</v>
      </c>
    </row>
    <row r="182" spans="1:71">
      <c r="A182" s="27">
        <v>181</v>
      </c>
      <c r="B182" s="27" t="s">
        <v>70</v>
      </c>
      <c r="C182" s="29">
        <v>42369</v>
      </c>
      <c r="D182" s="27">
        <v>1.0329999999999999</v>
      </c>
      <c r="E182" s="27">
        <v>726156</v>
      </c>
      <c r="F182" s="27">
        <v>358393</v>
      </c>
      <c r="G182" s="27">
        <v>1359095</v>
      </c>
      <c r="H182" s="27">
        <v>2124701</v>
      </c>
      <c r="I182" s="27">
        <v>107467</v>
      </c>
      <c r="J182" s="27">
        <v>15932815</v>
      </c>
      <c r="K182" s="27">
        <v>2795843</v>
      </c>
      <c r="L182" s="27">
        <v>12570</v>
      </c>
      <c r="M182" s="27">
        <v>0</v>
      </c>
      <c r="N182" s="27">
        <v>10368311</v>
      </c>
      <c r="O182" s="27">
        <v>10264392</v>
      </c>
      <c r="P182" s="27">
        <v>646372</v>
      </c>
      <c r="Q182" s="27">
        <v>17052040</v>
      </c>
      <c r="R182" s="27">
        <v>6137418</v>
      </c>
      <c r="S182" s="27" t="e">
        <v>#N/A</v>
      </c>
      <c r="T182" s="27">
        <v>475473</v>
      </c>
      <c r="U182" s="27">
        <v>14927339</v>
      </c>
      <c r="V182" s="27">
        <v>-475473</v>
      </c>
      <c r="W182" s="27">
        <v>600105</v>
      </c>
      <c r="X182" s="27">
        <v>135159</v>
      </c>
      <c r="Y182" s="27">
        <v>0</v>
      </c>
      <c r="Z182" s="27">
        <v>124632</v>
      </c>
      <c r="AA182" s="27">
        <v>-33100</v>
      </c>
      <c r="AB182" s="27" t="e">
        <v>#N/A</v>
      </c>
      <c r="AC182" s="27">
        <v>185548</v>
      </c>
      <c r="AD182" s="27" t="e">
        <v>#N/A</v>
      </c>
      <c r="AE182" s="27">
        <v>3126939.93</v>
      </c>
      <c r="AF182" s="27">
        <v>113152</v>
      </c>
      <c r="AG182" s="27">
        <v>-54524</v>
      </c>
      <c r="AH182" s="27">
        <v>24541</v>
      </c>
      <c r="AI182" s="27">
        <v>185548</v>
      </c>
      <c r="AJ182" s="27">
        <v>0</v>
      </c>
      <c r="AK182" s="27">
        <v>325036</v>
      </c>
      <c r="AL182" s="27">
        <v>27769</v>
      </c>
      <c r="AM182" s="27">
        <v>0</v>
      </c>
      <c r="AN182" s="27">
        <v>60404</v>
      </c>
      <c r="AO182" s="27">
        <v>1867101</v>
      </c>
      <c r="AP182" s="27">
        <v>38.456899999999997</v>
      </c>
      <c r="AQ182" s="27">
        <v>787056</v>
      </c>
      <c r="AR182" s="27">
        <v>16944573</v>
      </c>
      <c r="AS182" s="27">
        <v>10589586</v>
      </c>
      <c r="AT182" s="27">
        <v>12.9741</v>
      </c>
      <c r="AU182" s="27">
        <v>120042</v>
      </c>
      <c r="AV182" s="27">
        <v>66857</v>
      </c>
      <c r="AW182" s="27">
        <v>18143</v>
      </c>
      <c r="AX182" s="27">
        <v>787056</v>
      </c>
      <c r="AY182" s="27">
        <v>787056</v>
      </c>
      <c r="AZ182" s="27">
        <v>6073318</v>
      </c>
      <c r="BA182" s="27">
        <v>1228301</v>
      </c>
      <c r="BB182" s="27">
        <v>925241</v>
      </c>
      <c r="BC182" s="27">
        <v>1869021</v>
      </c>
      <c r="BD182" s="27" t="e">
        <v>#N/A</v>
      </c>
      <c r="BE182" s="28">
        <v>113152</v>
      </c>
      <c r="BF182" s="30">
        <v>7.2</v>
      </c>
      <c r="BG182" s="31">
        <f t="shared" si="16"/>
        <v>170449.3008</v>
      </c>
      <c r="BH182" s="31">
        <f t="shared" si="24"/>
        <v>170449.3008</v>
      </c>
      <c r="BI182" s="31">
        <f t="shared" si="19"/>
        <v>170449.3008</v>
      </c>
      <c r="BJ182" s="27">
        <v>23673.513999999999</v>
      </c>
      <c r="BK182" s="31">
        <f t="shared" si="17"/>
        <v>3254634.7047199998</v>
      </c>
      <c r="BL182" s="27">
        <v>137.47999999999999</v>
      </c>
      <c r="BM182" s="27">
        <v>1</v>
      </c>
      <c r="BN182" s="27" t="s">
        <v>114</v>
      </c>
      <c r="BO182" s="27">
        <f t="shared" si="25"/>
        <v>1</v>
      </c>
      <c r="BP182" s="27">
        <f t="shared" si="20"/>
        <v>10914622</v>
      </c>
      <c r="BQ182" s="27">
        <f t="shared" si="21"/>
        <v>0.2981903271336378</v>
      </c>
      <c r="BR182" s="27">
        <f t="shared" si="22"/>
        <v>3.3535628389174317</v>
      </c>
      <c r="BS182" s="27" t="str">
        <f t="shared" si="23"/>
        <v>Initiate</v>
      </c>
    </row>
    <row r="183" spans="1:71" customFormat="1" hidden="1">
      <c r="A183">
        <v>182</v>
      </c>
      <c r="B183" t="s">
        <v>70</v>
      </c>
      <c r="C183" s="1">
        <v>42185</v>
      </c>
      <c r="D183">
        <v>1.0507</v>
      </c>
      <c r="E183">
        <v>574439</v>
      </c>
      <c r="F183" t="e">
        <v>#N/A</v>
      </c>
      <c r="G183">
        <v>1104568</v>
      </c>
      <c r="H183">
        <v>1755220</v>
      </c>
      <c r="I183">
        <v>104801</v>
      </c>
      <c r="J183" s="3">
        <v>14800659</v>
      </c>
      <c r="K183">
        <v>2045990</v>
      </c>
      <c r="L183">
        <v>10381</v>
      </c>
      <c r="M183">
        <v>0</v>
      </c>
      <c r="N183" s="2">
        <v>9987023</v>
      </c>
      <c r="O183" s="2">
        <v>9883104</v>
      </c>
      <c r="P183">
        <v>508169</v>
      </c>
      <c r="Q183">
        <v>15357226</v>
      </c>
      <c r="R183">
        <v>4839787</v>
      </c>
      <c r="S183" s="4" t="e">
        <v>#N/A</v>
      </c>
      <c r="T183">
        <v>340625</v>
      </c>
      <c r="U183">
        <v>13602006</v>
      </c>
      <c r="V183">
        <v>-340625</v>
      </c>
      <c r="W183">
        <v>267921</v>
      </c>
      <c r="X183">
        <v>126364</v>
      </c>
      <c r="Y183">
        <v>0</v>
      </c>
      <c r="Z183">
        <v>-72704</v>
      </c>
      <c r="AA183">
        <v>-903</v>
      </c>
      <c r="AB183" t="e">
        <v>#N/A</v>
      </c>
      <c r="AC183">
        <v>222629</v>
      </c>
      <c r="AD183">
        <v>16.424299999999999</v>
      </c>
      <c r="AE183" s="25">
        <v>3351195.45</v>
      </c>
      <c r="AF183">
        <v>293792</v>
      </c>
      <c r="AG183">
        <v>59278</v>
      </c>
      <c r="AH183">
        <v>13252</v>
      </c>
      <c r="AI183">
        <v>222629</v>
      </c>
      <c r="AJ183">
        <v>0</v>
      </c>
      <c r="AK183">
        <v>309141</v>
      </c>
      <c r="AL183">
        <v>-12091</v>
      </c>
      <c r="AM183">
        <v>0</v>
      </c>
      <c r="AN183">
        <v>360916</v>
      </c>
      <c r="AO183">
        <v>1265199</v>
      </c>
      <c r="AP183">
        <v>21.7652</v>
      </c>
      <c r="AQ183">
        <v>384330</v>
      </c>
      <c r="AR183">
        <v>15252425</v>
      </c>
      <c r="AS183">
        <v>10208298</v>
      </c>
      <c r="AT183">
        <v>27.594100000000001</v>
      </c>
      <c r="AU183">
        <v>146047</v>
      </c>
      <c r="AV183">
        <v>50982</v>
      </c>
      <c r="AW183">
        <v>-1108</v>
      </c>
      <c r="AX183" s="26">
        <v>384330</v>
      </c>
      <c r="AY183">
        <v>384330</v>
      </c>
      <c r="AZ183">
        <v>5629331</v>
      </c>
      <c r="BA183">
        <v>1352058</v>
      </c>
      <c r="BB183">
        <v>529269</v>
      </c>
      <c r="BC183">
        <v>1512751</v>
      </c>
      <c r="BD183" t="e">
        <v>#N/A</v>
      </c>
      <c r="BE183" s="15">
        <v>293792</v>
      </c>
      <c r="BF183">
        <v>0</v>
      </c>
      <c r="BG183" s="9">
        <f t="shared" si="16"/>
        <v>0</v>
      </c>
      <c r="BH183" s="9">
        <f t="shared" si="24"/>
        <v>170449.3008</v>
      </c>
      <c r="BI183" s="9">
        <f t="shared" si="19"/>
        <v>170449.3008</v>
      </c>
      <c r="BJ183">
        <v>23673.513999999999</v>
      </c>
      <c r="BK183" s="9">
        <f t="shared" si="17"/>
        <v>3396675.7887199996</v>
      </c>
      <c r="BL183">
        <v>143.47999999999999</v>
      </c>
      <c r="BM183">
        <v>1</v>
      </c>
      <c r="BN183" t="s">
        <v>114</v>
      </c>
      <c r="BO183">
        <f t="shared" si="25"/>
        <v>0</v>
      </c>
      <c r="BP183">
        <f t="shared" si="20"/>
        <v>10517439</v>
      </c>
      <c r="BQ183">
        <f t="shared" si="21"/>
        <v>0.32295654757018316</v>
      </c>
      <c r="BR183">
        <f t="shared" si="22"/>
        <v>3.0963917824972582</v>
      </c>
      <c r="BS183" t="str">
        <f t="shared" si="23"/>
        <v>NonPayer</v>
      </c>
    </row>
    <row r="184" spans="1:71">
      <c r="A184" s="27">
        <v>183</v>
      </c>
      <c r="B184" s="27" t="s">
        <v>70</v>
      </c>
      <c r="C184" s="29">
        <v>42004</v>
      </c>
      <c r="D184" s="27">
        <v>1.0831999999999999</v>
      </c>
      <c r="E184" s="27">
        <v>683967</v>
      </c>
      <c r="F184" s="27">
        <v>362931</v>
      </c>
      <c r="G184" s="27">
        <v>1038191</v>
      </c>
      <c r="H184" s="27">
        <v>1855947</v>
      </c>
      <c r="I184" s="27">
        <v>104221</v>
      </c>
      <c r="J184" s="27">
        <v>14356134</v>
      </c>
      <c r="K184" s="27">
        <v>2224042</v>
      </c>
      <c r="L184" s="27">
        <v>10735</v>
      </c>
      <c r="M184" s="27">
        <v>0</v>
      </c>
      <c r="N184" s="27">
        <v>9595283</v>
      </c>
      <c r="O184" s="27">
        <v>9491364</v>
      </c>
      <c r="P184" s="27">
        <v>464782</v>
      </c>
      <c r="Q184" s="27">
        <v>15177470</v>
      </c>
      <c r="R184" s="27">
        <v>5057449</v>
      </c>
      <c r="S184" s="27" t="e">
        <v>#N/A</v>
      </c>
      <c r="T184" s="27">
        <v>332135</v>
      </c>
      <c r="U184" s="27">
        <v>13321523</v>
      </c>
      <c r="V184" s="27">
        <v>-332135</v>
      </c>
      <c r="W184" s="27">
        <v>599873</v>
      </c>
      <c r="X184" s="27">
        <v>127070</v>
      </c>
      <c r="Y184" s="27">
        <v>0</v>
      </c>
      <c r="Z184" s="27">
        <v>267738</v>
      </c>
      <c r="AA184" s="27">
        <v>11579</v>
      </c>
      <c r="AB184" s="27" t="e">
        <v>#N/A</v>
      </c>
      <c r="AC184" s="27">
        <v>311823</v>
      </c>
      <c r="AD184" s="27" t="e">
        <v>#N/A</v>
      </c>
      <c r="AE184" s="27">
        <v>2994132.87</v>
      </c>
      <c r="AF184" s="27">
        <v>-397250</v>
      </c>
      <c r="AG184" s="27">
        <v>-34574</v>
      </c>
      <c r="AH184" s="27">
        <v>13663</v>
      </c>
      <c r="AI184" s="27">
        <v>311823</v>
      </c>
      <c r="AJ184" s="27">
        <v>0</v>
      </c>
      <c r="AK184" s="27">
        <v>303463</v>
      </c>
      <c r="AL184" s="27">
        <v>-34273</v>
      </c>
      <c r="AM184" s="27">
        <v>0</v>
      </c>
      <c r="AN184" s="27">
        <v>-450036</v>
      </c>
      <c r="AO184" s="27">
        <v>1582289</v>
      </c>
      <c r="AP184" s="27">
        <v>12.017899999999999</v>
      </c>
      <c r="AQ184" s="27">
        <v>159004</v>
      </c>
      <c r="AR184" s="27">
        <v>15073249</v>
      </c>
      <c r="AS184" s="27">
        <v>9816558</v>
      </c>
      <c r="AT184" s="27">
        <v>48.767899999999997</v>
      </c>
      <c r="AU184" s="27">
        <v>149631</v>
      </c>
      <c r="AV184" s="27">
        <v>44749</v>
      </c>
      <c r="AW184" s="27">
        <v>-1812</v>
      </c>
      <c r="AX184" s="27">
        <v>159004</v>
      </c>
      <c r="AY184" s="27">
        <v>159004</v>
      </c>
      <c r="AZ184" s="27">
        <v>5589811</v>
      </c>
      <c r="BA184" s="27">
        <v>1310424</v>
      </c>
      <c r="BB184" s="27">
        <v>306823</v>
      </c>
      <c r="BC184" s="27">
        <v>1605208</v>
      </c>
      <c r="BD184" s="27" t="e">
        <v>#N/A</v>
      </c>
      <c r="BE184" s="28">
        <v>-397250</v>
      </c>
      <c r="BF184" s="30">
        <v>7.2</v>
      </c>
      <c r="BG184" s="31">
        <f t="shared" si="16"/>
        <v>170449.3008</v>
      </c>
      <c r="BH184" s="31">
        <f t="shared" si="24"/>
        <v>170449.3008</v>
      </c>
      <c r="BI184" s="31">
        <f t="shared" si="19"/>
        <v>170449.3008</v>
      </c>
      <c r="BJ184" s="27">
        <v>23673.513999999999</v>
      </c>
      <c r="BK184" s="31">
        <f t="shared" si="17"/>
        <v>3183377.4275799999</v>
      </c>
      <c r="BL184" s="27">
        <v>134.47</v>
      </c>
      <c r="BM184" s="27">
        <v>1</v>
      </c>
      <c r="BN184" s="27" t="s">
        <v>114</v>
      </c>
      <c r="BO184" s="27">
        <f t="shared" si="25"/>
        <v>1</v>
      </c>
      <c r="BP184" s="27">
        <f t="shared" si="20"/>
        <v>10120021</v>
      </c>
      <c r="BQ184" s="27">
        <f t="shared" si="21"/>
        <v>0.31456233416709312</v>
      </c>
      <c r="BR184" s="27">
        <f t="shared" si="22"/>
        <v>3.1790201539794261</v>
      </c>
      <c r="BS184" s="27" t="str">
        <f t="shared" si="23"/>
        <v>Initiate</v>
      </c>
    </row>
    <row r="185" spans="1:71" customFormat="1" hidden="1">
      <c r="A185">
        <v>184</v>
      </c>
      <c r="B185" t="s">
        <v>70</v>
      </c>
      <c r="C185" s="1">
        <v>41820</v>
      </c>
      <c r="D185">
        <v>1.1226</v>
      </c>
      <c r="E185">
        <v>514162</v>
      </c>
      <c r="F185" t="e">
        <v>#N/A</v>
      </c>
      <c r="G185">
        <v>943882</v>
      </c>
      <c r="H185">
        <v>1325123</v>
      </c>
      <c r="I185">
        <v>151313</v>
      </c>
      <c r="J185" s="3">
        <v>13324055</v>
      </c>
      <c r="K185">
        <v>1543637</v>
      </c>
      <c r="L185">
        <v>25568</v>
      </c>
      <c r="M185">
        <v>0</v>
      </c>
      <c r="N185" s="2">
        <v>9368324</v>
      </c>
      <c r="O185" s="2">
        <v>9264399</v>
      </c>
      <c r="P185">
        <v>294792</v>
      </c>
      <c r="Q185">
        <v>13772801</v>
      </c>
      <c r="R185">
        <v>3867027</v>
      </c>
      <c r="S185" s="4" t="e">
        <v>#N/A</v>
      </c>
      <c r="T185">
        <v>222133</v>
      </c>
      <c r="U185">
        <v>12447678</v>
      </c>
      <c r="V185">
        <v>-222133</v>
      </c>
      <c r="W185">
        <v>278428</v>
      </c>
      <c r="X185">
        <v>114036</v>
      </c>
      <c r="Y185">
        <v>0</v>
      </c>
      <c r="Z185">
        <v>56295</v>
      </c>
      <c r="AA185">
        <v>984</v>
      </c>
      <c r="AB185" t="e">
        <v>#N/A</v>
      </c>
      <c r="AC185">
        <v>166860</v>
      </c>
      <c r="AD185">
        <v>26.231300000000001</v>
      </c>
      <c r="AE185" s="25">
        <v>3422653.92</v>
      </c>
      <c r="AF185">
        <v>227571</v>
      </c>
      <c r="AG185">
        <v>83052</v>
      </c>
      <c r="AH185">
        <v>9322</v>
      </c>
      <c r="AI185">
        <v>166860</v>
      </c>
      <c r="AJ185">
        <v>0</v>
      </c>
      <c r="AK185">
        <v>316181</v>
      </c>
      <c r="AL185">
        <v>18412</v>
      </c>
      <c r="AM185">
        <v>0</v>
      </c>
      <c r="AN185">
        <v>316614</v>
      </c>
      <c r="AO185">
        <v>1315195</v>
      </c>
      <c r="AP185">
        <v>44.145699999999998</v>
      </c>
      <c r="AQ185">
        <v>1007156</v>
      </c>
      <c r="AR185">
        <v>13621488</v>
      </c>
      <c r="AS185">
        <v>9589593</v>
      </c>
      <c r="AT185">
        <v>24.7517</v>
      </c>
      <c r="AU185">
        <v>341277</v>
      </c>
      <c r="AV185">
        <v>42462</v>
      </c>
      <c r="AW185">
        <v>30370</v>
      </c>
      <c r="AX185" s="26">
        <v>1007156</v>
      </c>
      <c r="AY185">
        <v>1007156</v>
      </c>
      <c r="AZ185">
        <v>5555775</v>
      </c>
      <c r="BA185">
        <v>1373857</v>
      </c>
      <c r="BB185">
        <v>1378803</v>
      </c>
      <c r="BC185">
        <v>1583407</v>
      </c>
      <c r="BD185" t="e">
        <v>#N/A</v>
      </c>
      <c r="BE185" s="15">
        <v>227571</v>
      </c>
      <c r="BF185">
        <v>0</v>
      </c>
      <c r="BG185" s="9">
        <f t="shared" si="16"/>
        <v>0</v>
      </c>
      <c r="BH185" s="9">
        <f t="shared" si="24"/>
        <v>141804.34886</v>
      </c>
      <c r="BI185" s="9">
        <f t="shared" si="19"/>
        <v>141804.34886</v>
      </c>
      <c r="BJ185">
        <v>23673.513999999999</v>
      </c>
      <c r="BK185" s="9">
        <f t="shared" si="17"/>
        <v>3546292.3972</v>
      </c>
      <c r="BL185">
        <v>149.80000000000001</v>
      </c>
      <c r="BM185">
        <v>1</v>
      </c>
      <c r="BN185" t="s">
        <v>114</v>
      </c>
      <c r="BO185">
        <f t="shared" si="25"/>
        <v>0</v>
      </c>
      <c r="BP185">
        <f t="shared" si="20"/>
        <v>9905774</v>
      </c>
      <c r="BQ185">
        <f t="shared" si="21"/>
        <v>0.35800255459088809</v>
      </c>
      <c r="BR185">
        <f t="shared" si="22"/>
        <v>2.7932761573245268</v>
      </c>
      <c r="BS185" t="str">
        <f t="shared" si="23"/>
        <v>NonPayer</v>
      </c>
    </row>
    <row r="186" spans="1:71">
      <c r="A186" s="27">
        <v>185</v>
      </c>
      <c r="B186" s="27" t="s">
        <v>70</v>
      </c>
      <c r="C186" s="29">
        <v>41639</v>
      </c>
      <c r="D186" s="27">
        <v>0.80549999999999999</v>
      </c>
      <c r="E186" s="27">
        <v>751219</v>
      </c>
      <c r="F186" s="27">
        <v>282285</v>
      </c>
      <c r="G186" s="27">
        <v>689130</v>
      </c>
      <c r="H186" s="27">
        <v>1391465</v>
      </c>
      <c r="I186" s="27">
        <v>151189</v>
      </c>
      <c r="J186" s="27">
        <v>12859929</v>
      </c>
      <c r="K186" s="27">
        <v>1470002</v>
      </c>
      <c r="L186" s="27">
        <v>24502</v>
      </c>
      <c r="M186" s="27">
        <v>0</v>
      </c>
      <c r="N186" s="27">
        <v>9098315</v>
      </c>
      <c r="O186" s="27">
        <v>8994396</v>
      </c>
      <c r="P186" s="27">
        <v>331926</v>
      </c>
      <c r="Q186" s="27">
        <v>13436236</v>
      </c>
      <c r="R186" s="27">
        <v>3801882</v>
      </c>
      <c r="S186" s="27" t="e">
        <v>#N/A</v>
      </c>
      <c r="T186" s="27">
        <v>376402</v>
      </c>
      <c r="U186" s="27">
        <v>12044771</v>
      </c>
      <c r="V186" s="27">
        <v>-376402</v>
      </c>
      <c r="W186" s="27">
        <v>431372</v>
      </c>
      <c r="X186" s="27">
        <v>108112</v>
      </c>
      <c r="Y186" s="27">
        <v>0</v>
      </c>
      <c r="Z186" s="27">
        <v>54970</v>
      </c>
      <c r="AA186" s="27">
        <v>-10788</v>
      </c>
      <c r="AB186" s="27" t="e">
        <v>#N/A</v>
      </c>
      <c r="AC186" s="27">
        <v>404309</v>
      </c>
      <c r="AD186" s="27">
        <v>25.6313</v>
      </c>
      <c r="AE186" s="27">
        <v>3188058.75</v>
      </c>
      <c r="AF186" s="27">
        <v>280488</v>
      </c>
      <c r="AG186" s="27">
        <v>99733</v>
      </c>
      <c r="AH186" s="27">
        <v>10586</v>
      </c>
      <c r="AI186" s="27">
        <v>404309</v>
      </c>
      <c r="AJ186" s="27">
        <v>0</v>
      </c>
      <c r="AK186" s="27">
        <v>314764</v>
      </c>
      <c r="AL186" s="27">
        <v>54467</v>
      </c>
      <c r="AM186" s="27">
        <v>0</v>
      </c>
      <c r="AN186" s="27">
        <v>389107</v>
      </c>
      <c r="AO186" s="27">
        <v>1477297</v>
      </c>
      <c r="AP186" s="27">
        <v>49.9604</v>
      </c>
      <c r="AQ186" s="27">
        <v>1139261</v>
      </c>
      <c r="AR186" s="27">
        <v>13285047</v>
      </c>
      <c r="AS186" s="27">
        <v>9319590</v>
      </c>
      <c r="AT186" s="27">
        <v>21.558599999999998</v>
      </c>
      <c r="AU186" s="27">
        <v>320378</v>
      </c>
      <c r="AV186" s="27">
        <v>42768</v>
      </c>
      <c r="AW186" s="27">
        <v>26444</v>
      </c>
      <c r="AX186" s="27">
        <v>1139261</v>
      </c>
      <c r="AY186" s="27">
        <v>1139261</v>
      </c>
      <c r="AZ186" s="27">
        <v>5249965</v>
      </c>
      <c r="BA186" s="27">
        <v>1587209</v>
      </c>
      <c r="BB186" s="27">
        <v>1486083</v>
      </c>
      <c r="BC186" s="27">
        <v>1471205</v>
      </c>
      <c r="BD186" s="27" t="e">
        <v>#N/A</v>
      </c>
      <c r="BE186" s="28">
        <v>280488</v>
      </c>
      <c r="BF186" s="30">
        <v>5.99</v>
      </c>
      <c r="BG186" s="31">
        <f t="shared" si="16"/>
        <v>141804.34886</v>
      </c>
      <c r="BH186" s="31">
        <f t="shared" si="24"/>
        <v>141804.34886</v>
      </c>
      <c r="BI186" s="31">
        <f t="shared" si="19"/>
        <v>141804.34886</v>
      </c>
      <c r="BJ186" s="27">
        <v>23673.513999999999</v>
      </c>
      <c r="BK186" s="31">
        <f t="shared" si="17"/>
        <v>3285883.7432000004</v>
      </c>
      <c r="BL186" s="27">
        <v>138.80000000000001</v>
      </c>
      <c r="BM186" s="27">
        <v>1</v>
      </c>
      <c r="BN186" s="27" t="s">
        <v>114</v>
      </c>
      <c r="BO186" s="27">
        <f t="shared" si="25"/>
        <v>1</v>
      </c>
      <c r="BP186" s="27">
        <f t="shared" si="20"/>
        <v>9634354</v>
      </c>
      <c r="BQ186" s="27">
        <f t="shared" si="21"/>
        <v>0.34105906251732088</v>
      </c>
      <c r="BR186" s="27">
        <f t="shared" si="22"/>
        <v>2.9320434783908271</v>
      </c>
      <c r="BS186" s="27" t="str">
        <f t="shared" si="23"/>
        <v>Initiate</v>
      </c>
    </row>
    <row r="187" spans="1:71" customFormat="1" hidden="1">
      <c r="A187">
        <v>186</v>
      </c>
      <c r="B187" t="s">
        <v>70</v>
      </c>
      <c r="C187" s="1">
        <v>41455</v>
      </c>
      <c r="D187">
        <v>0.79300000000000004</v>
      </c>
      <c r="E187">
        <v>586130</v>
      </c>
      <c r="F187" t="e">
        <v>#N/A</v>
      </c>
      <c r="G187">
        <v>713201</v>
      </c>
      <c r="H187">
        <v>1275282</v>
      </c>
      <c r="I187" t="e">
        <v>#N/A</v>
      </c>
      <c r="J187" s="3">
        <v>11946511</v>
      </c>
      <c r="K187">
        <v>1309198</v>
      </c>
      <c r="L187">
        <v>17154</v>
      </c>
      <c r="M187">
        <v>0</v>
      </c>
      <c r="N187" s="2">
        <v>8534072</v>
      </c>
      <c r="O187" s="2">
        <v>8429882</v>
      </c>
      <c r="P187">
        <v>310432</v>
      </c>
      <c r="Q187">
        <v>12555820</v>
      </c>
      <c r="R187">
        <v>3502708</v>
      </c>
      <c r="S187" s="4" t="e">
        <v>#N/A</v>
      </c>
      <c r="T187">
        <v>295755</v>
      </c>
      <c r="U187">
        <v>11280538</v>
      </c>
      <c r="V187">
        <v>-295755</v>
      </c>
      <c r="W187">
        <v>426139</v>
      </c>
      <c r="X187">
        <v>100937</v>
      </c>
      <c r="Y187">
        <v>0</v>
      </c>
      <c r="Z187">
        <v>130384</v>
      </c>
      <c r="AA187">
        <v>-13613</v>
      </c>
      <c r="AB187" t="e">
        <v>#N/A</v>
      </c>
      <c r="AC187">
        <v>337021</v>
      </c>
      <c r="AD187">
        <v>18.5261</v>
      </c>
      <c r="AE187" s="25">
        <v>2500828.75</v>
      </c>
      <c r="AF187">
        <v>202018</v>
      </c>
      <c r="AG187">
        <v>46672</v>
      </c>
      <c r="AH187">
        <v>14094</v>
      </c>
      <c r="AI187">
        <v>337021</v>
      </c>
      <c r="AJ187">
        <v>0</v>
      </c>
      <c r="AK187">
        <v>298036</v>
      </c>
      <c r="AL187">
        <v>5710</v>
      </c>
      <c r="AM187">
        <v>0</v>
      </c>
      <c r="AN187">
        <v>251925</v>
      </c>
      <c r="AO187">
        <v>1106681</v>
      </c>
      <c r="AP187">
        <v>54.579099999999997</v>
      </c>
      <c r="AQ187">
        <v>1289760</v>
      </c>
      <c r="AR187" t="e">
        <v>#N/A</v>
      </c>
      <c r="AS187">
        <v>8755076</v>
      </c>
      <c r="AT187">
        <v>19.727</v>
      </c>
      <c r="AU187">
        <v>322316</v>
      </c>
      <c r="AV187">
        <v>40343</v>
      </c>
      <c r="AW187">
        <v>21804</v>
      </c>
      <c r="AX187" s="26">
        <v>1289760</v>
      </c>
      <c r="AY187">
        <v>1289760</v>
      </c>
      <c r="AZ187">
        <v>5103485</v>
      </c>
      <c r="BA187">
        <v>1573636</v>
      </c>
      <c r="BB187">
        <v>1633880</v>
      </c>
      <c r="BC187">
        <v>1407394</v>
      </c>
      <c r="BD187" t="e">
        <v>#N/A</v>
      </c>
      <c r="BE187" s="15">
        <v>202018</v>
      </c>
      <c r="BF187">
        <v>0</v>
      </c>
      <c r="BG187" s="9">
        <f t="shared" si="16"/>
        <v>0</v>
      </c>
      <c r="BH187" s="9">
        <f t="shared" si="24"/>
        <v>212351.42058000001</v>
      </c>
      <c r="BI187" s="9">
        <f t="shared" si="19"/>
        <v>212351.42058000001</v>
      </c>
      <c r="BJ187">
        <v>23673.513999999999</v>
      </c>
      <c r="BK187" s="9">
        <f t="shared" si="17"/>
        <v>2552951.74976</v>
      </c>
      <c r="BL187">
        <v>107.84</v>
      </c>
      <c r="BM187">
        <v>1</v>
      </c>
      <c r="BN187" t="s">
        <v>114</v>
      </c>
      <c r="BO187">
        <f t="shared" si="25"/>
        <v>0</v>
      </c>
      <c r="BP187">
        <f t="shared" si="20"/>
        <v>9053112</v>
      </c>
      <c r="BQ187">
        <f t="shared" si="21"/>
        <v>0.28199714636911594</v>
      </c>
      <c r="BR187">
        <f t="shared" si="22"/>
        <v>3.5461351750384913</v>
      </c>
      <c r="BS187" t="str">
        <f t="shared" si="23"/>
        <v>NonPayer</v>
      </c>
    </row>
    <row r="188" spans="1:71">
      <c r="A188" s="27">
        <v>187</v>
      </c>
      <c r="B188" s="27" t="s">
        <v>70</v>
      </c>
      <c r="C188" s="29">
        <v>41274</v>
      </c>
      <c r="D188" s="27">
        <v>0.82650000000000001</v>
      </c>
      <c r="E188" s="27">
        <v>654262</v>
      </c>
      <c r="F188" s="27">
        <v>273062</v>
      </c>
      <c r="G188" s="27">
        <v>425720</v>
      </c>
      <c r="H188" s="27">
        <v>1492066</v>
      </c>
      <c r="I188" s="27">
        <v>146587</v>
      </c>
      <c r="J188" s="27">
        <v>11460206</v>
      </c>
      <c r="K188" s="27">
        <v>1177959</v>
      </c>
      <c r="L188" s="27">
        <v>16962</v>
      </c>
      <c r="M188" s="27">
        <v>0</v>
      </c>
      <c r="N188" s="27">
        <v>7949633</v>
      </c>
      <c r="O188" s="27">
        <v>7845539</v>
      </c>
      <c r="P188" s="27">
        <v>322633</v>
      </c>
      <c r="Q188" s="27">
        <v>11956836</v>
      </c>
      <c r="R188" s="27">
        <v>3476891</v>
      </c>
      <c r="S188" s="27" t="e">
        <v>#N/A</v>
      </c>
      <c r="T188" s="27">
        <v>383946</v>
      </c>
      <c r="U188" s="27">
        <v>10464770</v>
      </c>
      <c r="V188" s="27">
        <v>-383946</v>
      </c>
      <c r="W188" s="27">
        <v>444218</v>
      </c>
      <c r="X188" s="27">
        <v>94805</v>
      </c>
      <c r="Y188" s="27">
        <v>0</v>
      </c>
      <c r="Z188" s="27">
        <v>60272</v>
      </c>
      <c r="AA188" s="27">
        <v>-8513</v>
      </c>
      <c r="AB188" s="27">
        <v>-53</v>
      </c>
      <c r="AC188" s="27">
        <v>456299</v>
      </c>
      <c r="AD188" s="27">
        <v>19.021999999999998</v>
      </c>
      <c r="AE188" s="27">
        <v>3306476.16</v>
      </c>
      <c r="AF188" s="27">
        <v>397286</v>
      </c>
      <c r="AG188" s="27">
        <v>95329</v>
      </c>
      <c r="AH188" s="27">
        <v>10919</v>
      </c>
      <c r="AI188" s="27">
        <v>456299</v>
      </c>
      <c r="AJ188" s="27">
        <v>0</v>
      </c>
      <c r="AK188" s="27">
        <v>309212</v>
      </c>
      <c r="AL188" s="27">
        <v>-108656</v>
      </c>
      <c r="AM188" s="27">
        <v>0</v>
      </c>
      <c r="AN188" s="27">
        <v>501152</v>
      </c>
      <c r="AO188" s="27">
        <v>1413707</v>
      </c>
      <c r="AP188" s="27">
        <v>51.664200000000001</v>
      </c>
      <c r="AQ188" s="27">
        <v>1224474</v>
      </c>
      <c r="AR188" s="27">
        <v>11810249</v>
      </c>
      <c r="AS188" s="27">
        <v>8170733</v>
      </c>
      <c r="AT188" s="27">
        <v>19.600300000000001</v>
      </c>
      <c r="AU188" s="27">
        <v>305321</v>
      </c>
      <c r="AV188" s="27">
        <v>37022</v>
      </c>
      <c r="AW188" s="27">
        <v>27941</v>
      </c>
      <c r="AX188" s="27">
        <v>1224474</v>
      </c>
      <c r="AY188" s="27">
        <v>1224474</v>
      </c>
      <c r="AZ188" s="27">
        <v>4766495</v>
      </c>
      <c r="BA188" s="27">
        <v>1350677</v>
      </c>
      <c r="BB188" s="27">
        <v>1557736</v>
      </c>
      <c r="BC188" s="27">
        <v>928737</v>
      </c>
      <c r="BD188" s="27" t="e">
        <v>#N/A</v>
      </c>
      <c r="BE188" s="28">
        <v>397286</v>
      </c>
      <c r="BF188" s="30">
        <v>8.9700000000000006</v>
      </c>
      <c r="BG188" s="31">
        <f t="shared" si="16"/>
        <v>212351.42058000001</v>
      </c>
      <c r="BH188" s="31">
        <f t="shared" si="24"/>
        <v>212351.42058000001</v>
      </c>
      <c r="BI188" s="31">
        <f t="shared" si="19"/>
        <v>212351.42058000001</v>
      </c>
      <c r="BJ188" s="27">
        <v>23673.513999999999</v>
      </c>
      <c r="BK188" s="31">
        <f t="shared" si="17"/>
        <v>3427924.8272000002</v>
      </c>
      <c r="BL188" s="27">
        <v>144.80000000000001</v>
      </c>
      <c r="BM188" s="27">
        <v>1</v>
      </c>
      <c r="BN188" s="27" t="s">
        <v>114</v>
      </c>
      <c r="BO188" s="27">
        <f t="shared" si="25"/>
        <v>1</v>
      </c>
      <c r="BP188" s="27">
        <f t="shared" si="20"/>
        <v>8479945</v>
      </c>
      <c r="BQ188" s="27">
        <f t="shared" si="21"/>
        <v>0.40423904013528389</v>
      </c>
      <c r="BR188" s="27">
        <f t="shared" si="22"/>
        <v>2.4737838276712139</v>
      </c>
      <c r="BS188" s="27" t="str">
        <f t="shared" si="23"/>
        <v>Initiate</v>
      </c>
    </row>
    <row r="189" spans="1:71" customFormat="1" hidden="1">
      <c r="A189">
        <v>188</v>
      </c>
      <c r="B189" t="s">
        <v>70</v>
      </c>
      <c r="C189" s="1">
        <v>41090</v>
      </c>
      <c r="D189">
        <v>0.86499999999999999</v>
      </c>
      <c r="E189">
        <v>539585</v>
      </c>
      <c r="F189" t="e">
        <v>#N/A</v>
      </c>
      <c r="G189">
        <v>512809</v>
      </c>
      <c r="H189">
        <v>1553704</v>
      </c>
      <c r="I189" t="e">
        <v>#N/A</v>
      </c>
      <c r="J189" s="3">
        <v>10334890</v>
      </c>
      <c r="K189">
        <v>1162647</v>
      </c>
      <c r="L189">
        <v>22082</v>
      </c>
      <c r="M189">
        <v>0</v>
      </c>
      <c r="N189" s="2">
        <v>7520047</v>
      </c>
      <c r="O189" s="2">
        <v>7415922</v>
      </c>
      <c r="P189">
        <v>364420</v>
      </c>
      <c r="Q189">
        <v>11412977</v>
      </c>
      <c r="R189">
        <v>3361487</v>
      </c>
      <c r="S189" s="4" t="e">
        <v>#N/A</v>
      </c>
      <c r="T189">
        <v>278584</v>
      </c>
      <c r="U189">
        <v>9859273</v>
      </c>
      <c r="V189">
        <v>-278584</v>
      </c>
      <c r="W189">
        <v>116825</v>
      </c>
      <c r="X189">
        <v>81755</v>
      </c>
      <c r="Y189">
        <v>0</v>
      </c>
      <c r="Z189">
        <v>-161759</v>
      </c>
      <c r="AA189">
        <v>-20614</v>
      </c>
      <c r="AB189">
        <v>-107</v>
      </c>
      <c r="AC189">
        <v>320850</v>
      </c>
      <c r="AD189">
        <v>20.187999999999999</v>
      </c>
      <c r="AE189" s="25">
        <v>3534857.6</v>
      </c>
      <c r="AF189">
        <v>155994</v>
      </c>
      <c r="AG189">
        <v>41250</v>
      </c>
      <c r="AH189">
        <v>2252</v>
      </c>
      <c r="AI189">
        <v>320850</v>
      </c>
      <c r="AJ189">
        <v>0</v>
      </c>
      <c r="AK189">
        <v>310374</v>
      </c>
      <c r="AL189">
        <v>-25834</v>
      </c>
      <c r="AM189">
        <v>0</v>
      </c>
      <c r="AN189">
        <v>204329</v>
      </c>
      <c r="AO189">
        <v>1005854</v>
      </c>
      <c r="AP189">
        <v>46.371400000000001</v>
      </c>
      <c r="AQ189">
        <v>1052746</v>
      </c>
      <c r="AR189" t="e">
        <v>#N/A</v>
      </c>
      <c r="AS189">
        <v>7741116</v>
      </c>
      <c r="AT189">
        <v>20.424800000000001</v>
      </c>
      <c r="AU189">
        <v>280158</v>
      </c>
      <c r="AV189">
        <v>30414</v>
      </c>
      <c r="AW189">
        <v>38750</v>
      </c>
      <c r="AX189" s="26">
        <v>1052746</v>
      </c>
      <c r="AY189">
        <v>1052746</v>
      </c>
      <c r="AZ189">
        <v>4521151</v>
      </c>
      <c r="BA189">
        <v>1438391</v>
      </c>
      <c r="BB189">
        <v>1371654</v>
      </c>
      <c r="BC189">
        <v>842235</v>
      </c>
      <c r="BD189" t="e">
        <v>#N/A</v>
      </c>
      <c r="BE189" s="15">
        <v>155994</v>
      </c>
      <c r="BF189">
        <v>0</v>
      </c>
      <c r="BG189" s="9">
        <f t="shared" si="16"/>
        <v>0</v>
      </c>
      <c r="BH189" s="9">
        <f t="shared" si="24"/>
        <v>91143.028900000005</v>
      </c>
      <c r="BI189" s="9">
        <f t="shared" si="19"/>
        <v>91143.028900000005</v>
      </c>
      <c r="BJ189">
        <v>23673.513999999999</v>
      </c>
      <c r="BK189" s="9">
        <f t="shared" si="17"/>
        <v>3622047.642</v>
      </c>
      <c r="BL189">
        <v>153</v>
      </c>
      <c r="BM189">
        <v>1</v>
      </c>
      <c r="BN189" t="s">
        <v>114</v>
      </c>
      <c r="BO189">
        <f t="shared" si="25"/>
        <v>0</v>
      </c>
      <c r="BP189">
        <f t="shared" si="20"/>
        <v>8051490</v>
      </c>
      <c r="BQ189">
        <f t="shared" si="21"/>
        <v>0.44986054034719042</v>
      </c>
      <c r="BR189">
        <f t="shared" si="22"/>
        <v>2.2229111253639329</v>
      </c>
      <c r="BS189" t="str">
        <f t="shared" si="23"/>
        <v>NonPayer</v>
      </c>
    </row>
    <row r="190" spans="1:71">
      <c r="A190" s="27">
        <v>189</v>
      </c>
      <c r="B190" s="27" t="s">
        <v>70</v>
      </c>
      <c r="C190" s="29">
        <v>40908</v>
      </c>
      <c r="D190" s="27">
        <v>0.875</v>
      </c>
      <c r="E190" s="27">
        <v>537323</v>
      </c>
      <c r="F190" s="27">
        <v>275251</v>
      </c>
      <c r="G190" s="27">
        <v>501344</v>
      </c>
      <c r="H190" s="27">
        <v>1309255</v>
      </c>
      <c r="I190" s="27">
        <v>102800</v>
      </c>
      <c r="J190" s="27">
        <v>9798007</v>
      </c>
      <c r="K190" s="27">
        <v>1173294</v>
      </c>
      <c r="L190" s="27">
        <v>23991</v>
      </c>
      <c r="M190" s="27">
        <v>0</v>
      </c>
      <c r="N190" s="27">
        <v>7242982</v>
      </c>
      <c r="O190" s="27">
        <v>7138377</v>
      </c>
      <c r="P190" s="27">
        <v>366868</v>
      </c>
      <c r="Q190" s="27">
        <v>10900696</v>
      </c>
      <c r="R190" s="27">
        <v>3139705</v>
      </c>
      <c r="S190" s="27" t="e">
        <v>#N/A</v>
      </c>
      <c r="T190" s="27">
        <v>486865</v>
      </c>
      <c r="U190" s="27">
        <v>9591441</v>
      </c>
      <c r="V190" s="27">
        <v>-486865</v>
      </c>
      <c r="W190" s="27">
        <v>551492</v>
      </c>
      <c r="X190" s="27">
        <v>73548</v>
      </c>
      <c r="Y190" s="27">
        <v>0</v>
      </c>
      <c r="Z190" s="27">
        <v>64627</v>
      </c>
      <c r="AA190" s="27">
        <v>15658</v>
      </c>
      <c r="AB190" s="27" t="e">
        <v>#N/A</v>
      </c>
      <c r="AC190" s="27">
        <v>480313</v>
      </c>
      <c r="AD190" s="27">
        <v>20.6447</v>
      </c>
      <c r="AE190" s="27">
        <v>3937054.38</v>
      </c>
      <c r="AF190" s="27">
        <v>383371</v>
      </c>
      <c r="AG190" s="27">
        <v>104482</v>
      </c>
      <c r="AH190" s="27">
        <v>10706</v>
      </c>
      <c r="AI190" s="27">
        <v>480313</v>
      </c>
      <c r="AJ190" s="27">
        <v>0</v>
      </c>
      <c r="AK190" s="27">
        <v>297420</v>
      </c>
      <c r="AL190" s="27">
        <v>93715</v>
      </c>
      <c r="AM190" s="27">
        <v>0</v>
      </c>
      <c r="AN190" s="27">
        <v>506097</v>
      </c>
      <c r="AO190" s="27">
        <v>1340434</v>
      </c>
      <c r="AP190" s="27">
        <v>57.357399999999998</v>
      </c>
      <c r="AQ190" s="27">
        <v>1307018</v>
      </c>
      <c r="AR190" s="27">
        <v>10797896</v>
      </c>
      <c r="AS190" s="27">
        <v>7463571</v>
      </c>
      <c r="AT190" s="27">
        <v>20.089700000000001</v>
      </c>
      <c r="AU190" s="27">
        <v>337494</v>
      </c>
      <c r="AV190" s="27">
        <v>31998</v>
      </c>
      <c r="AW190" s="27">
        <v>35424</v>
      </c>
      <c r="AX190" s="27">
        <v>1307018</v>
      </c>
      <c r="AY190" s="27">
        <v>1307018</v>
      </c>
      <c r="AZ190" s="27">
        <v>4637090</v>
      </c>
      <c r="BA190" s="27">
        <v>1656843</v>
      </c>
      <c r="BB190" s="27">
        <v>1679936</v>
      </c>
      <c r="BC190" s="27">
        <v>931038</v>
      </c>
      <c r="BD190" s="27" t="e">
        <v>#N/A</v>
      </c>
      <c r="BE190" s="28">
        <v>383371</v>
      </c>
      <c r="BF190" s="30">
        <v>3.85</v>
      </c>
      <c r="BG190" s="31">
        <f t="shared" si="16"/>
        <v>91143.028900000005</v>
      </c>
      <c r="BH190" s="31">
        <f t="shared" si="24"/>
        <v>91143.028900000005</v>
      </c>
      <c r="BI190" s="31">
        <f t="shared" si="19"/>
        <v>91143.028900000005</v>
      </c>
      <c r="BJ190" s="27">
        <v>23673.513999999999</v>
      </c>
      <c r="BK190" s="31">
        <f t="shared" si="17"/>
        <v>4045803.5425999998</v>
      </c>
      <c r="BL190" s="27">
        <v>170.9</v>
      </c>
      <c r="BM190" s="27">
        <v>1</v>
      </c>
      <c r="BN190" s="27" t="s">
        <v>114</v>
      </c>
      <c r="BO190" s="27">
        <f t="shared" si="25"/>
        <v>1</v>
      </c>
      <c r="BP190" s="27">
        <f t="shared" si="20"/>
        <v>7760991</v>
      </c>
      <c r="BQ190" s="27">
        <f t="shared" si="21"/>
        <v>0.52129986268506168</v>
      </c>
      <c r="BR190" s="27">
        <f t="shared" si="22"/>
        <v>1.9182817253188889</v>
      </c>
      <c r="BS190" s="27" t="str">
        <f t="shared" si="23"/>
        <v>Initiate</v>
      </c>
    </row>
    <row r="191" spans="1:71" customFormat="1" hidden="1">
      <c r="A191">
        <v>190</v>
      </c>
      <c r="B191" t="s">
        <v>70</v>
      </c>
      <c r="C191" s="1">
        <v>40724</v>
      </c>
      <c r="D191">
        <v>0.9274</v>
      </c>
      <c r="E191">
        <v>397991</v>
      </c>
      <c r="F191" t="e">
        <v>#N/A</v>
      </c>
      <c r="G191">
        <v>455369</v>
      </c>
      <c r="H191">
        <v>908825</v>
      </c>
      <c r="I191" t="e">
        <v>#N/A</v>
      </c>
      <c r="J191" s="3">
        <v>8682410</v>
      </c>
      <c r="K191">
        <v>1063468</v>
      </c>
      <c r="L191">
        <v>24361</v>
      </c>
      <c r="M191">
        <v>0</v>
      </c>
      <c r="N191" s="2">
        <v>6684853</v>
      </c>
      <c r="O191" s="2">
        <v>6580861</v>
      </c>
      <c r="P191">
        <v>206890</v>
      </c>
      <c r="Q191">
        <v>9732710</v>
      </c>
      <c r="R191">
        <v>2552493</v>
      </c>
      <c r="S191" s="4" t="e">
        <v>#N/A</v>
      </c>
      <c r="T191">
        <v>264664</v>
      </c>
      <c r="U191">
        <v>8823885</v>
      </c>
      <c r="V191">
        <v>-264664</v>
      </c>
      <c r="W191">
        <v>273098</v>
      </c>
      <c r="X191">
        <v>66952</v>
      </c>
      <c r="Y191">
        <v>0</v>
      </c>
      <c r="Z191">
        <v>8434</v>
      </c>
      <c r="AA191">
        <v>-18190</v>
      </c>
      <c r="AB191" t="e">
        <v>#N/A</v>
      </c>
      <c r="AC191">
        <v>349987</v>
      </c>
      <c r="AD191">
        <v>19.903600000000001</v>
      </c>
      <c r="AE191" s="25">
        <v>4684320.99</v>
      </c>
      <c r="AF191">
        <v>303700</v>
      </c>
      <c r="AG191">
        <v>76214</v>
      </c>
      <c r="AH191">
        <v>2450</v>
      </c>
      <c r="AI191">
        <v>349987</v>
      </c>
      <c r="AJ191">
        <v>0</v>
      </c>
      <c r="AK191">
        <v>274162</v>
      </c>
      <c r="AL191">
        <v>-720</v>
      </c>
      <c r="AM191">
        <v>0</v>
      </c>
      <c r="AN191">
        <v>382916</v>
      </c>
      <c r="AO191">
        <v>1030324</v>
      </c>
      <c r="AP191">
        <v>52.131700000000002</v>
      </c>
      <c r="AQ191">
        <v>1245542</v>
      </c>
      <c r="AR191" t="e">
        <v>#N/A</v>
      </c>
      <c r="AS191">
        <v>6906055</v>
      </c>
      <c r="AT191">
        <v>20.6861</v>
      </c>
      <c r="AU191">
        <v>332526</v>
      </c>
      <c r="AV191">
        <v>33928</v>
      </c>
      <c r="AW191">
        <v>29419</v>
      </c>
      <c r="AX191" s="26">
        <v>1245542</v>
      </c>
      <c r="AY191">
        <v>1245542</v>
      </c>
      <c r="AZ191">
        <v>4222832</v>
      </c>
      <c r="BA191">
        <v>1384597</v>
      </c>
      <c r="BB191">
        <v>1607487</v>
      </c>
      <c r="BC191">
        <v>1022425</v>
      </c>
      <c r="BD191" t="e">
        <v>#N/A</v>
      </c>
      <c r="BE191" s="15">
        <v>303700</v>
      </c>
      <c r="BF191">
        <v>0</v>
      </c>
      <c r="BG191" s="9">
        <f t="shared" si="16"/>
        <v>0</v>
      </c>
      <c r="BH191" s="9">
        <f t="shared" si="24"/>
        <v>56579.69846</v>
      </c>
      <c r="BI191" s="9">
        <f t="shared" si="19"/>
        <v>56579.69846</v>
      </c>
      <c r="BJ191">
        <v>23673.513999999999</v>
      </c>
      <c r="BK191" s="9">
        <f t="shared" si="17"/>
        <v>4787258.0010799998</v>
      </c>
      <c r="BL191">
        <v>202.22</v>
      </c>
      <c r="BM191">
        <v>1</v>
      </c>
      <c r="BN191" t="s">
        <v>114</v>
      </c>
      <c r="BO191">
        <f t="shared" si="25"/>
        <v>0</v>
      </c>
      <c r="BP191">
        <f t="shared" si="20"/>
        <v>7180217</v>
      </c>
      <c r="BQ191">
        <f t="shared" si="21"/>
        <v>0.66672887477913267</v>
      </c>
      <c r="BR191">
        <f t="shared" si="22"/>
        <v>1.4998600448064741</v>
      </c>
      <c r="BS191" t="str">
        <f t="shared" si="23"/>
        <v>NonPayer</v>
      </c>
    </row>
    <row r="192" spans="1:71">
      <c r="A192" s="27">
        <v>191</v>
      </c>
      <c r="B192" s="27" t="s">
        <v>70</v>
      </c>
      <c r="C192" s="29">
        <v>40543</v>
      </c>
      <c r="D192" s="27">
        <v>0.84430000000000005</v>
      </c>
      <c r="E192" s="27">
        <v>400252</v>
      </c>
      <c r="F192" s="27">
        <v>275098</v>
      </c>
      <c r="G192" s="27">
        <v>440786</v>
      </c>
      <c r="H192" s="27">
        <v>1011261</v>
      </c>
      <c r="I192" s="27" t="e">
        <v>#N/A</v>
      </c>
      <c r="J192" s="27">
        <v>8289333</v>
      </c>
      <c r="K192" s="27">
        <v>1124395</v>
      </c>
      <c r="L192" s="27">
        <v>7435</v>
      </c>
      <c r="M192" s="27">
        <v>0</v>
      </c>
      <c r="N192" s="27">
        <v>6028543</v>
      </c>
      <c r="O192" s="27">
        <v>5924557</v>
      </c>
      <c r="P192" s="27">
        <v>127778</v>
      </c>
      <c r="Q192" s="27">
        <v>9235993</v>
      </c>
      <c r="R192" s="27">
        <v>2699632</v>
      </c>
      <c r="S192" s="27" t="e">
        <v>#N/A</v>
      </c>
      <c r="T192" s="27">
        <v>351055</v>
      </c>
      <c r="U192" s="27">
        <v>8224732</v>
      </c>
      <c r="V192" s="27">
        <v>-351055</v>
      </c>
      <c r="W192" s="27">
        <v>374796</v>
      </c>
      <c r="X192" s="27">
        <v>67783</v>
      </c>
      <c r="Y192" s="27">
        <v>0</v>
      </c>
      <c r="Z192" s="27">
        <v>23741</v>
      </c>
      <c r="AA192" s="27">
        <v>-3050</v>
      </c>
      <c r="AB192" s="27" t="e">
        <v>#N/A</v>
      </c>
      <c r="AC192" s="27">
        <v>339083</v>
      </c>
      <c r="AD192" s="27">
        <v>22.306000000000001</v>
      </c>
      <c r="AE192" s="27">
        <v>4448806.74</v>
      </c>
      <c r="AF192" s="27">
        <v>314836</v>
      </c>
      <c r="AG192" s="27">
        <v>94525</v>
      </c>
      <c r="AH192" s="27">
        <v>7924</v>
      </c>
      <c r="AI192" s="27">
        <v>339083</v>
      </c>
      <c r="AJ192" s="27">
        <v>0</v>
      </c>
      <c r="AK192" s="27">
        <v>286610</v>
      </c>
      <c r="AL192" s="27">
        <v>55184</v>
      </c>
      <c r="AM192" s="27">
        <v>0</v>
      </c>
      <c r="AN192" s="27">
        <v>423765</v>
      </c>
      <c r="AO192" s="27">
        <v>1089310</v>
      </c>
      <c r="AP192" s="27">
        <v>40.152900000000002</v>
      </c>
      <c r="AQ192" s="27">
        <v>968557</v>
      </c>
      <c r="AR192" s="27" t="e">
        <v>#N/A</v>
      </c>
      <c r="AS192" s="27">
        <v>6249751</v>
      </c>
      <c r="AT192" s="27">
        <v>21.6463</v>
      </c>
      <c r="AU192" s="27">
        <v>275710</v>
      </c>
      <c r="AV192" s="27">
        <v>38714</v>
      </c>
      <c r="AW192" s="27">
        <v>29436</v>
      </c>
      <c r="AX192" s="27">
        <v>968557</v>
      </c>
      <c r="AY192" s="27">
        <v>968557</v>
      </c>
      <c r="AZ192" s="27">
        <v>3597054</v>
      </c>
      <c r="BA192" s="27">
        <v>1113822</v>
      </c>
      <c r="BB192" s="27">
        <v>1273703</v>
      </c>
      <c r="BC192" s="27">
        <v>854634</v>
      </c>
      <c r="BD192" s="27" t="e">
        <v>#N/A</v>
      </c>
      <c r="BE192" s="28">
        <v>314836</v>
      </c>
      <c r="BF192" s="30">
        <v>2.39</v>
      </c>
      <c r="BG192" s="31">
        <f t="shared" si="16"/>
        <v>56579.69846</v>
      </c>
      <c r="BH192" s="31">
        <f t="shared" si="24"/>
        <v>56579.69846</v>
      </c>
      <c r="BI192" s="31">
        <f t="shared" si="19"/>
        <v>56579.69846</v>
      </c>
      <c r="BJ192" s="27">
        <v>23673.513999999999</v>
      </c>
      <c r="BK192" s="31">
        <f t="shared" si="17"/>
        <v>4557624.9152800003</v>
      </c>
      <c r="BL192" s="27">
        <v>192.52</v>
      </c>
      <c r="BM192" s="27">
        <v>1</v>
      </c>
      <c r="BN192" s="27" t="s">
        <v>114</v>
      </c>
      <c r="BO192" s="27">
        <f t="shared" si="25"/>
        <v>1</v>
      </c>
      <c r="BP192" s="27">
        <f t="shared" si="20"/>
        <v>6536361</v>
      </c>
      <c r="BQ192" s="27">
        <f t="shared" si="21"/>
        <v>0.69727252140449403</v>
      </c>
      <c r="BR192" s="27">
        <f t="shared" si="22"/>
        <v>1.4341594847101267</v>
      </c>
      <c r="BS192" s="27" t="str">
        <f t="shared" si="23"/>
        <v>Initiate</v>
      </c>
    </row>
    <row r="193" spans="1:71" customFormat="1" hidden="1">
      <c r="A193">
        <v>192</v>
      </c>
      <c r="B193" t="s">
        <v>70</v>
      </c>
      <c r="C193" s="1">
        <v>40359</v>
      </c>
      <c r="D193">
        <v>1.0062</v>
      </c>
      <c r="E193">
        <v>336686</v>
      </c>
      <c r="F193" t="e">
        <v>#N/A</v>
      </c>
      <c r="G193">
        <v>371178</v>
      </c>
      <c r="H193">
        <v>885507</v>
      </c>
      <c r="I193" t="e">
        <v>#N/A</v>
      </c>
      <c r="J193" s="3">
        <v>7778898</v>
      </c>
      <c r="K193">
        <v>1042346</v>
      </c>
      <c r="L193">
        <v>19753</v>
      </c>
      <c r="M193">
        <v>0</v>
      </c>
      <c r="N193" s="2">
        <v>5527913</v>
      </c>
      <c r="O193" s="2">
        <v>5423709</v>
      </c>
      <c r="P193">
        <v>301888</v>
      </c>
      <c r="Q193">
        <v>8516394</v>
      </c>
      <c r="R193">
        <v>2454039</v>
      </c>
      <c r="S193" s="4" t="e">
        <v>#N/A</v>
      </c>
      <c r="T193">
        <v>208755</v>
      </c>
      <c r="U193">
        <v>7630887</v>
      </c>
      <c r="V193">
        <v>-208755</v>
      </c>
      <c r="W193">
        <v>258380</v>
      </c>
      <c r="X193">
        <v>51174</v>
      </c>
      <c r="Y193">
        <v>0</v>
      </c>
      <c r="Z193">
        <v>49625</v>
      </c>
      <c r="AA193">
        <v>6215</v>
      </c>
      <c r="AB193" t="e">
        <v>#N/A</v>
      </c>
      <c r="AC193">
        <v>238419</v>
      </c>
      <c r="AD193">
        <v>21.563600000000001</v>
      </c>
      <c r="AE193" s="25">
        <v>3431925.12</v>
      </c>
      <c r="AF193">
        <v>169731</v>
      </c>
      <c r="AG193">
        <v>47117</v>
      </c>
      <c r="AH193">
        <v>9875</v>
      </c>
      <c r="AI193">
        <v>238419</v>
      </c>
      <c r="AJ193">
        <v>0</v>
      </c>
      <c r="AK193">
        <v>313452</v>
      </c>
      <c r="AL193">
        <v>-75506</v>
      </c>
      <c r="AM193">
        <v>0</v>
      </c>
      <c r="AN193">
        <v>218502</v>
      </c>
      <c r="AO193">
        <v>764477</v>
      </c>
      <c r="AP193">
        <v>38.888300000000001</v>
      </c>
      <c r="AQ193">
        <v>978026</v>
      </c>
      <c r="AR193" t="e">
        <v>#N/A</v>
      </c>
      <c r="AS193">
        <v>5748903</v>
      </c>
      <c r="AT193">
        <v>19.125</v>
      </c>
      <c r="AU193">
        <v>235593</v>
      </c>
      <c r="AV193">
        <v>62216</v>
      </c>
      <c r="AW193">
        <v>18241</v>
      </c>
      <c r="AX193" s="26">
        <v>978026</v>
      </c>
      <c r="AY193">
        <v>978026</v>
      </c>
      <c r="AZ193">
        <v>3241759</v>
      </c>
      <c r="BA193">
        <v>1002695</v>
      </c>
      <c r="BB193">
        <v>1231860</v>
      </c>
      <c r="BC193">
        <v>755544</v>
      </c>
      <c r="BD193" t="e">
        <v>#N/A</v>
      </c>
      <c r="BE193" s="15">
        <v>169731</v>
      </c>
      <c r="BF193">
        <v>0</v>
      </c>
      <c r="BG193" s="9">
        <f t="shared" si="16"/>
        <v>0</v>
      </c>
      <c r="BH193" s="9">
        <f t="shared" si="24"/>
        <v>0</v>
      </c>
      <c r="BI193" s="9">
        <f t="shared" si="19"/>
        <v>0</v>
      </c>
      <c r="BJ193">
        <v>23673.513999999999</v>
      </c>
      <c r="BK193" s="9">
        <f t="shared" si="17"/>
        <v>3550316.8945800001</v>
      </c>
      <c r="BL193">
        <v>149.97</v>
      </c>
      <c r="BM193">
        <v>1</v>
      </c>
      <c r="BN193" t="s">
        <v>114</v>
      </c>
      <c r="BO193">
        <f t="shared" si="25"/>
        <v>0</v>
      </c>
      <c r="BP193">
        <f t="shared" si="20"/>
        <v>6062355</v>
      </c>
      <c r="BQ193">
        <f t="shared" si="21"/>
        <v>0.58563328847947704</v>
      </c>
      <c r="BR193">
        <f t="shared" si="22"/>
        <v>1.7075532072235406</v>
      </c>
      <c r="BS193" t="e">
        <f t="shared" si="23"/>
        <v>#N/A</v>
      </c>
    </row>
    <row r="194" spans="1:71">
      <c r="A194" s="27">
        <v>193</v>
      </c>
      <c r="B194" s="27" t="s">
        <v>71</v>
      </c>
      <c r="C194" s="29">
        <v>44561</v>
      </c>
      <c r="D194" s="27">
        <v>0.85529999999999995</v>
      </c>
      <c r="E194" s="27">
        <v>3638.45</v>
      </c>
      <c r="F194" s="27">
        <v>529.45399999999995</v>
      </c>
      <c r="G194" s="27">
        <v>12854.707</v>
      </c>
      <c r="H194" s="27">
        <v>20425.842000000001</v>
      </c>
      <c r="I194" s="27">
        <v>8.5000000000000006E-2</v>
      </c>
      <c r="J194" s="27">
        <v>132954.47200000001</v>
      </c>
      <c r="K194" s="27">
        <v>21578.373</v>
      </c>
      <c r="L194" s="27">
        <v>0</v>
      </c>
      <c r="M194" s="27">
        <v>0</v>
      </c>
      <c r="N194" s="27">
        <v>24688.577000000001</v>
      </c>
      <c r="O194" s="27">
        <v>21800.931</v>
      </c>
      <c r="P194" s="27">
        <v>15581.67</v>
      </c>
      <c r="Q194" s="27">
        <v>108284.996</v>
      </c>
      <c r="R194" s="27">
        <v>51779.773000000001</v>
      </c>
      <c r="S194" s="27">
        <v>0</v>
      </c>
      <c r="T194" s="27">
        <v>4473.223</v>
      </c>
      <c r="U194" s="27">
        <v>87859.153999999995</v>
      </c>
      <c r="V194" s="27">
        <v>-4473.223</v>
      </c>
      <c r="W194" s="27">
        <v>16534.353999999999</v>
      </c>
      <c r="X194" s="27">
        <v>2998.1379999999999</v>
      </c>
      <c r="Y194" s="27">
        <v>7.8710000000000004</v>
      </c>
      <c r="Z194" s="27">
        <v>12061.130999999999</v>
      </c>
      <c r="AA194" s="27" t="e">
        <v>#N/A</v>
      </c>
      <c r="AB194" s="27">
        <v>0</v>
      </c>
      <c r="AC194" s="27">
        <v>15001.959000000001</v>
      </c>
      <c r="AD194" s="27">
        <v>21.447800000000001</v>
      </c>
      <c r="AE194" s="27" t="e">
        <v>#N/A</v>
      </c>
      <c r="AF194" s="27">
        <v>9705.9950000000008</v>
      </c>
      <c r="AG194" s="27">
        <v>2986.2759999999998</v>
      </c>
      <c r="AH194" s="27">
        <v>1138.414</v>
      </c>
      <c r="AI194" s="27">
        <v>15001.959000000001</v>
      </c>
      <c r="AJ194" s="27">
        <v>0</v>
      </c>
      <c r="AK194" s="27">
        <v>6257.857</v>
      </c>
      <c r="AL194" s="27">
        <v>1849.7529999999999</v>
      </c>
      <c r="AM194" s="27">
        <v>0</v>
      </c>
      <c r="AN194" s="27">
        <v>13923.450999999999</v>
      </c>
      <c r="AO194" s="27">
        <v>41072.404999999999</v>
      </c>
      <c r="AP194" s="27" t="e">
        <v>#N/A</v>
      </c>
      <c r="AQ194" s="27">
        <v>12987.02</v>
      </c>
      <c r="AR194" s="27">
        <v>108284.91099999999</v>
      </c>
      <c r="AS194" s="27">
        <v>50247.366000000002</v>
      </c>
      <c r="AT194" s="27">
        <v>22.319500000000001</v>
      </c>
      <c r="AU194" s="27">
        <v>4338.4759999999997</v>
      </c>
      <c r="AV194" s="27">
        <v>2213.482</v>
      </c>
      <c r="AW194" s="27">
        <v>2112.5390000000002</v>
      </c>
      <c r="AX194" s="27">
        <v>12987.02</v>
      </c>
      <c r="AY194" s="27">
        <v>12987.019899999999</v>
      </c>
      <c r="AZ194" s="27">
        <v>73151.013000000006</v>
      </c>
      <c r="BA194" s="27">
        <v>21604.52</v>
      </c>
      <c r="BB194" s="27">
        <v>19438.035</v>
      </c>
      <c r="BC194" s="27">
        <v>-233.55699999999999</v>
      </c>
      <c r="BD194" s="27" t="e">
        <v>#N/A</v>
      </c>
      <c r="BE194" s="28">
        <v>9705.9950000000008</v>
      </c>
      <c r="BF194" s="27">
        <v>0</v>
      </c>
      <c r="BG194" s="31">
        <f t="shared" ref="BG194:BG257" si="26">BF194*BJ194</f>
        <v>0</v>
      </c>
      <c r="BH194" s="31">
        <f t="shared" si="24"/>
        <v>5002.5919999999996</v>
      </c>
      <c r="BI194" s="31">
        <f t="shared" si="19"/>
        <v>5002.5919999999996</v>
      </c>
      <c r="BJ194" s="27">
        <v>178.66399999999999</v>
      </c>
      <c r="BK194" s="31">
        <f t="shared" ref="BK194:BK257" si="27">BJ194*BL194</f>
        <v>114068.03079999999</v>
      </c>
      <c r="BL194" s="32">
        <v>638.45000000000005</v>
      </c>
      <c r="BM194" s="27">
        <v>0</v>
      </c>
      <c r="BN194" s="27" t="s">
        <v>106</v>
      </c>
      <c r="BO194" s="27">
        <v>0</v>
      </c>
      <c r="BP194" s="27">
        <f t="shared" si="20"/>
        <v>56505.222999999998</v>
      </c>
      <c r="BQ194" s="27">
        <f t="shared" si="21"/>
        <v>2.0187165848367679</v>
      </c>
      <c r="BR194" s="27">
        <f t="shared" si="22"/>
        <v>0.49536423662009954</v>
      </c>
      <c r="BS194" s="27" t="str">
        <f t="shared" si="23"/>
        <v>NonPayer</v>
      </c>
    </row>
    <row r="195" spans="1:71" customFormat="1" hidden="1">
      <c r="A195">
        <v>194</v>
      </c>
      <c r="B195" t="s">
        <v>71</v>
      </c>
      <c r="C195" s="1">
        <v>44377</v>
      </c>
      <c r="D195">
        <v>0.83330000000000004</v>
      </c>
      <c r="E195">
        <v>3994.0839999999998</v>
      </c>
      <c r="F195">
        <v>654.59400000000005</v>
      </c>
      <c r="G195">
        <v>4372.616</v>
      </c>
      <c r="H195">
        <v>15587.018</v>
      </c>
      <c r="I195">
        <v>0.81399999999999995</v>
      </c>
      <c r="J195" s="3" t="e">
        <v>#N/A</v>
      </c>
      <c r="K195">
        <v>22744.942999999999</v>
      </c>
      <c r="L195">
        <v>0</v>
      </c>
      <c r="M195">
        <v>0</v>
      </c>
      <c r="N195" s="2">
        <v>19002.519</v>
      </c>
      <c r="O195" s="2">
        <v>16287.579</v>
      </c>
      <c r="P195">
        <v>12087.798000000001</v>
      </c>
      <c r="Q195">
        <v>98734.471999999994</v>
      </c>
      <c r="R195">
        <v>47659.366999999998</v>
      </c>
      <c r="S195" s="4">
        <v>0</v>
      </c>
      <c r="T195">
        <v>3965.9360000000001</v>
      </c>
      <c r="U195">
        <v>83147.453999999998</v>
      </c>
      <c r="V195">
        <v>-3965.9360000000001</v>
      </c>
      <c r="W195">
        <v>8619.7459999999992</v>
      </c>
      <c r="X195">
        <v>3645.0419999999999</v>
      </c>
      <c r="Y195">
        <v>70.061000000000007</v>
      </c>
      <c r="Z195">
        <v>4653.8100000000004</v>
      </c>
      <c r="AA195" t="e">
        <v>#N/A</v>
      </c>
      <c r="AB195">
        <v>0</v>
      </c>
      <c r="AC195">
        <v>6602.5609999999997</v>
      </c>
      <c r="AD195">
        <v>24.520399999999999</v>
      </c>
      <c r="AE195" s="25" t="e">
        <v>#N/A</v>
      </c>
      <c r="AF195">
        <v>3281.0250000000001</v>
      </c>
      <c r="AG195">
        <v>1352.2</v>
      </c>
      <c r="AH195">
        <v>1075.068</v>
      </c>
      <c r="AI195">
        <v>6602.5609999999997</v>
      </c>
      <c r="AJ195">
        <v>0</v>
      </c>
      <c r="AK195">
        <v>6341.0910000000003</v>
      </c>
      <c r="AL195">
        <v>-146.648</v>
      </c>
      <c r="AM195">
        <v>0</v>
      </c>
      <c r="AN195">
        <v>5514.5839999999998</v>
      </c>
      <c r="AO195">
        <v>32078.608</v>
      </c>
      <c r="AP195" t="e">
        <v>#N/A</v>
      </c>
      <c r="AQ195">
        <v>7569.9070000000002</v>
      </c>
      <c r="AR195">
        <v>98733.657999999996</v>
      </c>
      <c r="AS195">
        <v>44734.014000000003</v>
      </c>
      <c r="AT195">
        <v>27.509399999999999</v>
      </c>
      <c r="AU195">
        <v>3528.97</v>
      </c>
      <c r="AV195">
        <v>2198.8649999999998</v>
      </c>
      <c r="AW195">
        <v>1729.345</v>
      </c>
      <c r="AX195" s="26">
        <v>7569.9070000000002</v>
      </c>
      <c r="AY195">
        <v>7569.9067999999997</v>
      </c>
      <c r="AZ195">
        <v>65031.578000000001</v>
      </c>
      <c r="BA195">
        <v>14856.046</v>
      </c>
      <c r="BB195">
        <v>12828.2222</v>
      </c>
      <c r="BC195">
        <v>-3683.22</v>
      </c>
      <c r="BD195" t="e">
        <v>#N/A</v>
      </c>
      <c r="BE195" s="15">
        <v>3281.0250000000001</v>
      </c>
      <c r="BF195" s="5">
        <v>28</v>
      </c>
      <c r="BG195" s="9">
        <f t="shared" si="26"/>
        <v>5002.5919999999996</v>
      </c>
      <c r="BH195" s="9">
        <f t="shared" si="24"/>
        <v>5002.5919999999996</v>
      </c>
      <c r="BI195" s="9">
        <f t="shared" ref="BI195:BI258" si="28">IF(C196&lt;&gt;DATE(2021,12,31),BG195+BG196,0)</f>
        <v>5002.5919999999996</v>
      </c>
      <c r="BJ195">
        <v>178.66399999999999</v>
      </c>
      <c r="BK195" s="9">
        <f t="shared" si="27"/>
        <v>91207.971999999994</v>
      </c>
      <c r="BL195" s="21">
        <v>510.5</v>
      </c>
      <c r="BM195">
        <v>0</v>
      </c>
      <c r="BN195" t="s">
        <v>106</v>
      </c>
      <c r="BO195">
        <v>1</v>
      </c>
      <c r="BP195">
        <f t="shared" ref="BP195:BP258" si="29">Q195-R195</f>
        <v>51075.104999999996</v>
      </c>
      <c r="BQ195">
        <f t="shared" ref="BQ195:BQ258" si="30">BK195/BP195</f>
        <v>1.7857618109644611</v>
      </c>
      <c r="BR195">
        <f t="shared" ref="BR195:BR258" si="31">BP195/BK195</f>
        <v>0.55998509647818939</v>
      </c>
      <c r="BS195" t="str">
        <f t="shared" ref="BS195:BS258" si="32">IF(B195=B196,IF(AND(BF195&gt;0,BF196&gt;0),"Continue",IF(AND(BF195&gt;0,BF196=0),"Initiate","NonPayer")),$BG$89)</f>
        <v>Initiate</v>
      </c>
    </row>
    <row r="196" spans="1:71">
      <c r="A196" s="27">
        <v>195</v>
      </c>
      <c r="B196" s="27" t="s">
        <v>71</v>
      </c>
      <c r="C196" s="29">
        <v>44196</v>
      </c>
      <c r="D196" s="27">
        <v>0.81579999999999997</v>
      </c>
      <c r="E196" s="27">
        <v>3465.3809999999999</v>
      </c>
      <c r="F196" s="27">
        <v>843.70299999999997</v>
      </c>
      <c r="G196" s="27">
        <v>4978.3220000000001</v>
      </c>
      <c r="H196" s="27">
        <v>14877.543</v>
      </c>
      <c r="I196" s="27">
        <v>1.46</v>
      </c>
      <c r="J196" s="27">
        <v>128527.973</v>
      </c>
      <c r="K196" s="27">
        <v>21804.554</v>
      </c>
      <c r="L196" s="27">
        <v>0</v>
      </c>
      <c r="M196" s="27">
        <v>0</v>
      </c>
      <c r="N196" s="27">
        <v>20724.107</v>
      </c>
      <c r="O196" s="27">
        <v>18400.773000000001</v>
      </c>
      <c r="P196" s="27">
        <v>11615.281000000001</v>
      </c>
      <c r="Q196" s="27">
        <v>98327.206999999995</v>
      </c>
      <c r="R196" s="27">
        <v>45553.394</v>
      </c>
      <c r="S196" s="27" t="e">
        <v>#N/A</v>
      </c>
      <c r="T196" s="27">
        <v>3603.4949999999999</v>
      </c>
      <c r="U196" s="27">
        <v>83449.664000000004</v>
      </c>
      <c r="V196" s="27">
        <v>-3603.4949999999999</v>
      </c>
      <c r="W196" s="27">
        <v>12194.755999999999</v>
      </c>
      <c r="X196" s="27">
        <v>3277.0160000000001</v>
      </c>
      <c r="Y196" s="27">
        <v>53.021999999999998</v>
      </c>
      <c r="Z196" s="27">
        <v>8591.2610000000004</v>
      </c>
      <c r="AA196" s="27" t="e">
        <v>#N/A</v>
      </c>
      <c r="AB196" s="27">
        <v>0</v>
      </c>
      <c r="AC196" s="27">
        <v>8253.4850000000006</v>
      </c>
      <c r="AD196" s="27">
        <v>29.763200000000001</v>
      </c>
      <c r="AE196" s="27" t="e">
        <v>#N/A</v>
      </c>
      <c r="AF196" s="27">
        <v>4288.8819999999996</v>
      </c>
      <c r="AG196" s="27">
        <v>2176.77</v>
      </c>
      <c r="AH196" s="27">
        <v>1123.797</v>
      </c>
      <c r="AI196" s="27">
        <v>8253.4850000000006</v>
      </c>
      <c r="AJ196" s="27">
        <v>0</v>
      </c>
      <c r="AK196" s="27">
        <v>5926.6049999999996</v>
      </c>
      <c r="AL196" s="27">
        <v>1804.54</v>
      </c>
      <c r="AM196" s="27">
        <v>0</v>
      </c>
      <c r="AN196" s="27">
        <v>7313.6379999999999</v>
      </c>
      <c r="AO196" s="27">
        <v>32952.97</v>
      </c>
      <c r="AP196" s="27" t="e">
        <v>#N/A</v>
      </c>
      <c r="AQ196" s="27">
        <v>10586.535</v>
      </c>
      <c r="AR196" s="27">
        <v>98325.747000000003</v>
      </c>
      <c r="AS196" s="27">
        <v>46847.207999999999</v>
      </c>
      <c r="AT196" s="27">
        <v>27.075299999999999</v>
      </c>
      <c r="AU196" s="27">
        <v>4524.7049999999999</v>
      </c>
      <c r="AV196" s="27">
        <v>2250.306</v>
      </c>
      <c r="AW196" s="27">
        <v>1600.3119999999999</v>
      </c>
      <c r="AX196" s="27">
        <v>10586.535</v>
      </c>
      <c r="AY196" s="27">
        <v>10586.534799999999</v>
      </c>
      <c r="AZ196" s="27">
        <v>68367.403999999995</v>
      </c>
      <c r="BA196" s="27">
        <v>18730.098000000002</v>
      </c>
      <c r="BB196" s="27">
        <v>16711.552100000001</v>
      </c>
      <c r="BC196" s="27">
        <v>-2842.6970000000001</v>
      </c>
      <c r="BD196" s="27" t="e">
        <v>#N/A</v>
      </c>
      <c r="BE196" s="28">
        <v>4288.8819999999996</v>
      </c>
      <c r="BF196" s="27">
        <v>0</v>
      </c>
      <c r="BG196" s="31">
        <f t="shared" si="26"/>
        <v>0</v>
      </c>
      <c r="BH196" s="31" t="e">
        <f t="shared" ref="BH196:BH259" si="33">BG196+BG197</f>
        <v>#N/A</v>
      </c>
      <c r="BI196" s="31" t="e">
        <f t="shared" si="28"/>
        <v>#N/A</v>
      </c>
      <c r="BJ196" s="27">
        <v>178.66399999999999</v>
      </c>
      <c r="BK196" s="31">
        <f t="shared" si="27"/>
        <v>80934.792000000001</v>
      </c>
      <c r="BL196" s="32">
        <v>453</v>
      </c>
      <c r="BM196" s="27">
        <v>0</v>
      </c>
      <c r="BN196" s="27" t="s">
        <v>106</v>
      </c>
      <c r="BO196" s="27">
        <v>0</v>
      </c>
      <c r="BP196" s="27">
        <f t="shared" si="29"/>
        <v>52773.812999999995</v>
      </c>
      <c r="BQ196" s="27">
        <f t="shared" si="30"/>
        <v>1.533616530607709</v>
      </c>
      <c r="BR196" s="27">
        <f t="shared" si="31"/>
        <v>0.65205348275930575</v>
      </c>
      <c r="BS196" s="27" t="e">
        <f t="shared" si="32"/>
        <v>#N/A</v>
      </c>
    </row>
    <row r="197" spans="1:71" customFormat="1" hidden="1">
      <c r="A197">
        <v>196</v>
      </c>
      <c r="B197" s="10" t="s">
        <v>71</v>
      </c>
      <c r="C197" s="11">
        <v>44012</v>
      </c>
      <c r="D197" s="10">
        <v>0.81859999999999999</v>
      </c>
      <c r="E197" s="10">
        <v>3448.3069999999998</v>
      </c>
      <c r="F197" s="10">
        <v>848.221</v>
      </c>
      <c r="G197" s="10">
        <v>4256.6480000000001</v>
      </c>
      <c r="H197" s="10">
        <v>11880.891</v>
      </c>
      <c r="I197" s="10">
        <v>2.4350000000000001</v>
      </c>
      <c r="J197" s="10" t="e">
        <v>#N/A</v>
      </c>
      <c r="K197" s="10">
        <v>21942.559000000001</v>
      </c>
      <c r="L197" s="10">
        <v>0</v>
      </c>
      <c r="M197" s="10">
        <v>0</v>
      </c>
      <c r="N197" s="10">
        <v>24752.012999999999</v>
      </c>
      <c r="O197" s="10">
        <v>21310.471000000001</v>
      </c>
      <c r="P197" s="10">
        <v>9368.1820000000007</v>
      </c>
      <c r="Q197" s="10">
        <v>97922.032000000007</v>
      </c>
      <c r="R197" s="10">
        <v>42142.156000000003</v>
      </c>
      <c r="S197" s="10" t="e">
        <v>#N/A</v>
      </c>
      <c r="T197" s="10">
        <v>3337.6640000000002</v>
      </c>
      <c r="U197" s="10">
        <v>86041.141000000003</v>
      </c>
      <c r="V197" s="10">
        <v>-3337.6640000000002</v>
      </c>
      <c r="W197" s="10">
        <v>10786.046</v>
      </c>
      <c r="X197" s="10">
        <v>3751.5340000000001</v>
      </c>
      <c r="Y197" s="10">
        <v>13.743</v>
      </c>
      <c r="Z197" s="10">
        <v>7448.3819999999996</v>
      </c>
      <c r="AA197" s="10" t="e">
        <v>#N/A</v>
      </c>
      <c r="AB197" s="10" t="e">
        <v>#N/A</v>
      </c>
      <c r="AC197" s="10">
        <v>10476.612999999999</v>
      </c>
      <c r="AD197" s="10">
        <v>24.983599999999999</v>
      </c>
      <c r="AE197" s="25" t="e">
        <v>#N/A</v>
      </c>
      <c r="AF197" s="10">
        <v>6297.6530000000002</v>
      </c>
      <c r="AG197" s="10">
        <v>2347.9349999999999</v>
      </c>
      <c r="AH197" s="10">
        <v>1126.509</v>
      </c>
      <c r="AI197" s="10">
        <v>10476.612999999999</v>
      </c>
      <c r="AJ197" s="10">
        <v>0</v>
      </c>
      <c r="AK197" s="10">
        <v>6022.97</v>
      </c>
      <c r="AL197" s="10">
        <v>-531.18100000000004</v>
      </c>
      <c r="AM197" s="10">
        <v>0</v>
      </c>
      <c r="AN197" s="10">
        <v>9397.9140000000007</v>
      </c>
      <c r="AO197" s="10">
        <v>35414.434000000001</v>
      </c>
      <c r="AP197" s="10" t="e">
        <v>#N/A</v>
      </c>
      <c r="AQ197" s="10">
        <v>16016.084000000001</v>
      </c>
      <c r="AR197" s="10">
        <v>97919.596999999994</v>
      </c>
      <c r="AS197" s="10">
        <v>49756.906000000003</v>
      </c>
      <c r="AT197" s="10">
        <v>24.9145</v>
      </c>
      <c r="AU197" s="10">
        <v>5876.424</v>
      </c>
      <c r="AV197" s="10">
        <v>2287.6759999999999</v>
      </c>
      <c r="AW197" s="10">
        <v>1693.84</v>
      </c>
      <c r="AX197" s="26">
        <v>16016.084000000001</v>
      </c>
      <c r="AY197" s="10">
        <v>16016.083699999999</v>
      </c>
      <c r="AZ197" s="10">
        <v>83163.676999999996</v>
      </c>
      <c r="BA197" s="10">
        <v>25794.978999999999</v>
      </c>
      <c r="BB197" s="10">
        <v>23586.347600000001</v>
      </c>
      <c r="BC197" s="10">
        <v>1064.452</v>
      </c>
      <c r="BD197" s="10" t="e">
        <v>#N/A</v>
      </c>
      <c r="BE197" s="14">
        <v>6297.6530000000002</v>
      </c>
      <c r="BF197" s="12" t="e">
        <v>#N/A</v>
      </c>
      <c r="BG197" s="9" t="e">
        <f t="shared" si="26"/>
        <v>#N/A</v>
      </c>
      <c r="BH197" s="9" t="e">
        <f t="shared" si="33"/>
        <v>#N/A</v>
      </c>
      <c r="BI197" s="9" t="e">
        <f t="shared" si="28"/>
        <v>#N/A</v>
      </c>
      <c r="BJ197" s="10">
        <v>178.66399999999999</v>
      </c>
      <c r="BK197" s="13" t="e">
        <f t="shared" si="27"/>
        <v>#N/A</v>
      </c>
      <c r="BL197" s="10" t="e">
        <v>#N/A</v>
      </c>
      <c r="BM197" s="10">
        <v>0</v>
      </c>
      <c r="BN197" s="10" t="s">
        <v>106</v>
      </c>
      <c r="BO197" s="10"/>
      <c r="BP197">
        <f t="shared" si="29"/>
        <v>55779.876000000004</v>
      </c>
      <c r="BQ197" t="e">
        <f t="shared" si="30"/>
        <v>#N/A</v>
      </c>
      <c r="BR197" t="e">
        <f t="shared" si="31"/>
        <v>#N/A</v>
      </c>
      <c r="BS197" t="e">
        <f t="shared" si="32"/>
        <v>#N/A</v>
      </c>
    </row>
    <row r="198" spans="1:71">
      <c r="A198" s="27">
        <v>197</v>
      </c>
      <c r="B198" s="27" t="s">
        <v>71</v>
      </c>
      <c r="C198" s="29">
        <v>43830</v>
      </c>
      <c r="D198" s="27">
        <v>0.75</v>
      </c>
      <c r="E198" s="27">
        <v>3209.5659999999998</v>
      </c>
      <c r="F198" s="27">
        <v>659.89099999999996</v>
      </c>
      <c r="G198" s="27">
        <v>6521.5429999999997</v>
      </c>
      <c r="H198" s="27">
        <v>12177.749</v>
      </c>
      <c r="I198" s="27">
        <v>61.316000000000003</v>
      </c>
      <c r="J198" s="27">
        <v>118841.416</v>
      </c>
      <c r="K198" s="27">
        <v>23176.62</v>
      </c>
      <c r="L198" s="27">
        <v>0</v>
      </c>
      <c r="M198" s="27">
        <v>0</v>
      </c>
      <c r="N198" s="27">
        <v>26774.75</v>
      </c>
      <c r="O198" s="27">
        <v>22432.400000000001</v>
      </c>
      <c r="P198" s="27">
        <v>8449.4809999999998</v>
      </c>
      <c r="Q198" s="27">
        <v>99574.548999999999</v>
      </c>
      <c r="R198" s="27">
        <v>43048.483999999997</v>
      </c>
      <c r="S198" s="27" t="e">
        <v>#N/A</v>
      </c>
      <c r="T198" s="27">
        <v>6450.6390000000001</v>
      </c>
      <c r="U198" s="27">
        <v>87396.800000000003</v>
      </c>
      <c r="V198" s="27">
        <v>-6450.6390000000001</v>
      </c>
      <c r="W198" s="27">
        <v>12730.846</v>
      </c>
      <c r="X198" s="27">
        <v>3389.373</v>
      </c>
      <c r="Y198" s="27">
        <v>64.745999999999995</v>
      </c>
      <c r="Z198" s="27">
        <v>6280.2070000000003</v>
      </c>
      <c r="AA198" s="27" t="e">
        <v>#N/A</v>
      </c>
      <c r="AB198" s="27" t="e">
        <v>#N/A</v>
      </c>
      <c r="AC198" s="27">
        <v>15318.366</v>
      </c>
      <c r="AD198" s="27">
        <v>24.8688</v>
      </c>
      <c r="AE198" s="27" t="e">
        <v>#N/A</v>
      </c>
      <c r="AF198" s="27">
        <v>9718.4310000000005</v>
      </c>
      <c r="AG198" s="27">
        <v>3528.489</v>
      </c>
      <c r="AH198" s="27">
        <v>1161.1669999999999</v>
      </c>
      <c r="AI198" s="27">
        <v>15318.366</v>
      </c>
      <c r="AJ198" s="27">
        <v>0</v>
      </c>
      <c r="AK198" s="27">
        <v>5647.23</v>
      </c>
      <c r="AL198" s="27">
        <v>5110.7020000000002</v>
      </c>
      <c r="AM198" s="27">
        <v>0</v>
      </c>
      <c r="AN198" s="27">
        <v>14188.433999999999</v>
      </c>
      <c r="AO198" s="27">
        <v>47749.243000000002</v>
      </c>
      <c r="AP198" s="27" t="e">
        <v>#N/A</v>
      </c>
      <c r="AQ198" s="27">
        <v>20807.651000000002</v>
      </c>
      <c r="AR198" s="27">
        <v>99513.232999999993</v>
      </c>
      <c r="AS198" s="27">
        <v>50878.834999999999</v>
      </c>
      <c r="AT198" s="27">
        <v>23.840900000000001</v>
      </c>
      <c r="AU198" s="27">
        <v>7091.433</v>
      </c>
      <c r="AV198" s="27">
        <v>2177.1289999999999</v>
      </c>
      <c r="AW198" s="27">
        <v>1845.681</v>
      </c>
      <c r="AX198" s="27">
        <v>20807.651000000002</v>
      </c>
      <c r="AY198" s="27">
        <v>20807.650699999998</v>
      </c>
      <c r="AZ198" s="27">
        <v>94993.873999999996</v>
      </c>
      <c r="BA198" s="27">
        <v>32039.108</v>
      </c>
      <c r="BB198" s="27">
        <v>29744.765100000001</v>
      </c>
      <c r="BC198" s="27">
        <v>4848.317</v>
      </c>
      <c r="BD198" s="27" t="e">
        <v>#N/A</v>
      </c>
      <c r="BE198" s="28">
        <v>9718.4310000000005</v>
      </c>
      <c r="BF198" s="27" t="e">
        <v>#N/A</v>
      </c>
      <c r="BG198" s="31" t="e">
        <f t="shared" si="26"/>
        <v>#N/A</v>
      </c>
      <c r="BH198" s="31" t="e">
        <f t="shared" si="33"/>
        <v>#N/A</v>
      </c>
      <c r="BI198" s="31" t="e">
        <f t="shared" si="28"/>
        <v>#N/A</v>
      </c>
      <c r="BJ198" s="27">
        <v>178.66399999999999</v>
      </c>
      <c r="BK198" s="31" t="e">
        <f t="shared" si="27"/>
        <v>#N/A</v>
      </c>
      <c r="BL198" s="27" t="e">
        <v>#N/A</v>
      </c>
      <c r="BM198" s="27">
        <v>0</v>
      </c>
      <c r="BN198" s="27" t="s">
        <v>106</v>
      </c>
      <c r="BP198" s="27">
        <f t="shared" si="29"/>
        <v>56526.065000000002</v>
      </c>
      <c r="BQ198" s="27" t="e">
        <f t="shared" si="30"/>
        <v>#N/A</v>
      </c>
      <c r="BR198" s="27" t="e">
        <f t="shared" si="31"/>
        <v>#N/A</v>
      </c>
      <c r="BS198" s="27" t="e">
        <f t="shared" si="32"/>
        <v>#N/A</v>
      </c>
    </row>
    <row r="199" spans="1:71" customFormat="1" hidden="1">
      <c r="A199">
        <v>198</v>
      </c>
      <c r="B199" s="10" t="s">
        <v>71</v>
      </c>
      <c r="C199" s="11">
        <v>43646</v>
      </c>
      <c r="D199" s="10">
        <v>0.78380000000000005</v>
      </c>
      <c r="E199" s="10">
        <v>2576.643</v>
      </c>
      <c r="F199" s="10">
        <v>634.78800000000001</v>
      </c>
      <c r="G199" s="10">
        <v>9737.2749999999996</v>
      </c>
      <c r="H199" s="10">
        <v>12500.573</v>
      </c>
      <c r="I199" s="10">
        <v>408.85599999999999</v>
      </c>
      <c r="J199" s="10" t="e">
        <v>#N/A</v>
      </c>
      <c r="K199" s="10">
        <v>22391.173999999999</v>
      </c>
      <c r="L199" s="10">
        <v>0</v>
      </c>
      <c r="M199" s="10">
        <v>0</v>
      </c>
      <c r="N199" s="10">
        <v>25376.707999999999</v>
      </c>
      <c r="O199" s="10">
        <v>21225.276999999998</v>
      </c>
      <c r="P199" s="10">
        <v>8202.7479999999996</v>
      </c>
      <c r="Q199" s="10">
        <v>97292.695000000007</v>
      </c>
      <c r="R199" s="10">
        <v>41868.260999999999</v>
      </c>
      <c r="S199" s="10" t="e">
        <v>#N/A</v>
      </c>
      <c r="T199" s="10">
        <v>7065.3459999999995</v>
      </c>
      <c r="U199" s="10">
        <v>84792.122000000003</v>
      </c>
      <c r="V199" s="10">
        <v>-7065.3459999999995</v>
      </c>
      <c r="W199" s="10">
        <v>15188.942999999999</v>
      </c>
      <c r="X199" s="10">
        <v>3102.2640000000001</v>
      </c>
      <c r="Y199" s="10">
        <v>26.902999999999999</v>
      </c>
      <c r="Z199" s="10">
        <v>8123.5969999999998</v>
      </c>
      <c r="AA199" s="10" t="e">
        <v>#N/A</v>
      </c>
      <c r="AB199" s="10" t="e">
        <v>#N/A</v>
      </c>
      <c r="AC199" s="10">
        <v>16720.741999999998</v>
      </c>
      <c r="AD199" s="10">
        <v>22.903500000000001</v>
      </c>
      <c r="AE199" s="25" t="e">
        <v>#N/A</v>
      </c>
      <c r="AF199" s="10">
        <v>11089.22</v>
      </c>
      <c r="AG199" s="10">
        <v>3562.944</v>
      </c>
      <c r="AH199" s="10">
        <v>1015.962</v>
      </c>
      <c r="AI199" s="10">
        <v>16720.741999999998</v>
      </c>
      <c r="AJ199" s="10">
        <v>0</v>
      </c>
      <c r="AK199" s="10">
        <v>5752.7219999999998</v>
      </c>
      <c r="AL199" s="10">
        <v>-1546.704</v>
      </c>
      <c r="AM199" s="10">
        <v>0</v>
      </c>
      <c r="AN199" s="10">
        <v>15556.331</v>
      </c>
      <c r="AO199" s="10">
        <v>47244.631000000001</v>
      </c>
      <c r="AP199" s="10" t="e">
        <v>#N/A</v>
      </c>
      <c r="AQ199" s="10">
        <v>19949.291000000001</v>
      </c>
      <c r="AR199" s="10">
        <v>96883.839000000007</v>
      </c>
      <c r="AS199" s="10">
        <v>49671.712</v>
      </c>
      <c r="AT199" s="10">
        <v>22.5246</v>
      </c>
      <c r="AU199" s="10">
        <v>6322.2969999999996</v>
      </c>
      <c r="AV199" s="10">
        <v>2005.7090000000001</v>
      </c>
      <c r="AW199" s="10">
        <v>1796.8340000000001</v>
      </c>
      <c r="AX199" s="26">
        <v>19949.291000000001</v>
      </c>
      <c r="AY199" s="10">
        <v>19949.291300000001</v>
      </c>
      <c r="AZ199" s="10">
        <v>90583.945999999996</v>
      </c>
      <c r="BA199" s="10">
        <v>30002.218000000001</v>
      </c>
      <c r="BB199" s="10">
        <v>28068.4218</v>
      </c>
      <c r="BC199" s="10">
        <v>4487.3710000000001</v>
      </c>
      <c r="BD199" s="10" t="e">
        <v>#N/A</v>
      </c>
      <c r="BE199" s="14">
        <v>11089.22</v>
      </c>
      <c r="BF199" s="12" t="e">
        <v>#N/A</v>
      </c>
      <c r="BG199" s="9" t="e">
        <f t="shared" si="26"/>
        <v>#N/A</v>
      </c>
      <c r="BH199" s="9" t="e">
        <f t="shared" si="33"/>
        <v>#N/A</v>
      </c>
      <c r="BI199" s="9" t="e">
        <f t="shared" si="28"/>
        <v>#N/A</v>
      </c>
      <c r="BJ199" s="10">
        <v>178.66399999999999</v>
      </c>
      <c r="BK199" s="13" t="e">
        <f t="shared" si="27"/>
        <v>#N/A</v>
      </c>
      <c r="BL199" s="10" t="e">
        <v>#N/A</v>
      </c>
      <c r="BM199" s="10">
        <v>0</v>
      </c>
      <c r="BN199" s="10" t="s">
        <v>106</v>
      </c>
      <c r="BO199" s="10"/>
      <c r="BP199">
        <f t="shared" si="29"/>
        <v>55424.434000000008</v>
      </c>
      <c r="BQ199" t="e">
        <f t="shared" si="30"/>
        <v>#N/A</v>
      </c>
      <c r="BR199" t="e">
        <f t="shared" si="31"/>
        <v>#N/A</v>
      </c>
      <c r="BS199" t="e">
        <f t="shared" si="32"/>
        <v>#N/A</v>
      </c>
    </row>
    <row r="200" spans="1:71">
      <c r="A200" s="27">
        <v>199</v>
      </c>
      <c r="B200" s="27" t="s">
        <v>71</v>
      </c>
      <c r="C200" s="29">
        <v>43465</v>
      </c>
      <c r="D200" s="27">
        <v>0.72709999999999997</v>
      </c>
      <c r="E200" s="27">
        <v>2587.5279999999998</v>
      </c>
      <c r="F200" s="27">
        <v>539.995</v>
      </c>
      <c r="G200" s="27">
        <v>7129.9179999999997</v>
      </c>
      <c r="H200" s="27">
        <v>13733.342000000001</v>
      </c>
      <c r="I200" s="27">
        <v>757.20899999999995</v>
      </c>
      <c r="J200" s="27">
        <v>110648.02</v>
      </c>
      <c r="K200" s="27">
        <v>17269.321</v>
      </c>
      <c r="L200" s="27">
        <v>0</v>
      </c>
      <c r="M200" s="27">
        <v>0</v>
      </c>
      <c r="N200" s="27">
        <v>22598.940999999999</v>
      </c>
      <c r="O200" s="27">
        <v>19181.591</v>
      </c>
      <c r="P200" s="27">
        <v>8459.59</v>
      </c>
      <c r="Q200" s="27">
        <v>91217.322</v>
      </c>
      <c r="R200" s="27">
        <v>37691.887999999999</v>
      </c>
      <c r="S200" s="27" t="e">
        <v>#N/A</v>
      </c>
      <c r="T200" s="27">
        <v>8575.4349999999995</v>
      </c>
      <c r="U200" s="27">
        <v>77483.98</v>
      </c>
      <c r="V200" s="27">
        <v>-8575.4349999999995</v>
      </c>
      <c r="W200" s="27">
        <v>12984.825000000001</v>
      </c>
      <c r="X200" s="27">
        <v>3021.1170000000002</v>
      </c>
      <c r="Y200" s="27">
        <v>371.49200000000002</v>
      </c>
      <c r="Z200" s="27">
        <v>4409.3900000000003</v>
      </c>
      <c r="AA200" s="27" t="e">
        <v>#N/A</v>
      </c>
      <c r="AB200" s="27" t="e">
        <v>#N/A</v>
      </c>
      <c r="AC200" s="27">
        <v>13281.476000000001</v>
      </c>
      <c r="AD200" s="27">
        <v>22.0535</v>
      </c>
      <c r="AE200" s="27" t="e">
        <v>#N/A</v>
      </c>
      <c r="AF200" s="27">
        <v>8860.0709999999999</v>
      </c>
      <c r="AG200" s="27">
        <v>2759.3530000000001</v>
      </c>
      <c r="AH200" s="27">
        <v>989.74699999999996</v>
      </c>
      <c r="AI200" s="27">
        <v>13281.476000000001</v>
      </c>
      <c r="AJ200" s="27">
        <v>0</v>
      </c>
      <c r="AK200" s="27">
        <v>5897.4080000000004</v>
      </c>
      <c r="AL200" s="27">
        <v>10317.182000000001</v>
      </c>
      <c r="AM200" s="27">
        <v>0</v>
      </c>
      <c r="AN200" s="27">
        <v>12512.091</v>
      </c>
      <c r="AO200" s="27">
        <v>43339.315000000002</v>
      </c>
      <c r="AP200" s="27" t="e">
        <v>#N/A</v>
      </c>
      <c r="AQ200" s="27">
        <v>17671.968000000001</v>
      </c>
      <c r="AR200" s="27">
        <v>90460.112999999998</v>
      </c>
      <c r="AS200" s="27">
        <v>47628.025999999998</v>
      </c>
      <c r="AT200" s="27">
        <v>23.081</v>
      </c>
      <c r="AU200" s="27">
        <v>5876.3860000000004</v>
      </c>
      <c r="AV200" s="27">
        <v>1761.2929999999999</v>
      </c>
      <c r="AW200" s="27">
        <v>1911.4670000000001</v>
      </c>
      <c r="AX200" s="27">
        <v>17671.968000000001</v>
      </c>
      <c r="AY200" s="27">
        <v>17671.968499999999</v>
      </c>
      <c r="AZ200" s="27">
        <v>86772.741999999998</v>
      </c>
      <c r="BA200" s="27">
        <v>26836.68</v>
      </c>
      <c r="BB200" s="27">
        <v>25459.821499999998</v>
      </c>
      <c r="BC200" s="27">
        <v>708.58699999999999</v>
      </c>
      <c r="BD200" s="27" t="e">
        <v>#N/A</v>
      </c>
      <c r="BE200" s="28">
        <v>8860.0709999999999</v>
      </c>
      <c r="BF200" s="27" t="e">
        <v>#N/A</v>
      </c>
      <c r="BG200" s="31" t="e">
        <f t="shared" si="26"/>
        <v>#N/A</v>
      </c>
      <c r="BH200" s="31" t="e">
        <f t="shared" si="33"/>
        <v>#N/A</v>
      </c>
      <c r="BI200" s="31" t="e">
        <f t="shared" si="28"/>
        <v>#N/A</v>
      </c>
      <c r="BJ200" s="27">
        <v>178.66399999999999</v>
      </c>
      <c r="BK200" s="31" t="e">
        <f t="shared" si="27"/>
        <v>#N/A</v>
      </c>
      <c r="BL200" s="27" t="e">
        <v>#N/A</v>
      </c>
      <c r="BM200" s="27">
        <v>0</v>
      </c>
      <c r="BN200" s="27" t="s">
        <v>106</v>
      </c>
      <c r="BP200" s="27">
        <f t="shared" si="29"/>
        <v>53525.434000000001</v>
      </c>
      <c r="BQ200" s="27" t="e">
        <f t="shared" si="30"/>
        <v>#N/A</v>
      </c>
      <c r="BR200" s="27" t="e">
        <f t="shared" si="31"/>
        <v>#N/A</v>
      </c>
      <c r="BS200" s="27" t="e">
        <f t="shared" si="32"/>
        <v>#N/A</v>
      </c>
    </row>
    <row r="201" spans="1:71" customFormat="1" hidden="1">
      <c r="A201">
        <v>200</v>
      </c>
      <c r="B201" s="10" t="s">
        <v>71</v>
      </c>
      <c r="C201" s="11">
        <v>43281</v>
      </c>
      <c r="D201" s="10">
        <v>0.66720000000000002</v>
      </c>
      <c r="E201" s="10">
        <v>2082.6370000000002</v>
      </c>
      <c r="F201" s="10">
        <v>659.77099999999996</v>
      </c>
      <c r="G201" s="10">
        <v>6196.8609999999999</v>
      </c>
      <c r="H201" s="10">
        <v>9534.8790000000008</v>
      </c>
      <c r="I201" s="10">
        <v>1105.4480000000001</v>
      </c>
      <c r="J201" s="10" t="e">
        <v>#N/A</v>
      </c>
      <c r="K201" s="10">
        <v>14058.775</v>
      </c>
      <c r="L201" s="10">
        <v>0</v>
      </c>
      <c r="M201" s="10">
        <v>0</v>
      </c>
      <c r="N201" s="10">
        <v>21941.562000000002</v>
      </c>
      <c r="O201" s="10">
        <v>17792.723999999998</v>
      </c>
      <c r="P201" s="10">
        <v>5554.9049999999997</v>
      </c>
      <c r="Q201" s="10">
        <v>81813.906000000003</v>
      </c>
      <c r="R201" s="10">
        <v>29507.441999999999</v>
      </c>
      <c r="S201" s="10" t="e">
        <v>#N/A</v>
      </c>
      <c r="T201" s="10">
        <v>2992.1190000000001</v>
      </c>
      <c r="U201" s="10">
        <v>72279.027000000002</v>
      </c>
      <c r="V201" s="10">
        <v>-2992.1190000000001</v>
      </c>
      <c r="W201" s="10">
        <v>12595.864</v>
      </c>
      <c r="X201" s="10">
        <v>2786.3</v>
      </c>
      <c r="Y201" s="10">
        <v>38.302</v>
      </c>
      <c r="Z201" s="10">
        <v>9603.7450000000008</v>
      </c>
      <c r="AA201" s="10" t="e">
        <v>#N/A</v>
      </c>
      <c r="AB201" s="10" t="e">
        <v>#N/A</v>
      </c>
      <c r="AC201" s="10">
        <v>13555.204</v>
      </c>
      <c r="AD201" s="10">
        <v>24.074000000000002</v>
      </c>
      <c r="AE201" s="25" t="e">
        <v>#N/A</v>
      </c>
      <c r="AF201" s="10">
        <v>8811.8970000000008</v>
      </c>
      <c r="AG201" s="10">
        <v>3117.0329999999999</v>
      </c>
      <c r="AH201" s="10">
        <v>771.54600000000005</v>
      </c>
      <c r="AI201" s="10">
        <v>13555.204</v>
      </c>
      <c r="AJ201" s="10">
        <v>0</v>
      </c>
      <c r="AK201" s="10">
        <v>6067.3050000000003</v>
      </c>
      <c r="AL201" s="10">
        <v>-4568.692</v>
      </c>
      <c r="AM201" s="10">
        <v>0</v>
      </c>
      <c r="AN201" s="10">
        <v>12947.73</v>
      </c>
      <c r="AO201" s="10">
        <v>43433.427000000003</v>
      </c>
      <c r="AP201" s="10" t="e">
        <v>#N/A</v>
      </c>
      <c r="AQ201" s="10">
        <v>15252.227999999999</v>
      </c>
      <c r="AR201" s="10">
        <v>80708.457999999999</v>
      </c>
      <c r="AS201" s="10">
        <v>46239.159</v>
      </c>
      <c r="AT201" s="10">
        <v>24.944199999999999</v>
      </c>
      <c r="AU201" s="10">
        <v>5635.4520000000002</v>
      </c>
      <c r="AV201" s="10">
        <v>1814.943</v>
      </c>
      <c r="AW201" s="10">
        <v>1704.56</v>
      </c>
      <c r="AX201" s="26">
        <v>15252.227999999999</v>
      </c>
      <c r="AY201" s="10">
        <v>15252.2281</v>
      </c>
      <c r="AZ201" s="10">
        <v>83306.384999999995</v>
      </c>
      <c r="BA201" s="10">
        <v>24074.816999999999</v>
      </c>
      <c r="BB201" s="10">
        <v>22592.239799999999</v>
      </c>
      <c r="BC201" s="10">
        <v>1896.123</v>
      </c>
      <c r="BD201" s="10" t="e">
        <v>#N/A</v>
      </c>
      <c r="BE201" s="14">
        <v>8811.8970000000008</v>
      </c>
      <c r="BF201" s="12" t="e">
        <v>#N/A</v>
      </c>
      <c r="BG201" s="9" t="e">
        <f t="shared" si="26"/>
        <v>#N/A</v>
      </c>
      <c r="BH201" s="9" t="e">
        <f t="shared" si="33"/>
        <v>#N/A</v>
      </c>
      <c r="BI201" s="9" t="e">
        <f t="shared" si="28"/>
        <v>#N/A</v>
      </c>
      <c r="BJ201" s="10">
        <v>178.66399999999999</v>
      </c>
      <c r="BK201" s="13" t="e">
        <f t="shared" si="27"/>
        <v>#N/A</v>
      </c>
      <c r="BL201" s="10" t="e">
        <v>#N/A</v>
      </c>
      <c r="BM201" s="10">
        <v>0</v>
      </c>
      <c r="BN201" s="10" t="s">
        <v>106</v>
      </c>
      <c r="BO201" s="10"/>
      <c r="BP201">
        <f t="shared" si="29"/>
        <v>52306.464000000007</v>
      </c>
      <c r="BQ201" t="e">
        <f t="shared" si="30"/>
        <v>#N/A</v>
      </c>
      <c r="BR201" t="e">
        <f t="shared" si="31"/>
        <v>#N/A</v>
      </c>
      <c r="BS201" t="e">
        <f t="shared" si="32"/>
        <v>#N/A</v>
      </c>
    </row>
    <row r="202" spans="1:71">
      <c r="A202" s="27">
        <v>201</v>
      </c>
      <c r="B202" s="27" t="s">
        <v>71</v>
      </c>
      <c r="C202" s="29">
        <v>43100</v>
      </c>
      <c r="D202" s="27">
        <v>0.73099999999999998</v>
      </c>
      <c r="E202" s="27">
        <v>2363.4699999999998</v>
      </c>
      <c r="F202" s="27">
        <v>707.14300000000003</v>
      </c>
      <c r="G202" s="27">
        <v>4966.1710000000003</v>
      </c>
      <c r="H202" s="27">
        <v>11844.839</v>
      </c>
      <c r="I202" s="27">
        <v>1453.8009999999999</v>
      </c>
      <c r="J202" s="27">
        <v>96991.682000000001</v>
      </c>
      <c r="K202" s="27">
        <v>9050.768</v>
      </c>
      <c r="L202" s="27">
        <v>0</v>
      </c>
      <c r="M202" s="27">
        <v>0</v>
      </c>
      <c r="N202" s="27">
        <v>21146.195</v>
      </c>
      <c r="O202" s="27">
        <v>16446.295999999998</v>
      </c>
      <c r="P202" s="27">
        <v>7280.5879999999997</v>
      </c>
      <c r="Q202" s="27">
        <v>77421.555999999997</v>
      </c>
      <c r="R202" s="27">
        <v>26803.925999999999</v>
      </c>
      <c r="S202" s="27" t="e">
        <v>#N/A</v>
      </c>
      <c r="T202" s="27">
        <v>2790.6860000000001</v>
      </c>
      <c r="U202" s="27">
        <v>65576.717000000004</v>
      </c>
      <c r="V202" s="27">
        <v>-2790.6860000000001</v>
      </c>
      <c r="W202" s="27">
        <v>12096.117</v>
      </c>
      <c r="X202" s="27">
        <v>2843.5619999999999</v>
      </c>
      <c r="Y202" s="27">
        <v>24.206</v>
      </c>
      <c r="Z202" s="27">
        <v>9305.4310000000005</v>
      </c>
      <c r="AA202" s="27" t="e">
        <v>#N/A</v>
      </c>
      <c r="AB202" s="27" t="e">
        <v>#N/A</v>
      </c>
      <c r="AC202" s="27">
        <v>10519.612999999999</v>
      </c>
      <c r="AD202" s="27">
        <v>26.112500000000001</v>
      </c>
      <c r="AE202" s="27" t="e">
        <v>#N/A</v>
      </c>
      <c r="AF202" s="27">
        <v>6440.3310000000001</v>
      </c>
      <c r="AG202" s="27">
        <v>2518.4189999999999</v>
      </c>
      <c r="AH202" s="27">
        <v>1043.3969999999999</v>
      </c>
      <c r="AI202" s="27">
        <v>10519.612999999999</v>
      </c>
      <c r="AJ202" s="27">
        <v>0</v>
      </c>
      <c r="AK202" s="27">
        <v>5724.8990000000003</v>
      </c>
      <c r="AL202" s="27">
        <v>-4208.0839999999998</v>
      </c>
      <c r="AM202" s="27">
        <v>0</v>
      </c>
      <c r="AN202" s="27">
        <v>9644.51</v>
      </c>
      <c r="AO202" s="27">
        <v>39872.957999999999</v>
      </c>
      <c r="AP202" s="27" t="e">
        <v>#N/A</v>
      </c>
      <c r="AQ202" s="27">
        <v>12288.777</v>
      </c>
      <c r="AR202" s="27">
        <v>75967.755000000005</v>
      </c>
      <c r="AS202" s="27">
        <v>44892.731</v>
      </c>
      <c r="AT202" s="27">
        <v>24.7028</v>
      </c>
      <c r="AU202" s="27">
        <v>4533.9030000000002</v>
      </c>
      <c r="AV202" s="27">
        <v>1991.826</v>
      </c>
      <c r="AW202" s="27">
        <v>1531.097</v>
      </c>
      <c r="AX202" s="27">
        <v>12288.777</v>
      </c>
      <c r="AY202" s="27">
        <v>12288.7768</v>
      </c>
      <c r="AZ202" s="27">
        <v>78080.532000000007</v>
      </c>
      <c r="BA202" s="27">
        <v>20091.085999999999</v>
      </c>
      <c r="BB202" s="27">
        <v>18353.776600000001</v>
      </c>
      <c r="BC202" s="27">
        <v>-1285.2190000000001</v>
      </c>
      <c r="BD202" s="27" t="e">
        <v>#N/A</v>
      </c>
      <c r="BE202" s="28">
        <v>6440.3310000000001</v>
      </c>
      <c r="BF202" s="27" t="e">
        <v>#N/A</v>
      </c>
      <c r="BG202" s="31" t="e">
        <f t="shared" si="26"/>
        <v>#N/A</v>
      </c>
      <c r="BH202" s="31" t="e">
        <f t="shared" si="33"/>
        <v>#N/A</v>
      </c>
      <c r="BI202" s="31" t="e">
        <f t="shared" si="28"/>
        <v>#N/A</v>
      </c>
      <c r="BJ202" s="27">
        <v>178.66399999999999</v>
      </c>
      <c r="BK202" s="31" t="e">
        <f t="shared" si="27"/>
        <v>#N/A</v>
      </c>
      <c r="BL202" s="27" t="e">
        <v>#N/A</v>
      </c>
      <c r="BM202" s="27">
        <v>0</v>
      </c>
      <c r="BN202" s="27" t="s">
        <v>106</v>
      </c>
      <c r="BP202" s="27">
        <f t="shared" si="29"/>
        <v>50617.63</v>
      </c>
      <c r="BQ202" s="27" t="e">
        <f t="shared" si="30"/>
        <v>#N/A</v>
      </c>
      <c r="BR202" s="27" t="e">
        <f t="shared" si="31"/>
        <v>#N/A</v>
      </c>
      <c r="BS202" s="27" t="e">
        <f t="shared" si="32"/>
        <v>#N/A</v>
      </c>
    </row>
    <row r="203" spans="1:71" customFormat="1" hidden="1">
      <c r="A203">
        <v>202</v>
      </c>
      <c r="B203" s="10" t="s">
        <v>71</v>
      </c>
      <c r="C203" s="11">
        <v>42916</v>
      </c>
      <c r="D203" s="10">
        <v>0.58169999999999999</v>
      </c>
      <c r="E203" s="10">
        <v>2037.527</v>
      </c>
      <c r="F203" s="10">
        <v>614.95899999999995</v>
      </c>
      <c r="G203" s="10">
        <v>8772.5840000000007</v>
      </c>
      <c r="H203" s="10">
        <v>10644.21</v>
      </c>
      <c r="I203" s="10">
        <v>1802.154</v>
      </c>
      <c r="J203" s="10" t="e">
        <v>#N/A</v>
      </c>
      <c r="K203" s="10">
        <v>13098.573</v>
      </c>
      <c r="L203" s="10">
        <v>0</v>
      </c>
      <c r="M203" s="10">
        <v>0</v>
      </c>
      <c r="N203" s="10">
        <v>22713.456999999999</v>
      </c>
      <c r="O203" s="10">
        <v>17924.378000000001</v>
      </c>
      <c r="P203" s="10">
        <v>7386.4290000000001</v>
      </c>
      <c r="Q203" s="10">
        <v>80991.528000000006</v>
      </c>
      <c r="R203" s="10">
        <v>29062.976999999999</v>
      </c>
      <c r="S203" s="10" t="e">
        <v>#N/A</v>
      </c>
      <c r="T203" s="10">
        <v>2081.39</v>
      </c>
      <c r="U203" s="10">
        <v>70347.317999999999</v>
      </c>
      <c r="V203" s="10">
        <v>-2081.39</v>
      </c>
      <c r="W203" s="10">
        <v>10365.414000000001</v>
      </c>
      <c r="X203" s="10">
        <v>2836.8829999999998</v>
      </c>
      <c r="Y203" s="10">
        <v>243.32</v>
      </c>
      <c r="Z203" s="10">
        <v>8284.0239999999994</v>
      </c>
      <c r="AA203" s="10" t="e">
        <v>#N/A</v>
      </c>
      <c r="AB203" s="10" t="e">
        <v>#N/A</v>
      </c>
      <c r="AC203" s="10">
        <v>9571.473</v>
      </c>
      <c r="AD203" s="10">
        <v>23.1418</v>
      </c>
      <c r="AE203" s="25" t="e">
        <v>#N/A</v>
      </c>
      <c r="AF203" s="10">
        <v>5848.4459999999999</v>
      </c>
      <c r="AG203" s="10">
        <v>2015.4839999999999</v>
      </c>
      <c r="AH203" s="10">
        <v>948.42899999999997</v>
      </c>
      <c r="AI203" s="10">
        <v>9571.473</v>
      </c>
      <c r="AJ203" s="10">
        <v>0</v>
      </c>
      <c r="AK203" s="10">
        <v>5557.7380000000003</v>
      </c>
      <c r="AL203" s="10">
        <v>4195.3860000000004</v>
      </c>
      <c r="AM203" s="10">
        <v>0</v>
      </c>
      <c r="AN203" s="10">
        <v>8709.2669999999998</v>
      </c>
      <c r="AO203" s="10">
        <v>38207.574000000001</v>
      </c>
      <c r="AP203" s="10" t="e">
        <v>#N/A</v>
      </c>
      <c r="AQ203" s="10">
        <v>8738.5499999999993</v>
      </c>
      <c r="AR203" s="10">
        <v>79189.373999999996</v>
      </c>
      <c r="AS203" s="10">
        <v>46370.813000000002</v>
      </c>
      <c r="AT203" s="10">
        <v>25.525400000000001</v>
      </c>
      <c r="AU203" s="10">
        <v>3587.538</v>
      </c>
      <c r="AV203" s="10">
        <v>2008.3710000000001</v>
      </c>
      <c r="AW203" s="10">
        <v>1728.663</v>
      </c>
      <c r="AX203" s="26">
        <v>8738.5499999999993</v>
      </c>
      <c r="AY203" s="10">
        <v>8738.5499999999993</v>
      </c>
      <c r="AZ203" s="10">
        <v>74970.820999999996</v>
      </c>
      <c r="BA203" s="10">
        <v>15813.531999999999</v>
      </c>
      <c r="BB203" s="10">
        <v>14054.750899999999</v>
      </c>
      <c r="BC203" s="10">
        <v>2965.9650000000001</v>
      </c>
      <c r="BD203" s="10" t="e">
        <v>#N/A</v>
      </c>
      <c r="BE203" s="14">
        <v>5848.4459999999999</v>
      </c>
      <c r="BF203" s="12" t="e">
        <v>#N/A</v>
      </c>
      <c r="BG203" s="9" t="e">
        <f t="shared" si="26"/>
        <v>#N/A</v>
      </c>
      <c r="BH203" s="9" t="e">
        <f t="shared" si="33"/>
        <v>#N/A</v>
      </c>
      <c r="BI203" s="9" t="e">
        <f t="shared" si="28"/>
        <v>#N/A</v>
      </c>
      <c r="BJ203" s="10">
        <v>178.66399999999999</v>
      </c>
      <c r="BK203" s="13" t="e">
        <f t="shared" si="27"/>
        <v>#N/A</v>
      </c>
      <c r="BL203" s="10" t="e">
        <v>#N/A</v>
      </c>
      <c r="BM203" s="10">
        <v>0</v>
      </c>
      <c r="BN203" s="10" t="s">
        <v>106</v>
      </c>
      <c r="BO203" s="10"/>
      <c r="BP203">
        <f t="shared" si="29"/>
        <v>51928.551000000007</v>
      </c>
      <c r="BQ203" t="e">
        <f t="shared" si="30"/>
        <v>#N/A</v>
      </c>
      <c r="BR203" t="e">
        <f t="shared" si="31"/>
        <v>#N/A</v>
      </c>
      <c r="BS203" t="e">
        <f t="shared" si="32"/>
        <v>#N/A</v>
      </c>
    </row>
    <row r="204" spans="1:71">
      <c r="A204" s="27">
        <v>203</v>
      </c>
      <c r="B204" s="27" t="s">
        <v>71</v>
      </c>
      <c r="C204" s="29">
        <v>42735</v>
      </c>
      <c r="D204" s="27">
        <v>0.45269999999999999</v>
      </c>
      <c r="E204" s="27">
        <v>2317.2649999999999</v>
      </c>
      <c r="F204" s="27">
        <v>609.15300000000002</v>
      </c>
      <c r="G204" s="27">
        <v>4773.4139999999998</v>
      </c>
      <c r="H204" s="27">
        <v>10164.767</v>
      </c>
      <c r="I204" s="27">
        <v>1541.5640000000001</v>
      </c>
      <c r="J204" s="27">
        <v>95163.09</v>
      </c>
      <c r="K204" s="27">
        <v>9694.2430000000004</v>
      </c>
      <c r="L204" s="27">
        <v>0</v>
      </c>
      <c r="M204" s="27">
        <v>0</v>
      </c>
      <c r="N204" s="27">
        <v>23871.654999999999</v>
      </c>
      <c r="O204" s="27">
        <v>18667.116000000002</v>
      </c>
      <c r="P204" s="27">
        <v>6598.2259999999997</v>
      </c>
      <c r="Q204" s="27">
        <v>78430.489000000001</v>
      </c>
      <c r="R204" s="27">
        <v>25222.231</v>
      </c>
      <c r="S204" s="27" t="e">
        <v>#N/A</v>
      </c>
      <c r="T204" s="27">
        <v>3071.924</v>
      </c>
      <c r="U204" s="27">
        <v>68265.721999999994</v>
      </c>
      <c r="V204" s="27">
        <v>-3071.924</v>
      </c>
      <c r="W204" s="27">
        <v>8745.125</v>
      </c>
      <c r="X204" s="27">
        <v>2847.9989999999998</v>
      </c>
      <c r="Y204" s="27">
        <v>55.082000000000001</v>
      </c>
      <c r="Z204" s="27">
        <v>5673.201</v>
      </c>
      <c r="AA204" s="27" t="e">
        <v>#N/A</v>
      </c>
      <c r="AB204" s="27" t="e">
        <v>#N/A</v>
      </c>
      <c r="AC204" s="27">
        <v>6242.0590000000002</v>
      </c>
      <c r="AD204" s="27">
        <v>29.408999999999999</v>
      </c>
      <c r="AE204" s="27" t="e">
        <v>#N/A</v>
      </c>
      <c r="AF204" s="27">
        <v>2890.1039999999998</v>
      </c>
      <c r="AG204" s="27">
        <v>1572.0540000000001</v>
      </c>
      <c r="AH204" s="27">
        <v>1059.942</v>
      </c>
      <c r="AI204" s="27">
        <v>6242.0590000000002</v>
      </c>
      <c r="AJ204" s="27">
        <v>0</v>
      </c>
      <c r="AK204" s="27">
        <v>6094.7070000000003</v>
      </c>
      <c r="AL204" s="27">
        <v>-4055.6379999999999</v>
      </c>
      <c r="AM204" s="27">
        <v>0</v>
      </c>
      <c r="AN204" s="27">
        <v>5345.4840000000004</v>
      </c>
      <c r="AO204" s="27">
        <v>36763.247000000003</v>
      </c>
      <c r="AP204" s="27" t="e">
        <v>#N/A</v>
      </c>
      <c r="AQ204" s="27">
        <v>4472.817</v>
      </c>
      <c r="AR204" s="27">
        <v>76888.925000000003</v>
      </c>
      <c r="AS204" s="27">
        <v>47113.550999999999</v>
      </c>
      <c r="AT204" s="27">
        <v>27.642600000000002</v>
      </c>
      <c r="AU204" s="27">
        <v>2336.0680000000002</v>
      </c>
      <c r="AV204" s="27">
        <v>2273.5639999999999</v>
      </c>
      <c r="AW204" s="27">
        <v>1642.095</v>
      </c>
      <c r="AX204" s="27">
        <v>4472.817</v>
      </c>
      <c r="AY204" s="27">
        <v>4472.817</v>
      </c>
      <c r="AZ204" s="27">
        <v>69487.990999999995</v>
      </c>
      <c r="BA204" s="27">
        <v>10684.782999999999</v>
      </c>
      <c r="BB204" s="27">
        <v>8450.9801000000007</v>
      </c>
      <c r="BC204" s="27">
        <v>576.31799999999998</v>
      </c>
      <c r="BD204" s="27" t="e">
        <v>#N/A</v>
      </c>
      <c r="BE204" s="28">
        <v>2890.1039999999998</v>
      </c>
      <c r="BF204" s="27" t="e">
        <v>#N/A</v>
      </c>
      <c r="BG204" s="31" t="e">
        <f t="shared" si="26"/>
        <v>#N/A</v>
      </c>
      <c r="BH204" s="31" t="e">
        <f t="shared" si="33"/>
        <v>#N/A</v>
      </c>
      <c r="BI204" s="31" t="e">
        <f t="shared" si="28"/>
        <v>#N/A</v>
      </c>
      <c r="BJ204" s="27">
        <v>178.66399999999999</v>
      </c>
      <c r="BK204" s="31" t="e">
        <f t="shared" si="27"/>
        <v>#N/A</v>
      </c>
      <c r="BL204" s="27" t="e">
        <v>#N/A</v>
      </c>
      <c r="BM204" s="27">
        <v>0</v>
      </c>
      <c r="BN204" s="27" t="s">
        <v>106</v>
      </c>
      <c r="BP204" s="27">
        <f t="shared" si="29"/>
        <v>53208.258000000002</v>
      </c>
      <c r="BQ204" s="27" t="e">
        <f t="shared" si="30"/>
        <v>#N/A</v>
      </c>
      <c r="BR204" s="27" t="e">
        <f t="shared" si="31"/>
        <v>#N/A</v>
      </c>
      <c r="BS204" s="27" t="e">
        <f t="shared" si="32"/>
        <v>#N/A</v>
      </c>
    </row>
    <row r="205" spans="1:71" customFormat="1" hidden="1">
      <c r="A205">
        <v>204</v>
      </c>
      <c r="B205" s="10" t="s">
        <v>71</v>
      </c>
      <c r="C205" s="11">
        <v>42551</v>
      </c>
      <c r="D205" s="10">
        <v>0.62549999999999994</v>
      </c>
      <c r="E205" s="10">
        <v>2510.9259999999999</v>
      </c>
      <c r="F205" s="10">
        <v>891.50599999999997</v>
      </c>
      <c r="G205" s="10">
        <v>3220.0720000000001</v>
      </c>
      <c r="H205" s="10">
        <v>12237.841</v>
      </c>
      <c r="I205" s="10">
        <v>1959.634</v>
      </c>
      <c r="J205" s="10" t="e">
        <v>#N/A</v>
      </c>
      <c r="K205" s="10">
        <v>11165.562</v>
      </c>
      <c r="L205" s="10">
        <v>0</v>
      </c>
      <c r="M205" s="10">
        <v>0</v>
      </c>
      <c r="N205" s="10">
        <v>20981.550999999999</v>
      </c>
      <c r="O205" s="10">
        <v>16706.673999999999</v>
      </c>
      <c r="P205" s="10">
        <v>9160.8160000000007</v>
      </c>
      <c r="Q205" s="10">
        <v>79022.994999999995</v>
      </c>
      <c r="R205" s="10">
        <v>28219.556</v>
      </c>
      <c r="S205" s="10" t="e">
        <v>#N/A</v>
      </c>
      <c r="T205" s="10">
        <v>1860.095</v>
      </c>
      <c r="U205" s="10">
        <v>66785.153999999995</v>
      </c>
      <c r="V205" s="10">
        <v>-1860.095</v>
      </c>
      <c r="W205" s="10">
        <v>5340.1629999999996</v>
      </c>
      <c r="X205" s="10">
        <v>2945.8510000000001</v>
      </c>
      <c r="Y205" s="10">
        <v>122.30200000000001</v>
      </c>
      <c r="Z205" s="10">
        <v>3480.0680000000002</v>
      </c>
      <c r="AA205" s="10" t="e">
        <v>#N/A</v>
      </c>
      <c r="AB205" s="10" t="e">
        <v>#N/A</v>
      </c>
      <c r="AC205" s="10">
        <v>4442.7240000000002</v>
      </c>
      <c r="AD205" s="10">
        <v>24.602</v>
      </c>
      <c r="AE205" s="25" t="e">
        <v>#N/A</v>
      </c>
      <c r="AF205" s="10">
        <v>1582.713</v>
      </c>
      <c r="AG205" s="10">
        <v>764.01400000000001</v>
      </c>
      <c r="AH205" s="10">
        <v>1213.6220000000001</v>
      </c>
      <c r="AI205" s="10">
        <v>4442.7240000000002</v>
      </c>
      <c r="AJ205" s="10">
        <v>0</v>
      </c>
      <c r="AK205" s="10">
        <v>5650.33</v>
      </c>
      <c r="AL205" s="10">
        <v>-32.680999999999997</v>
      </c>
      <c r="AM205" s="10">
        <v>0</v>
      </c>
      <c r="AN205" s="10">
        <v>3105.4960000000001</v>
      </c>
      <c r="AO205" s="10">
        <v>32724.743999999999</v>
      </c>
      <c r="AP205" s="10" t="e">
        <v>#N/A</v>
      </c>
      <c r="AQ205" s="10">
        <v>2264.5749999999998</v>
      </c>
      <c r="AR205" s="10">
        <v>77063.361000000004</v>
      </c>
      <c r="AS205" s="10">
        <v>45153.108999999997</v>
      </c>
      <c r="AT205" s="10">
        <v>25.5625</v>
      </c>
      <c r="AU205" s="10">
        <v>1412.9449999999999</v>
      </c>
      <c r="AV205" s="10">
        <v>2572.2289999999998</v>
      </c>
      <c r="AW205" s="10">
        <v>1849.884</v>
      </c>
      <c r="AX205" s="26">
        <v>2264.5749999999998</v>
      </c>
      <c r="AY205" s="10">
        <v>2264.5749999999998</v>
      </c>
      <c r="AZ205" s="10">
        <v>66927.635999999999</v>
      </c>
      <c r="BA205" s="10">
        <v>7828.1959999999999</v>
      </c>
      <c r="BB205" s="10">
        <v>5527.4040000000005</v>
      </c>
      <c r="BC205" s="10">
        <v>-2786.5549999999998</v>
      </c>
      <c r="BD205" s="10" t="e">
        <v>#N/A</v>
      </c>
      <c r="BE205" s="14">
        <v>1582.713</v>
      </c>
      <c r="BF205" s="12" t="e">
        <v>#N/A</v>
      </c>
      <c r="BG205" s="9" t="e">
        <f t="shared" si="26"/>
        <v>#N/A</v>
      </c>
      <c r="BH205" s="9" t="e">
        <f t="shared" si="33"/>
        <v>#N/A</v>
      </c>
      <c r="BI205" s="9" t="e">
        <f t="shared" si="28"/>
        <v>#N/A</v>
      </c>
      <c r="BJ205" s="10">
        <v>178.66399999999999</v>
      </c>
      <c r="BK205" s="13" t="e">
        <f t="shared" si="27"/>
        <v>#N/A</v>
      </c>
      <c r="BL205" s="10" t="e">
        <v>#N/A</v>
      </c>
      <c r="BM205" s="10">
        <v>0</v>
      </c>
      <c r="BN205" s="10" t="s">
        <v>106</v>
      </c>
      <c r="BO205" s="10"/>
      <c r="BP205">
        <f t="shared" si="29"/>
        <v>50803.438999999998</v>
      </c>
      <c r="BQ205" t="e">
        <f t="shared" si="30"/>
        <v>#N/A</v>
      </c>
      <c r="BR205" t="e">
        <f t="shared" si="31"/>
        <v>#N/A</v>
      </c>
      <c r="BS205" t="e">
        <f t="shared" si="32"/>
        <v>#N/A</v>
      </c>
    </row>
    <row r="206" spans="1:71">
      <c r="A206" s="27">
        <v>205</v>
      </c>
      <c r="B206" s="27" t="s">
        <v>71</v>
      </c>
      <c r="C206" s="29">
        <v>42369</v>
      </c>
      <c r="D206" s="27">
        <v>0.80259999999999998</v>
      </c>
      <c r="E206" s="27">
        <v>2535.672</v>
      </c>
      <c r="F206" s="27">
        <v>691.21100000000001</v>
      </c>
      <c r="G206" s="27">
        <v>4104.0789999999997</v>
      </c>
      <c r="H206" s="27">
        <v>12998.731</v>
      </c>
      <c r="I206" s="27">
        <v>2367.741</v>
      </c>
      <c r="J206" s="27">
        <v>97850.159</v>
      </c>
      <c r="K206" s="27">
        <v>11064.575999999999</v>
      </c>
      <c r="L206" s="27">
        <v>0</v>
      </c>
      <c r="M206" s="27">
        <v>0</v>
      </c>
      <c r="N206" s="27">
        <v>21617.012999999999</v>
      </c>
      <c r="O206" s="27">
        <v>18451.383999999998</v>
      </c>
      <c r="P206" s="27">
        <v>9294.4840000000004</v>
      </c>
      <c r="Q206" s="27">
        <v>83070.445000000007</v>
      </c>
      <c r="R206" s="27">
        <v>28767.067999999999</v>
      </c>
      <c r="S206" s="27" t="e">
        <v>#N/A</v>
      </c>
      <c r="T206" s="27">
        <v>1443.338</v>
      </c>
      <c r="U206" s="27">
        <v>70071.714000000007</v>
      </c>
      <c r="V206" s="27">
        <v>-1443.338</v>
      </c>
      <c r="W206" s="27">
        <v>5677.17</v>
      </c>
      <c r="X206" s="27">
        <v>2997.0569999999998</v>
      </c>
      <c r="Y206" s="27">
        <v>31.334</v>
      </c>
      <c r="Z206" s="27">
        <v>4233.8320000000003</v>
      </c>
      <c r="AA206" s="27" t="e">
        <v>#N/A</v>
      </c>
      <c r="AB206" s="27" t="e">
        <v>#N/A</v>
      </c>
      <c r="AC206" s="27">
        <v>3385.4720000000002</v>
      </c>
      <c r="AD206" s="27">
        <v>26.7942</v>
      </c>
      <c r="AE206" s="27" t="e">
        <v>#N/A</v>
      </c>
      <c r="AF206" s="27">
        <v>681.86199999999997</v>
      </c>
      <c r="AG206" s="27">
        <v>648.93100000000004</v>
      </c>
      <c r="AH206" s="27">
        <v>1358.607</v>
      </c>
      <c r="AI206" s="27">
        <v>3385.4720000000002</v>
      </c>
      <c r="AJ206" s="27">
        <v>0</v>
      </c>
      <c r="AK206" s="27">
        <v>7405.558</v>
      </c>
      <c r="AL206" s="27">
        <v>-3652.2469999999998</v>
      </c>
      <c r="AM206" s="27">
        <v>0</v>
      </c>
      <c r="AN206" s="27">
        <v>2421.9079999999999</v>
      </c>
      <c r="AO206" s="27">
        <v>34202.892</v>
      </c>
      <c r="AP206" s="27" t="e">
        <v>#N/A</v>
      </c>
      <c r="AQ206" s="27">
        <v>2103.6329999999998</v>
      </c>
      <c r="AR206" s="27">
        <v>80702.703999999998</v>
      </c>
      <c r="AS206" s="27">
        <v>46897.819000000003</v>
      </c>
      <c r="AT206" s="27">
        <v>22.3994</v>
      </c>
      <c r="AU206" s="27">
        <v>1289.7429999999999</v>
      </c>
      <c r="AV206" s="27">
        <v>2954.6309999999999</v>
      </c>
      <c r="AW206" s="27">
        <v>2364.549</v>
      </c>
      <c r="AX206" s="27">
        <v>2103.6329999999998</v>
      </c>
      <c r="AY206" s="27">
        <v>2103.6329999999998</v>
      </c>
      <c r="AZ206" s="27">
        <v>68199.831000000006</v>
      </c>
      <c r="BA206" s="27">
        <v>8603.07</v>
      </c>
      <c r="BB206" s="27">
        <v>5757.9251000000004</v>
      </c>
      <c r="BC206" s="27">
        <v>-2735.7710000000002</v>
      </c>
      <c r="BD206" s="27" t="e">
        <v>#N/A</v>
      </c>
      <c r="BE206" s="28">
        <v>681.86199999999997</v>
      </c>
      <c r="BF206" s="27" t="e">
        <v>#N/A</v>
      </c>
      <c r="BG206" s="31" t="e">
        <f t="shared" si="26"/>
        <v>#N/A</v>
      </c>
      <c r="BH206" s="31" t="e">
        <f t="shared" si="33"/>
        <v>#N/A</v>
      </c>
      <c r="BI206" s="31" t="e">
        <f t="shared" si="28"/>
        <v>#N/A</v>
      </c>
      <c r="BJ206" s="27">
        <v>178.66399999999999</v>
      </c>
      <c r="BK206" s="31" t="e">
        <f t="shared" si="27"/>
        <v>#N/A</v>
      </c>
      <c r="BL206" s="27" t="e">
        <v>#N/A</v>
      </c>
      <c r="BM206" s="27">
        <v>0</v>
      </c>
      <c r="BN206" s="27" t="s">
        <v>106</v>
      </c>
      <c r="BP206" s="27">
        <f t="shared" si="29"/>
        <v>54303.377000000008</v>
      </c>
      <c r="BQ206" s="27" t="e">
        <f t="shared" si="30"/>
        <v>#N/A</v>
      </c>
      <c r="BR206" s="27" t="e">
        <f t="shared" si="31"/>
        <v>#N/A</v>
      </c>
      <c r="BS206" s="27" t="e">
        <f t="shared" si="32"/>
        <v>#N/A</v>
      </c>
    </row>
    <row r="207" spans="1:71" customFormat="1" hidden="1">
      <c r="A207">
        <v>206</v>
      </c>
      <c r="B207" s="10" t="s">
        <v>71</v>
      </c>
      <c r="C207" s="11">
        <v>42185</v>
      </c>
      <c r="D207" s="10">
        <v>0.87760000000000005</v>
      </c>
      <c r="E207" s="10">
        <v>3005.1640000000002</v>
      </c>
      <c r="F207" s="10">
        <v>704.86800000000005</v>
      </c>
      <c r="G207" s="10">
        <v>4022.2440000000001</v>
      </c>
      <c r="H207" s="10">
        <v>13073.2</v>
      </c>
      <c r="I207" s="10">
        <v>3903.17</v>
      </c>
      <c r="J207" s="10" t="e">
        <v>#N/A</v>
      </c>
      <c r="K207" s="10">
        <v>15046.925999999999</v>
      </c>
      <c r="L207" s="10">
        <v>0</v>
      </c>
      <c r="M207" s="10">
        <v>0</v>
      </c>
      <c r="N207" s="10">
        <v>20502.651999999998</v>
      </c>
      <c r="O207" s="10">
        <v>15136.904</v>
      </c>
      <c r="P207" s="10">
        <v>8948.1450000000004</v>
      </c>
      <c r="Q207" s="10">
        <v>82041.501000000004</v>
      </c>
      <c r="R207" s="10">
        <v>32855.504000000001</v>
      </c>
      <c r="S207" s="10" t="e">
        <v>#N/A</v>
      </c>
      <c r="T207" s="10">
        <v>563.82600000000002</v>
      </c>
      <c r="U207" s="10">
        <v>68968.301000000007</v>
      </c>
      <c r="V207" s="10">
        <v>-563.82600000000002</v>
      </c>
      <c r="W207" s="10">
        <v>6198.5370000000003</v>
      </c>
      <c r="X207" s="10">
        <v>3097.3249999999998</v>
      </c>
      <c r="Y207" s="10">
        <v>61.323999999999998</v>
      </c>
      <c r="Z207" s="10">
        <v>5634.7110000000002</v>
      </c>
      <c r="AA207" s="10" t="e">
        <v>#N/A</v>
      </c>
      <c r="AB207" s="10" t="e">
        <v>#N/A</v>
      </c>
      <c r="AC207" s="10">
        <v>5217.598</v>
      </c>
      <c r="AD207" s="10">
        <v>19.2089</v>
      </c>
      <c r="AE207" s="25" t="e">
        <v>#N/A</v>
      </c>
      <c r="AF207" s="10">
        <v>1421.771</v>
      </c>
      <c r="AG207" s="10">
        <v>640.81200000000001</v>
      </c>
      <c r="AH207" s="10">
        <v>1596.0239999999999</v>
      </c>
      <c r="AI207" s="10">
        <v>5217.598</v>
      </c>
      <c r="AJ207" s="10">
        <v>0</v>
      </c>
      <c r="AK207" s="10">
        <v>5602.6580000000004</v>
      </c>
      <c r="AL207" s="10">
        <v>-3981.3879999999999</v>
      </c>
      <c r="AM207" s="10">
        <v>0</v>
      </c>
      <c r="AN207" s="10">
        <v>3336.0169999999998</v>
      </c>
      <c r="AO207" s="10">
        <v>33996.938999999998</v>
      </c>
      <c r="AP207" s="10" t="e">
        <v>#N/A</v>
      </c>
      <c r="AQ207" s="10">
        <v>-2723.2973999999999</v>
      </c>
      <c r="AR207" s="10">
        <v>78138.331000000006</v>
      </c>
      <c r="AS207" s="10">
        <v>43583.339</v>
      </c>
      <c r="AT207" s="10">
        <v>132.0728</v>
      </c>
      <c r="AU207" s="10">
        <v>1729.9259999999999</v>
      </c>
      <c r="AV207" s="10">
        <v>3132.0263</v>
      </c>
      <c r="AW207" s="10">
        <v>2303.1988999999999</v>
      </c>
      <c r="AX207" s="26">
        <v>-2723.2973999999999</v>
      </c>
      <c r="AY207" s="10">
        <v>-2723.2973999999999</v>
      </c>
      <c r="AZ207" s="10">
        <v>67717.380099999995</v>
      </c>
      <c r="BA207" s="10">
        <v>4342.6657999999998</v>
      </c>
      <c r="BB207" s="10">
        <v>1309.8273999999999</v>
      </c>
      <c r="BC207" s="10">
        <v>-2771.098</v>
      </c>
      <c r="BD207" s="10" t="e">
        <v>#N/A</v>
      </c>
      <c r="BE207" s="14">
        <v>1421.771</v>
      </c>
      <c r="BF207" s="12" t="e">
        <v>#N/A</v>
      </c>
      <c r="BG207" s="9" t="e">
        <f t="shared" si="26"/>
        <v>#N/A</v>
      </c>
      <c r="BH207" s="9" t="e">
        <f t="shared" si="33"/>
        <v>#N/A</v>
      </c>
      <c r="BI207" s="9" t="e">
        <f t="shared" si="28"/>
        <v>#N/A</v>
      </c>
      <c r="BJ207" s="10">
        <v>178.66399999999999</v>
      </c>
      <c r="BK207" s="13" t="e">
        <f t="shared" si="27"/>
        <v>#N/A</v>
      </c>
      <c r="BL207" s="10" t="e">
        <v>#N/A</v>
      </c>
      <c r="BM207" s="10">
        <v>0</v>
      </c>
      <c r="BN207" s="10" t="s">
        <v>106</v>
      </c>
      <c r="BO207" s="10"/>
      <c r="BP207">
        <f t="shared" si="29"/>
        <v>49185.997000000003</v>
      </c>
      <c r="BQ207" t="e">
        <f t="shared" si="30"/>
        <v>#N/A</v>
      </c>
      <c r="BR207" t="e">
        <f t="shared" si="31"/>
        <v>#N/A</v>
      </c>
      <c r="BS207" t="e">
        <f t="shared" si="32"/>
        <v>#N/A</v>
      </c>
    </row>
    <row r="208" spans="1:71">
      <c r="A208" s="27">
        <v>207</v>
      </c>
      <c r="B208" s="27" t="s">
        <v>71</v>
      </c>
      <c r="C208" s="29">
        <v>42004</v>
      </c>
      <c r="D208" s="27">
        <v>1.1995</v>
      </c>
      <c r="E208" s="27">
        <v>2727.3130000000001</v>
      </c>
      <c r="F208" s="27">
        <v>715.49900000000002</v>
      </c>
      <c r="G208" s="27">
        <v>4647.7870000000003</v>
      </c>
      <c r="H208" s="27">
        <v>23711.751</v>
      </c>
      <c r="I208" s="27">
        <v>4442.3959999999997</v>
      </c>
      <c r="J208" s="27">
        <v>95218.781000000003</v>
      </c>
      <c r="K208" s="27">
        <v>10049.915000000001</v>
      </c>
      <c r="L208" s="27">
        <v>0</v>
      </c>
      <c r="M208" s="27">
        <v>0</v>
      </c>
      <c r="N208" s="27">
        <v>19100.433000000001</v>
      </c>
      <c r="O208" s="27">
        <v>14762.63</v>
      </c>
      <c r="P208" s="27">
        <v>18256.223000000002</v>
      </c>
      <c r="Q208" s="27">
        <v>89118.733999999997</v>
      </c>
      <c r="R208" s="27">
        <v>38982.353999999999</v>
      </c>
      <c r="S208" s="27" t="e">
        <v>#N/A</v>
      </c>
      <c r="T208" s="27">
        <v>1022.6119</v>
      </c>
      <c r="U208" s="27">
        <v>65406.983</v>
      </c>
      <c r="V208" s="27">
        <v>-1022.6119</v>
      </c>
      <c r="W208" s="27">
        <v>6743.5407999999998</v>
      </c>
      <c r="X208" s="27">
        <v>3068.4675999999999</v>
      </c>
      <c r="Y208" s="27">
        <v>99.582999999999998</v>
      </c>
      <c r="Z208" s="27">
        <v>5720.9288999999999</v>
      </c>
      <c r="AA208" s="27" t="e">
        <v>#N/A</v>
      </c>
      <c r="AB208" s="27" t="e">
        <v>#N/A</v>
      </c>
      <c r="AC208" s="27">
        <v>-874.93219999999997</v>
      </c>
      <c r="AD208" s="27" t="e">
        <v>#N/A</v>
      </c>
      <c r="AE208" s="27" t="e">
        <v>#N/A</v>
      </c>
      <c r="AF208" s="27">
        <v>-4145.0684000000001</v>
      </c>
      <c r="AG208" s="27">
        <v>1089.114</v>
      </c>
      <c r="AH208" s="27">
        <v>1536.0023000000001</v>
      </c>
      <c r="AI208" s="27">
        <v>-874.93219999999997</v>
      </c>
      <c r="AJ208" s="27">
        <v>0</v>
      </c>
      <c r="AK208" s="27">
        <v>6927.3149999999996</v>
      </c>
      <c r="AL208" s="27">
        <v>-5812.8067000000001</v>
      </c>
      <c r="AM208" s="27">
        <v>0</v>
      </c>
      <c r="AN208" s="27">
        <v>-2026.1895999999999</v>
      </c>
      <c r="AO208" s="27">
        <v>33720.441099999996</v>
      </c>
      <c r="AP208" s="27" t="e">
        <v>#N/A</v>
      </c>
      <c r="AQ208" s="27">
        <v>-1417.0044</v>
      </c>
      <c r="AR208" s="27">
        <v>84676.338000000003</v>
      </c>
      <c r="AS208" s="27">
        <v>43209.065000000002</v>
      </c>
      <c r="AT208" s="27">
        <v>79.476200000000006</v>
      </c>
      <c r="AU208" s="27">
        <v>2205.5012000000002</v>
      </c>
      <c r="AV208" s="27">
        <v>3072.5302999999999</v>
      </c>
      <c r="AW208" s="27">
        <v>1986.5482</v>
      </c>
      <c r="AX208" s="27">
        <v>-1417.0044</v>
      </c>
      <c r="AY208" s="27">
        <v>-1417.0045</v>
      </c>
      <c r="AZ208" s="27">
        <v>68684.176600000006</v>
      </c>
      <c r="BA208" s="27">
        <v>5562.1543000000001</v>
      </c>
      <c r="BB208" s="27">
        <v>2775.0450000000001</v>
      </c>
      <c r="BC208" s="27">
        <v>-10616.477999999999</v>
      </c>
      <c r="BD208" s="27" t="e">
        <v>#N/A</v>
      </c>
      <c r="BE208" s="28">
        <v>-4145.0684000000001</v>
      </c>
      <c r="BF208" s="27" t="e">
        <v>#N/A</v>
      </c>
      <c r="BG208" s="31" t="e">
        <f t="shared" si="26"/>
        <v>#N/A</v>
      </c>
      <c r="BH208" s="31" t="e">
        <f t="shared" si="33"/>
        <v>#N/A</v>
      </c>
      <c r="BI208" s="31" t="e">
        <f t="shared" si="28"/>
        <v>#N/A</v>
      </c>
      <c r="BJ208" s="27">
        <v>178.66399999999999</v>
      </c>
      <c r="BK208" s="31" t="e">
        <f t="shared" si="27"/>
        <v>#N/A</v>
      </c>
      <c r="BL208" s="27" t="e">
        <v>#N/A</v>
      </c>
      <c r="BM208" s="27">
        <v>0</v>
      </c>
      <c r="BN208" s="27" t="s">
        <v>106</v>
      </c>
      <c r="BP208" s="27">
        <f t="shared" si="29"/>
        <v>50136.38</v>
      </c>
      <c r="BQ208" s="27" t="e">
        <f t="shared" si="30"/>
        <v>#N/A</v>
      </c>
      <c r="BR208" s="27" t="e">
        <f t="shared" si="31"/>
        <v>#N/A</v>
      </c>
      <c r="BS208" s="27" t="e">
        <f t="shared" si="32"/>
        <v>#N/A</v>
      </c>
    </row>
    <row r="209" spans="1:71" customFormat="1" hidden="1">
      <c r="A209">
        <v>208</v>
      </c>
      <c r="B209" s="10" t="s">
        <v>71</v>
      </c>
      <c r="C209" s="11">
        <v>41820</v>
      </c>
      <c r="D209" s="10">
        <v>1.2317</v>
      </c>
      <c r="E209" s="10">
        <v>2321.7112000000002</v>
      </c>
      <c r="F209" s="10">
        <v>742.83339999999998</v>
      </c>
      <c r="G209" s="10">
        <v>4214.8149999999996</v>
      </c>
      <c r="H209" s="10">
        <v>22437.000899999999</v>
      </c>
      <c r="I209" s="10">
        <v>10922.573399999999</v>
      </c>
      <c r="J209" s="10" t="e">
        <v>#N/A</v>
      </c>
      <c r="K209" s="10">
        <v>14488.411599999999</v>
      </c>
      <c r="L209" s="10">
        <v>0</v>
      </c>
      <c r="M209" s="10">
        <v>0</v>
      </c>
      <c r="N209" s="10">
        <v>28185.872200000002</v>
      </c>
      <c r="O209" s="10">
        <v>12080.1158</v>
      </c>
      <c r="P209" s="10">
        <v>19485.580399999999</v>
      </c>
      <c r="Q209" s="10">
        <v>90893.890499999994</v>
      </c>
      <c r="R209" s="10">
        <v>41412.758399999999</v>
      </c>
      <c r="S209" s="10" t="e">
        <v>#N/A</v>
      </c>
      <c r="T209" s="10">
        <v>509.5548</v>
      </c>
      <c r="U209" s="10">
        <v>68456.889599999995</v>
      </c>
      <c r="V209" s="10">
        <v>-509.5548</v>
      </c>
      <c r="W209" s="10">
        <v>6885.7457000000004</v>
      </c>
      <c r="X209" s="10">
        <v>3094.9209000000001</v>
      </c>
      <c r="Y209" s="10">
        <v>121.1409</v>
      </c>
      <c r="Z209" s="10">
        <v>6376.1908999999996</v>
      </c>
      <c r="AA209" s="10" t="e">
        <v>#N/A</v>
      </c>
      <c r="AB209" s="10" t="e">
        <v>#N/A</v>
      </c>
      <c r="AC209" s="10">
        <v>6440.0690000000004</v>
      </c>
      <c r="AD209" s="10">
        <v>23.252099999999999</v>
      </c>
      <c r="AE209" s="25" t="e">
        <v>#N/A</v>
      </c>
      <c r="AF209" s="10">
        <v>2729.3281000000002</v>
      </c>
      <c r="AG209" s="10">
        <v>1116.9045000000001</v>
      </c>
      <c r="AH209" s="10">
        <v>1537.2399</v>
      </c>
      <c r="AI209" s="10">
        <v>6440.0690000000004</v>
      </c>
      <c r="AJ209" s="10">
        <v>0</v>
      </c>
      <c r="AK209" s="10">
        <v>4529.2448999999997</v>
      </c>
      <c r="AL209" s="10">
        <v>419.81049999999999</v>
      </c>
      <c r="AM209" s="10">
        <v>0</v>
      </c>
      <c r="AN209" s="10">
        <v>4803.4592000000002</v>
      </c>
      <c r="AO209" s="10">
        <v>34979.9355</v>
      </c>
      <c r="AP209" s="10" t="e">
        <v>#N/A</v>
      </c>
      <c r="AQ209" s="10">
        <v>5079.0309999999999</v>
      </c>
      <c r="AR209" s="10">
        <v>79971.316999999995</v>
      </c>
      <c r="AS209" s="10">
        <v>44951.887199999997</v>
      </c>
      <c r="AT209" s="10">
        <v>26.635300000000001</v>
      </c>
      <c r="AU209" s="10">
        <v>2562.8364999999999</v>
      </c>
      <c r="AV209" s="10">
        <v>3323.3128000000002</v>
      </c>
      <c r="AW209" s="10">
        <v>1980.1</v>
      </c>
      <c r="AX209" s="26">
        <v>5079.0309999999999</v>
      </c>
      <c r="AY209" s="10">
        <v>5079.0311000000002</v>
      </c>
      <c r="AZ209" s="10">
        <v>71493.199900000007</v>
      </c>
      <c r="BA209" s="10">
        <v>13132.2538</v>
      </c>
      <c r="BB209" s="10">
        <v>9621.9671999999991</v>
      </c>
      <c r="BC209" s="10">
        <v>-12215.3958</v>
      </c>
      <c r="BD209" s="10" t="e">
        <v>#N/A</v>
      </c>
      <c r="BE209" s="14">
        <v>2729.3281000000002</v>
      </c>
      <c r="BF209" s="12" t="e">
        <v>#N/A</v>
      </c>
      <c r="BG209" s="9" t="e">
        <f t="shared" si="26"/>
        <v>#N/A</v>
      </c>
      <c r="BH209" s="9" t="e">
        <f t="shared" si="33"/>
        <v>#N/A</v>
      </c>
      <c r="BI209" s="9" t="e">
        <f t="shared" si="28"/>
        <v>#N/A</v>
      </c>
      <c r="BJ209" s="10">
        <v>178.66399999999999</v>
      </c>
      <c r="BK209" s="13" t="e">
        <f t="shared" si="27"/>
        <v>#N/A</v>
      </c>
      <c r="BL209" s="10" t="e">
        <v>#N/A</v>
      </c>
      <c r="BM209" s="10">
        <v>0</v>
      </c>
      <c r="BN209" s="10" t="s">
        <v>106</v>
      </c>
      <c r="BO209" s="10"/>
      <c r="BP209">
        <f t="shared" si="29"/>
        <v>49481.132099999995</v>
      </c>
      <c r="BQ209" t="e">
        <f t="shared" si="30"/>
        <v>#N/A</v>
      </c>
      <c r="BR209" t="e">
        <f t="shared" si="31"/>
        <v>#N/A</v>
      </c>
      <c r="BS209" t="e">
        <f t="shared" si="32"/>
        <v>#N/A</v>
      </c>
    </row>
    <row r="210" spans="1:71">
      <c r="A210" s="27">
        <v>209</v>
      </c>
      <c r="B210" s="27" t="s">
        <v>71</v>
      </c>
      <c r="C210" s="29">
        <v>41639</v>
      </c>
      <c r="D210" s="27">
        <v>0.81010000000000004</v>
      </c>
      <c r="E210" s="27">
        <v>2403.9884999999999</v>
      </c>
      <c r="F210" s="27">
        <v>715.61770000000001</v>
      </c>
      <c r="G210" s="27">
        <v>3424.4056999999998</v>
      </c>
      <c r="H210" s="27">
        <v>12950.163399999999</v>
      </c>
      <c r="I210" s="27">
        <v>11406.297699999999</v>
      </c>
      <c r="J210" s="27">
        <v>89984.7693</v>
      </c>
      <c r="K210" s="27">
        <v>24247.4162</v>
      </c>
      <c r="L210" s="27">
        <v>0</v>
      </c>
      <c r="M210" s="27">
        <v>0</v>
      </c>
      <c r="N210" s="27">
        <v>28382.933000000001</v>
      </c>
      <c r="O210" s="27">
        <v>14445.6744</v>
      </c>
      <c r="P210" s="27">
        <v>9110.7949000000008</v>
      </c>
      <c r="Q210" s="27">
        <v>93965.386499999993</v>
      </c>
      <c r="R210" s="27">
        <v>41930.721899999997</v>
      </c>
      <c r="S210" s="27" t="e">
        <v>#N/A</v>
      </c>
      <c r="T210" s="27">
        <v>615.6866</v>
      </c>
      <c r="U210" s="27">
        <v>81015.222999999998</v>
      </c>
      <c r="V210" s="27">
        <v>-615.6866</v>
      </c>
      <c r="W210" s="27">
        <v>7705.9654</v>
      </c>
      <c r="X210" s="27">
        <v>3150.4074000000001</v>
      </c>
      <c r="Y210" s="27">
        <v>38.0291</v>
      </c>
      <c r="Z210" s="27">
        <v>7090.2788</v>
      </c>
      <c r="AA210" s="27" t="e">
        <v>#N/A</v>
      </c>
      <c r="AB210" s="27">
        <v>0</v>
      </c>
      <c r="AC210" s="27">
        <v>6673.7551999999996</v>
      </c>
      <c r="AD210" s="27">
        <v>29.788399999999999</v>
      </c>
      <c r="AE210" s="27" t="e">
        <v>#N/A</v>
      </c>
      <c r="AF210" s="27">
        <v>2358.4603000000002</v>
      </c>
      <c r="AG210" s="27">
        <v>1433.0191</v>
      </c>
      <c r="AH210" s="27">
        <v>1775.2487000000001</v>
      </c>
      <c r="AI210" s="27">
        <v>6673.7551999999996</v>
      </c>
      <c r="AJ210" s="27">
        <v>0</v>
      </c>
      <c r="AK210" s="27">
        <v>5768.7237999999998</v>
      </c>
      <c r="AL210" s="27">
        <v>-8446.9455999999991</v>
      </c>
      <c r="AM210" s="27">
        <v>0</v>
      </c>
      <c r="AN210" s="27">
        <v>4810.6539000000002</v>
      </c>
      <c r="AO210" s="27">
        <v>36407.578800000003</v>
      </c>
      <c r="AP210" s="27" t="e">
        <v>#N/A</v>
      </c>
      <c r="AQ210" s="27">
        <v>5790.3022000000001</v>
      </c>
      <c r="AR210" s="27">
        <v>82559.088799999998</v>
      </c>
      <c r="AS210" s="27">
        <v>46265.940699999999</v>
      </c>
      <c r="AT210" s="27">
        <v>26.458200000000001</v>
      </c>
      <c r="AU210" s="27">
        <v>2884.7474000000002</v>
      </c>
      <c r="AV210" s="27">
        <v>3708.3463999999999</v>
      </c>
      <c r="AW210" s="27">
        <v>2227.9902999999999</v>
      </c>
      <c r="AX210" s="27">
        <v>5790.3022000000001</v>
      </c>
      <c r="AY210" s="27">
        <v>5790.3020999999999</v>
      </c>
      <c r="AZ210" s="27">
        <v>74165.939400000003</v>
      </c>
      <c r="BA210" s="27">
        <v>14392.222900000001</v>
      </c>
      <c r="BB210" s="27">
        <v>10903.0399</v>
      </c>
      <c r="BC210" s="27">
        <v>-2441.4881999999998</v>
      </c>
      <c r="BD210" s="27" t="e">
        <v>#N/A</v>
      </c>
      <c r="BE210" s="28">
        <v>2358.4603000000002</v>
      </c>
      <c r="BF210" s="27" t="e">
        <v>#N/A</v>
      </c>
      <c r="BG210" s="31" t="e">
        <f t="shared" si="26"/>
        <v>#N/A</v>
      </c>
      <c r="BH210" s="31" t="e">
        <f t="shared" si="33"/>
        <v>#N/A</v>
      </c>
      <c r="BI210" s="31" t="e">
        <f t="shared" si="28"/>
        <v>#N/A</v>
      </c>
      <c r="BJ210" s="27">
        <v>178.66399999999999</v>
      </c>
      <c r="BK210" s="31" t="e">
        <f t="shared" si="27"/>
        <v>#N/A</v>
      </c>
      <c r="BL210" s="27" t="e">
        <v>#N/A</v>
      </c>
      <c r="BM210" s="27">
        <v>0</v>
      </c>
      <c r="BN210" s="27" t="s">
        <v>106</v>
      </c>
      <c r="BP210" s="27">
        <f t="shared" si="29"/>
        <v>52034.664599999996</v>
      </c>
      <c r="BQ210" s="27" t="e">
        <f t="shared" si="30"/>
        <v>#N/A</v>
      </c>
      <c r="BR210" s="27" t="e">
        <f t="shared" si="31"/>
        <v>#N/A</v>
      </c>
      <c r="BS210" s="27" t="e">
        <f t="shared" si="32"/>
        <v>#N/A</v>
      </c>
    </row>
    <row r="211" spans="1:71" customFormat="1" hidden="1">
      <c r="A211">
        <v>210</v>
      </c>
      <c r="B211" s="10" t="s">
        <v>71</v>
      </c>
      <c r="C211" s="11">
        <v>41455</v>
      </c>
      <c r="D211" s="10">
        <v>1.0193000000000001</v>
      </c>
      <c r="E211" s="10">
        <v>3155.2401</v>
      </c>
      <c r="F211" s="10">
        <v>981.14859999999999</v>
      </c>
      <c r="G211" s="10">
        <v>5663.4080000000004</v>
      </c>
      <c r="H211" s="10">
        <v>16267.0373</v>
      </c>
      <c r="I211" s="10">
        <v>11934.747300000001</v>
      </c>
      <c r="J211" s="10" t="e">
        <v>#N/A</v>
      </c>
      <c r="K211" s="10">
        <v>28535.6636</v>
      </c>
      <c r="L211" s="10">
        <v>0</v>
      </c>
      <c r="M211" s="10">
        <v>0</v>
      </c>
      <c r="N211" s="10">
        <v>26258.171200000001</v>
      </c>
      <c r="O211" s="10">
        <v>12055.552</v>
      </c>
      <c r="P211" s="10">
        <v>12434.614299999999</v>
      </c>
      <c r="Q211" s="10">
        <v>99394.068100000004</v>
      </c>
      <c r="R211" s="10">
        <v>50410.714599999999</v>
      </c>
      <c r="S211" s="10" t="e">
        <v>#N/A</v>
      </c>
      <c r="T211" s="10">
        <v>655.6046</v>
      </c>
      <c r="U211" s="10">
        <v>83127.030799999993</v>
      </c>
      <c r="V211" s="10">
        <v>-655.6046</v>
      </c>
      <c r="W211" s="10">
        <v>7164.0365000000002</v>
      </c>
      <c r="X211" s="10">
        <v>3100.6662999999999</v>
      </c>
      <c r="Y211" s="10">
        <v>131.79140000000001</v>
      </c>
      <c r="Z211" s="10">
        <v>6508.4319999999998</v>
      </c>
      <c r="AA211" s="10" t="e">
        <v>#N/A</v>
      </c>
      <c r="AB211" s="10" t="e">
        <v>#N/A</v>
      </c>
      <c r="AC211" s="10">
        <v>7679.0347000000002</v>
      </c>
      <c r="AD211" s="10">
        <v>23.942499999999999</v>
      </c>
      <c r="AE211" s="25" t="e">
        <v>#N/A</v>
      </c>
      <c r="AF211" s="10">
        <v>3399.6644999999999</v>
      </c>
      <c r="AG211" s="10">
        <v>1448.5875000000001</v>
      </c>
      <c r="AH211" s="10">
        <v>1925.7182</v>
      </c>
      <c r="AI211" s="10">
        <v>7679.0347000000002</v>
      </c>
      <c r="AJ211" s="10">
        <v>0</v>
      </c>
      <c r="AK211" s="10">
        <v>5163.7380000000003</v>
      </c>
      <c r="AL211" s="10">
        <v>4302.3701000000001</v>
      </c>
      <c r="AM211" s="10">
        <v>0</v>
      </c>
      <c r="AN211" s="10">
        <v>6050.2660999999998</v>
      </c>
      <c r="AO211" s="10">
        <v>37655.887900000002</v>
      </c>
      <c r="AP211" s="10" t="e">
        <v>#N/A</v>
      </c>
      <c r="AQ211" s="10">
        <v>7346.9098999999997</v>
      </c>
      <c r="AR211" s="10">
        <v>87459.320900000006</v>
      </c>
      <c r="AS211" s="10">
        <v>43819.6155</v>
      </c>
      <c r="AT211" s="10">
        <v>25.290600000000001</v>
      </c>
      <c r="AU211" s="10">
        <v>3179.2094000000002</v>
      </c>
      <c r="AV211" s="10">
        <v>3691.5634</v>
      </c>
      <c r="AW211" s="10">
        <v>2044.5996</v>
      </c>
      <c r="AX211" s="26">
        <v>7346.9098999999997</v>
      </c>
      <c r="AY211" s="10">
        <v>7346.9098000000004</v>
      </c>
      <c r="AZ211" s="10">
        <v>73808.124500000005</v>
      </c>
      <c r="BA211" s="10">
        <v>15770.9141</v>
      </c>
      <c r="BB211" s="10">
        <v>12570.7189</v>
      </c>
      <c r="BC211" s="10">
        <v>-2290.7588000000001</v>
      </c>
      <c r="BD211" s="10" t="e">
        <v>#N/A</v>
      </c>
      <c r="BE211" s="14">
        <v>3399.6644999999999</v>
      </c>
      <c r="BF211" s="12" t="e">
        <v>#N/A</v>
      </c>
      <c r="BG211" s="9" t="e">
        <f t="shared" si="26"/>
        <v>#N/A</v>
      </c>
      <c r="BH211" s="9" t="e">
        <f t="shared" si="33"/>
        <v>#N/A</v>
      </c>
      <c r="BI211" s="9" t="e">
        <f t="shared" si="28"/>
        <v>#N/A</v>
      </c>
      <c r="BJ211" s="10">
        <v>178.66399999999999</v>
      </c>
      <c r="BK211" s="13" t="e">
        <f t="shared" si="27"/>
        <v>#N/A</v>
      </c>
      <c r="BL211" s="10" t="e">
        <v>#N/A</v>
      </c>
      <c r="BM211" s="10">
        <v>0</v>
      </c>
      <c r="BN211" s="10" t="s">
        <v>106</v>
      </c>
      <c r="BO211" s="10"/>
      <c r="BP211">
        <f t="shared" si="29"/>
        <v>48983.353500000005</v>
      </c>
      <c r="BQ211" t="e">
        <f t="shared" si="30"/>
        <v>#N/A</v>
      </c>
      <c r="BR211" t="e">
        <f t="shared" si="31"/>
        <v>#N/A</v>
      </c>
      <c r="BS211" t="e">
        <f t="shared" si="32"/>
        <v>#N/A</v>
      </c>
    </row>
    <row r="212" spans="1:71">
      <c r="A212" s="27">
        <v>211</v>
      </c>
      <c r="B212" s="27" t="s">
        <v>71</v>
      </c>
      <c r="C212" s="29">
        <v>41274</v>
      </c>
      <c r="D212" s="27">
        <v>1.0216000000000001</v>
      </c>
      <c r="E212" s="27">
        <v>2643.6516000000001</v>
      </c>
      <c r="F212" s="27">
        <v>893.34849999999994</v>
      </c>
      <c r="G212" s="27">
        <v>5445.0409</v>
      </c>
      <c r="H212" s="27">
        <v>11664.0422</v>
      </c>
      <c r="I212" s="27">
        <v>6021.1719999999996</v>
      </c>
      <c r="J212" s="27">
        <v>83587.474400000006</v>
      </c>
      <c r="K212" s="27">
        <v>25581.9751</v>
      </c>
      <c r="L212" s="27">
        <v>0</v>
      </c>
      <c r="M212" s="27">
        <v>0</v>
      </c>
      <c r="N212" s="27">
        <v>24912.276900000001</v>
      </c>
      <c r="O212" s="27">
        <v>14675.117099999999</v>
      </c>
      <c r="P212" s="27">
        <v>7270.6376</v>
      </c>
      <c r="Q212" s="27">
        <v>90139.032999999996</v>
      </c>
      <c r="R212" s="27">
        <v>41067.966</v>
      </c>
      <c r="S212" s="27" t="e">
        <v>#N/A</v>
      </c>
      <c r="T212" s="27">
        <v>2840.9137999999998</v>
      </c>
      <c r="U212" s="27">
        <v>78474.9908</v>
      </c>
      <c r="V212" s="27">
        <v>-2840.9137999999998</v>
      </c>
      <c r="W212" s="27">
        <v>10810.0231</v>
      </c>
      <c r="X212" s="27">
        <v>2296.1669000000002</v>
      </c>
      <c r="Y212" s="27" t="e">
        <v>#N/A</v>
      </c>
      <c r="Z212" s="27">
        <v>7969.1093000000001</v>
      </c>
      <c r="AA212" s="27" t="e">
        <v>#N/A</v>
      </c>
      <c r="AB212" s="27">
        <v>12298.2228</v>
      </c>
      <c r="AC212" s="27">
        <v>8093.1889000000001</v>
      </c>
      <c r="AD212" s="27">
        <v>26.559899999999999</v>
      </c>
      <c r="AE212" s="27" t="e">
        <v>#N/A</v>
      </c>
      <c r="AF212" s="27">
        <v>3950.5414000000001</v>
      </c>
      <c r="AG212" s="27">
        <v>1732.3889999999999</v>
      </c>
      <c r="AH212" s="27">
        <v>1764.2123999999999</v>
      </c>
      <c r="AI212" s="27">
        <v>8093.1889000000001</v>
      </c>
      <c r="AJ212" s="27">
        <v>0</v>
      </c>
      <c r="AK212" s="27">
        <v>4836.2744000000002</v>
      </c>
      <c r="AL212" s="27">
        <v>-15589.4532</v>
      </c>
      <c r="AM212" s="27">
        <v>0</v>
      </c>
      <c r="AN212" s="27">
        <v>6522.5635000000002</v>
      </c>
      <c r="AO212" s="27">
        <v>36132.388400000003</v>
      </c>
      <c r="AP212" s="27" t="e">
        <v>#N/A</v>
      </c>
      <c r="AQ212" s="27">
        <v>8014.8573999999999</v>
      </c>
      <c r="AR212" s="27">
        <v>84117.8609</v>
      </c>
      <c r="AS212" s="27">
        <v>44234.792500000003</v>
      </c>
      <c r="AT212" s="27">
        <v>24.425599999999999</v>
      </c>
      <c r="AU212" s="27">
        <v>3128.1478000000002</v>
      </c>
      <c r="AV212" s="27">
        <v>3018.8045000000002</v>
      </c>
      <c r="AW212" s="27">
        <v>1663.8185000000001</v>
      </c>
      <c r="AX212" s="27">
        <v>8014.8573999999999</v>
      </c>
      <c r="AY212" s="27">
        <v>8014.8572000000004</v>
      </c>
      <c r="AZ212" s="27">
        <v>65677.217499999999</v>
      </c>
      <c r="BA212" s="27">
        <v>16711.960500000001</v>
      </c>
      <c r="BB212" s="27">
        <v>12806.8236</v>
      </c>
      <c r="BC212" s="27">
        <v>2602.4906000000001</v>
      </c>
      <c r="BD212" s="27" t="e">
        <v>#N/A</v>
      </c>
      <c r="BE212" s="28">
        <v>3950.5414000000001</v>
      </c>
      <c r="BF212" s="27" t="e">
        <v>#N/A</v>
      </c>
      <c r="BG212" s="31" t="e">
        <f t="shared" si="26"/>
        <v>#N/A</v>
      </c>
      <c r="BH212" s="31" t="e">
        <f t="shared" si="33"/>
        <v>#N/A</v>
      </c>
      <c r="BI212" s="31" t="e">
        <f t="shared" si="28"/>
        <v>#N/A</v>
      </c>
      <c r="BJ212" s="27">
        <v>178.66399999999999</v>
      </c>
      <c r="BK212" s="31" t="e">
        <f t="shared" si="27"/>
        <v>#N/A</v>
      </c>
      <c r="BL212" s="27" t="e">
        <v>#N/A</v>
      </c>
      <c r="BM212" s="27">
        <v>0</v>
      </c>
      <c r="BN212" s="27" t="s">
        <v>106</v>
      </c>
      <c r="BP212" s="27">
        <f t="shared" si="29"/>
        <v>49071.066999999995</v>
      </c>
      <c r="BQ212" s="27" t="e">
        <f t="shared" si="30"/>
        <v>#N/A</v>
      </c>
      <c r="BR212" s="27" t="e">
        <f t="shared" si="31"/>
        <v>#N/A</v>
      </c>
      <c r="BS212" s="27" t="e">
        <f t="shared" si="32"/>
        <v>#N/A</v>
      </c>
    </row>
    <row r="213" spans="1:71" customFormat="1" hidden="1">
      <c r="A213">
        <v>212</v>
      </c>
      <c r="B213" s="10" t="s">
        <v>71</v>
      </c>
      <c r="C213" s="11">
        <v>41090</v>
      </c>
      <c r="D213" s="10">
        <v>0.98909999999999998</v>
      </c>
      <c r="E213" s="10">
        <v>2233.8865000000001</v>
      </c>
      <c r="F213" s="10">
        <v>831.50559999999996</v>
      </c>
      <c r="G213" s="10">
        <v>2908.2415999999998</v>
      </c>
      <c r="H213" s="10">
        <v>13133.6679</v>
      </c>
      <c r="I213" s="10">
        <v>5760.8008</v>
      </c>
      <c r="J213" s="10" t="e">
        <v>#N/A</v>
      </c>
      <c r="K213" s="10">
        <v>39329.972699999998</v>
      </c>
      <c r="L213" s="10">
        <v>0</v>
      </c>
      <c r="M213" s="10">
        <v>0</v>
      </c>
      <c r="N213" s="10">
        <v>21839.442500000001</v>
      </c>
      <c r="O213" s="10">
        <v>6411.89</v>
      </c>
      <c r="P213" s="10">
        <v>9005.7332000000006</v>
      </c>
      <c r="Q213" s="10">
        <v>87324.5098</v>
      </c>
      <c r="R213" s="10">
        <v>55930.686399999999</v>
      </c>
      <c r="S213" s="10" t="e">
        <v>#N/A</v>
      </c>
      <c r="T213" s="10">
        <v>19823.7726</v>
      </c>
      <c r="U213" s="10">
        <v>74190.842000000004</v>
      </c>
      <c r="V213" s="10">
        <v>-19823.7726</v>
      </c>
      <c r="W213" s="10">
        <v>4301.6063999999997</v>
      </c>
      <c r="X213" s="10">
        <v>1466.4943000000001</v>
      </c>
      <c r="Y213" s="10">
        <v>51.096600000000002</v>
      </c>
      <c r="Z213" s="10">
        <v>-15522.1661</v>
      </c>
      <c r="AA213" s="10" t="e">
        <v>#N/A</v>
      </c>
      <c r="AB213" s="10" t="e">
        <v>#N/A</v>
      </c>
      <c r="AC213" s="10">
        <v>8607.0090999999993</v>
      </c>
      <c r="AD213" s="10">
        <v>22.273199999999999</v>
      </c>
      <c r="AE213" s="25" t="e">
        <v>#N/A</v>
      </c>
      <c r="AF213" s="10">
        <v>4060.6349</v>
      </c>
      <c r="AG213" s="10">
        <v>1399.7228</v>
      </c>
      <c r="AH213" s="10">
        <v>1261.0363</v>
      </c>
      <c r="AI213" s="10">
        <v>8607.0090999999993</v>
      </c>
      <c r="AJ213" s="10">
        <v>0</v>
      </c>
      <c r="AK213" s="10">
        <v>4310.5901000000003</v>
      </c>
      <c r="AL213" s="10">
        <v>36090.130799999999</v>
      </c>
      <c r="AM213" s="10">
        <v>0</v>
      </c>
      <c r="AN213" s="10">
        <v>6284.3326999999999</v>
      </c>
      <c r="AO213" s="10">
        <v>29621.250199999999</v>
      </c>
      <c r="AP213" s="10" t="e">
        <v>#N/A</v>
      </c>
      <c r="AQ213" s="10">
        <v>8038.4058999999997</v>
      </c>
      <c r="AR213" s="10">
        <v>81563.709099999993</v>
      </c>
      <c r="AS213" s="10">
        <v>27083.233400000001</v>
      </c>
      <c r="AT213" s="10">
        <v>21.657599999999999</v>
      </c>
      <c r="AU213" s="10">
        <v>2667.9884000000002</v>
      </c>
      <c r="AV213" s="10">
        <v>1721.8251</v>
      </c>
      <c r="AW213" s="10">
        <v>1612.5447999999999</v>
      </c>
      <c r="AX213" s="26">
        <v>8038.4058999999997</v>
      </c>
      <c r="AY213" s="10">
        <v>8038.4057000000003</v>
      </c>
      <c r="AZ213" s="10">
        <v>54556.500599999999</v>
      </c>
      <c r="BA213" s="10">
        <v>15045.048199999999</v>
      </c>
      <c r="BB213" s="10">
        <v>12318.939399999999</v>
      </c>
      <c r="BC213" s="10">
        <v>108.2174</v>
      </c>
      <c r="BD213" s="10" t="e">
        <v>#N/A</v>
      </c>
      <c r="BE213" s="14">
        <v>4060.6349</v>
      </c>
      <c r="BF213" s="12" t="e">
        <v>#N/A</v>
      </c>
      <c r="BG213" s="9" t="e">
        <f t="shared" si="26"/>
        <v>#N/A</v>
      </c>
      <c r="BH213" s="9" t="e">
        <f t="shared" si="33"/>
        <v>#N/A</v>
      </c>
      <c r="BI213" s="9" t="e">
        <f t="shared" si="28"/>
        <v>#N/A</v>
      </c>
      <c r="BJ213" s="10">
        <v>178.66399999999999</v>
      </c>
      <c r="BK213" s="13" t="e">
        <f t="shared" si="27"/>
        <v>#N/A</v>
      </c>
      <c r="BL213" s="10" t="e">
        <v>#N/A</v>
      </c>
      <c r="BM213" s="10">
        <v>0</v>
      </c>
      <c r="BN213" s="10" t="s">
        <v>106</v>
      </c>
      <c r="BO213" s="10"/>
      <c r="BP213">
        <f t="shared" si="29"/>
        <v>31393.823400000001</v>
      </c>
      <c r="BQ213" t="e">
        <f t="shared" si="30"/>
        <v>#N/A</v>
      </c>
      <c r="BR213" t="e">
        <f t="shared" si="31"/>
        <v>#N/A</v>
      </c>
      <c r="BS213" t="e">
        <f t="shared" si="32"/>
        <v>#N/A</v>
      </c>
    </row>
    <row r="214" spans="1:71">
      <c r="A214" s="27">
        <v>213</v>
      </c>
      <c r="B214" s="27" t="s">
        <v>71</v>
      </c>
      <c r="C214" s="29">
        <v>40908</v>
      </c>
      <c r="D214" s="27">
        <v>1.0331999999999999</v>
      </c>
      <c r="E214" s="27">
        <v>1677.3748000000001</v>
      </c>
      <c r="F214" s="27">
        <v>355.75229999999999</v>
      </c>
      <c r="G214" s="27">
        <v>3879.3186000000001</v>
      </c>
      <c r="H214" s="27">
        <v>7554.6755999999996</v>
      </c>
      <c r="I214" s="27">
        <v>4.8188000000000004</v>
      </c>
      <c r="J214" s="27">
        <v>45839.4516</v>
      </c>
      <c r="K214" s="27">
        <v>6694.2395999999999</v>
      </c>
      <c r="L214" s="27">
        <v>0</v>
      </c>
      <c r="M214" s="27">
        <v>0</v>
      </c>
      <c r="N214" s="27">
        <v>20536.966400000001</v>
      </c>
      <c r="O214" s="27">
        <v>7100.2674999999999</v>
      </c>
      <c r="P214" s="27">
        <v>5484.7334000000001</v>
      </c>
      <c r="Q214" s="27">
        <v>47154.616999999998</v>
      </c>
      <c r="R214" s="27">
        <v>15381.2251</v>
      </c>
      <c r="S214" s="27" t="e">
        <v>#N/A</v>
      </c>
      <c r="T214" s="27">
        <v>3732.8487</v>
      </c>
      <c r="U214" s="27">
        <v>39599.941400000003</v>
      </c>
      <c r="V214" s="27">
        <v>-3732.8487</v>
      </c>
      <c r="W214" s="27">
        <v>5874.1275999999998</v>
      </c>
      <c r="X214" s="27">
        <v>1091.2086999999999</v>
      </c>
      <c r="Y214" s="27">
        <v>2.5051000000000001</v>
      </c>
      <c r="Z214" s="27">
        <v>2141.2788999999998</v>
      </c>
      <c r="AA214" s="27" t="e">
        <v>#N/A</v>
      </c>
      <c r="AB214" s="27">
        <v>0</v>
      </c>
      <c r="AC214" s="27">
        <v>6453.0230000000001</v>
      </c>
      <c r="AD214" s="27">
        <v>21.0258</v>
      </c>
      <c r="AE214" s="27" t="e">
        <v>#N/A</v>
      </c>
      <c r="AF214" s="27">
        <v>3978.17</v>
      </c>
      <c r="AG214" s="27">
        <v>1269.1329000000001</v>
      </c>
      <c r="AH214" s="27">
        <v>466.40609999999998</v>
      </c>
      <c r="AI214" s="27">
        <v>6453.0230000000001</v>
      </c>
      <c r="AJ214" s="27">
        <v>0</v>
      </c>
      <c r="AK214" s="27">
        <v>4208.1823000000004</v>
      </c>
      <c r="AL214" s="27">
        <v>995.9837</v>
      </c>
      <c r="AM214" s="27">
        <v>0</v>
      </c>
      <c r="AN214" s="27">
        <v>6036.0855000000001</v>
      </c>
      <c r="AO214" s="27">
        <v>24967.109899999999</v>
      </c>
      <c r="AP214" s="27" t="e">
        <v>#N/A</v>
      </c>
      <c r="AQ214" s="27">
        <v>7832.6243000000004</v>
      </c>
      <c r="AR214" s="27">
        <v>47149.798199999997</v>
      </c>
      <c r="AS214" s="27">
        <v>27565.209599999998</v>
      </c>
      <c r="AT214" s="27">
        <v>20.657599999999999</v>
      </c>
      <c r="AU214" s="27">
        <v>2428.1685000000002</v>
      </c>
      <c r="AV214" s="27">
        <v>1060.1940999999999</v>
      </c>
      <c r="AW214" s="27">
        <v>1493.5678</v>
      </c>
      <c r="AX214" s="27">
        <v>7832.6243000000004</v>
      </c>
      <c r="AY214" s="27">
        <v>7832.6241</v>
      </c>
      <c r="AZ214" s="27">
        <v>50950.467799999999</v>
      </c>
      <c r="BA214" s="27">
        <v>12676.701800000001</v>
      </c>
      <c r="BB214" s="27">
        <v>11754.3604</v>
      </c>
      <c r="BC214" s="27">
        <v>1565.7725</v>
      </c>
      <c r="BD214" s="27" t="e">
        <v>#N/A</v>
      </c>
      <c r="BE214" s="28">
        <v>3978.17</v>
      </c>
      <c r="BF214" s="27" t="e">
        <v>#N/A</v>
      </c>
      <c r="BG214" s="31" t="e">
        <f t="shared" si="26"/>
        <v>#N/A</v>
      </c>
      <c r="BH214" s="31" t="e">
        <f t="shared" si="33"/>
        <v>#N/A</v>
      </c>
      <c r="BI214" s="31" t="e">
        <f t="shared" si="28"/>
        <v>#N/A</v>
      </c>
      <c r="BJ214" s="27">
        <v>178.66399999999999</v>
      </c>
      <c r="BK214" s="31" t="e">
        <f t="shared" si="27"/>
        <v>#N/A</v>
      </c>
      <c r="BL214" s="27" t="e">
        <v>#N/A</v>
      </c>
      <c r="BM214" s="27">
        <v>0</v>
      </c>
      <c r="BN214" s="27" t="s">
        <v>106</v>
      </c>
      <c r="BP214" s="27">
        <f t="shared" si="29"/>
        <v>31773.391899999999</v>
      </c>
      <c r="BQ214" s="27" t="e">
        <f t="shared" si="30"/>
        <v>#N/A</v>
      </c>
      <c r="BR214" s="27" t="e">
        <f t="shared" si="31"/>
        <v>#N/A</v>
      </c>
      <c r="BS214" s="27" t="e">
        <f t="shared" si="32"/>
        <v>#N/A</v>
      </c>
    </row>
    <row r="215" spans="1:71" customFormat="1" hidden="1">
      <c r="A215">
        <v>214</v>
      </c>
      <c r="B215" s="10" t="s">
        <v>71</v>
      </c>
      <c r="C215" s="11">
        <v>40724</v>
      </c>
      <c r="D215" s="10">
        <v>0.79249999999999998</v>
      </c>
      <c r="E215" s="10">
        <v>1700.1881000000001</v>
      </c>
      <c r="F215" s="10">
        <v>450.48579999999998</v>
      </c>
      <c r="G215" s="10">
        <v>2686.0574999999999</v>
      </c>
      <c r="H215" s="10">
        <v>6188.4115000000002</v>
      </c>
      <c r="I215" s="10">
        <v>7.4115000000000002</v>
      </c>
      <c r="J215" s="10" t="e">
        <v>#N/A</v>
      </c>
      <c r="K215" s="10">
        <v>7470.1559999999999</v>
      </c>
      <c r="L215" s="10">
        <v>0</v>
      </c>
      <c r="M215" s="10">
        <v>0</v>
      </c>
      <c r="N215" s="10">
        <v>15650.061100000001</v>
      </c>
      <c r="O215" s="10">
        <v>7311.3658999999998</v>
      </c>
      <c r="P215" s="10">
        <v>4182.0111999999999</v>
      </c>
      <c r="Q215" s="10">
        <v>44015.227400000003</v>
      </c>
      <c r="R215" s="10">
        <v>14979.208500000001</v>
      </c>
      <c r="S215" s="10" t="e">
        <v>#N/A</v>
      </c>
      <c r="T215" s="10">
        <v>1437.7529999999999</v>
      </c>
      <c r="U215" s="10">
        <v>37826.815900000001</v>
      </c>
      <c r="V215" s="10">
        <v>-1437.7529999999999</v>
      </c>
      <c r="W215" s="10">
        <v>6233.7907999999998</v>
      </c>
      <c r="X215" s="10">
        <v>1117.7597000000001</v>
      </c>
      <c r="Y215" s="10">
        <v>127.0877</v>
      </c>
      <c r="Z215" s="10">
        <v>4796.0378000000001</v>
      </c>
      <c r="AA215" s="10" t="e">
        <v>#N/A</v>
      </c>
      <c r="AB215" s="10" t="e">
        <v>#N/A</v>
      </c>
      <c r="AC215" s="10">
        <v>6218.2302</v>
      </c>
      <c r="AD215" s="10">
        <v>20.289100000000001</v>
      </c>
      <c r="AE215" s="25" t="e">
        <v>#N/A</v>
      </c>
      <c r="AF215" s="10">
        <v>3850.6174000000001</v>
      </c>
      <c r="AG215" s="10">
        <v>1159.7218</v>
      </c>
      <c r="AH215" s="10">
        <v>589.50049999999999</v>
      </c>
      <c r="AI215" s="10">
        <v>6218.2302</v>
      </c>
      <c r="AJ215" s="10">
        <v>0</v>
      </c>
      <c r="AK215" s="10">
        <v>3974.9070000000002</v>
      </c>
      <c r="AL215" s="10">
        <v>-4544.4367000000002</v>
      </c>
      <c r="AM215" s="10">
        <v>0</v>
      </c>
      <c r="AN215" s="10">
        <v>5715.9719999999998</v>
      </c>
      <c r="AO215" s="10">
        <v>25910.7893</v>
      </c>
      <c r="AP215" s="10" t="e">
        <v>#N/A</v>
      </c>
      <c r="AQ215" s="10">
        <v>7087.1692000000003</v>
      </c>
      <c r="AR215" s="10">
        <v>44007.815900000001</v>
      </c>
      <c r="AS215" s="10">
        <v>25061.1119</v>
      </c>
      <c r="AT215" s="10">
        <v>20.303799999999999</v>
      </c>
      <c r="AU215" s="10">
        <v>2184.6210999999998</v>
      </c>
      <c r="AV215" s="10">
        <v>1245.7041999999999</v>
      </c>
      <c r="AW215" s="10">
        <v>1487.8733999999999</v>
      </c>
      <c r="AX215" s="26">
        <v>7087.1692000000003</v>
      </c>
      <c r="AY215" s="10">
        <v>7087.1692999999996</v>
      </c>
      <c r="AZ215" s="10">
        <v>48722.724900000001</v>
      </c>
      <c r="BA215" s="10">
        <v>11740.9974</v>
      </c>
      <c r="BB215" s="10">
        <v>10759.6636</v>
      </c>
      <c r="BC215" s="10">
        <v>2115.5666999999999</v>
      </c>
      <c r="BD215" s="10" t="e">
        <v>#N/A</v>
      </c>
      <c r="BE215" s="14">
        <v>3850.6174000000001</v>
      </c>
      <c r="BF215" s="12" t="e">
        <v>#N/A</v>
      </c>
      <c r="BG215" s="9" t="e">
        <f t="shared" si="26"/>
        <v>#N/A</v>
      </c>
      <c r="BH215" s="9" t="e">
        <f t="shared" si="33"/>
        <v>#N/A</v>
      </c>
      <c r="BI215" s="9" t="e">
        <f t="shared" si="28"/>
        <v>#N/A</v>
      </c>
      <c r="BJ215" s="10">
        <v>178.66399999999999</v>
      </c>
      <c r="BK215" s="13" t="e">
        <f t="shared" si="27"/>
        <v>#N/A</v>
      </c>
      <c r="BL215" s="10" t="e">
        <v>#N/A</v>
      </c>
      <c r="BM215" s="10">
        <v>0</v>
      </c>
      <c r="BN215" s="10" t="s">
        <v>106</v>
      </c>
      <c r="BO215" s="10"/>
      <c r="BP215">
        <f t="shared" si="29"/>
        <v>29036.018900000003</v>
      </c>
      <c r="BQ215" t="e">
        <f t="shared" si="30"/>
        <v>#N/A</v>
      </c>
      <c r="BR215" t="e">
        <f t="shared" si="31"/>
        <v>#N/A</v>
      </c>
      <c r="BS215" t="e">
        <f t="shared" si="32"/>
        <v>#N/A</v>
      </c>
    </row>
    <row r="216" spans="1:71">
      <c r="A216" s="27">
        <v>215</v>
      </c>
      <c r="B216" s="27" t="s">
        <v>71</v>
      </c>
      <c r="C216" s="29">
        <v>40543</v>
      </c>
      <c r="D216" s="27">
        <v>0.83899999999999997</v>
      </c>
      <c r="E216" s="27">
        <v>1749.8081999999999</v>
      </c>
      <c r="F216" s="27">
        <v>518.69799999999998</v>
      </c>
      <c r="G216" s="27">
        <v>4204.7610999999997</v>
      </c>
      <c r="H216" s="27">
        <v>7957.0851000000002</v>
      </c>
      <c r="I216" s="27">
        <v>10.107100000000001</v>
      </c>
      <c r="J216" s="27">
        <v>42407.7408</v>
      </c>
      <c r="K216" s="27">
        <v>10012.1211</v>
      </c>
      <c r="L216" s="27">
        <v>0</v>
      </c>
      <c r="M216" s="27">
        <v>0</v>
      </c>
      <c r="N216" s="27">
        <v>14827.0326</v>
      </c>
      <c r="O216" s="27">
        <v>3567.0376000000001</v>
      </c>
      <c r="P216" s="27">
        <v>5836.7347</v>
      </c>
      <c r="Q216" s="27">
        <v>46270.937400000003</v>
      </c>
      <c r="R216" s="27">
        <v>19279.066200000001</v>
      </c>
      <c r="S216" s="27" t="e">
        <v>#N/A</v>
      </c>
      <c r="T216" s="27">
        <v>4641.7407999999996</v>
      </c>
      <c r="U216" s="27">
        <v>38313.852299999999</v>
      </c>
      <c r="V216" s="27">
        <v>-4641.7407999999996</v>
      </c>
      <c r="W216" s="27">
        <v>5236.8451999999997</v>
      </c>
      <c r="X216" s="27">
        <v>990.8904</v>
      </c>
      <c r="Y216" s="27">
        <v>2.0844999999999998</v>
      </c>
      <c r="Z216" s="27">
        <v>595.10440000000006</v>
      </c>
      <c r="AA216" s="27" t="e">
        <v>#N/A</v>
      </c>
      <c r="AB216" s="27">
        <v>0</v>
      </c>
      <c r="AC216" s="27">
        <v>5478.4368000000004</v>
      </c>
      <c r="AD216" s="27">
        <v>20.3218</v>
      </c>
      <c r="AE216" s="27" t="e">
        <v>#N/A</v>
      </c>
      <c r="AF216" s="27">
        <v>3202.8285000000001</v>
      </c>
      <c r="AG216" s="27">
        <v>1016.4566</v>
      </c>
      <c r="AH216" s="27">
        <v>656.53689999999995</v>
      </c>
      <c r="AI216" s="27">
        <v>5478.4368000000004</v>
      </c>
      <c r="AJ216" s="27">
        <v>0</v>
      </c>
      <c r="AK216" s="27">
        <v>3972.7867000000001</v>
      </c>
      <c r="AL216" s="27">
        <v>2076.9337</v>
      </c>
      <c r="AM216" s="27">
        <v>0</v>
      </c>
      <c r="AN216" s="27">
        <v>5001.8137999999999</v>
      </c>
      <c r="AO216" s="27">
        <v>22620.343799999999</v>
      </c>
      <c r="AP216" s="27" t="e">
        <v>#N/A</v>
      </c>
      <c r="AQ216" s="27">
        <v>5385.2597999999998</v>
      </c>
      <c r="AR216" s="27">
        <v>46260.830300000001</v>
      </c>
      <c r="AS216" s="27">
        <v>23019.084599999998</v>
      </c>
      <c r="AT216" s="27">
        <v>20.352</v>
      </c>
      <c r="AU216" s="27">
        <v>1753.3481999999999</v>
      </c>
      <c r="AV216" s="27">
        <v>1297.6775</v>
      </c>
      <c r="AW216" s="27">
        <v>1476.5261</v>
      </c>
      <c r="AX216" s="27">
        <v>5385.2597999999998</v>
      </c>
      <c r="AY216" s="27">
        <v>5385.2599</v>
      </c>
      <c r="AZ216" s="27">
        <v>41991.615299999998</v>
      </c>
      <c r="BA216" s="27">
        <v>9996.7844999999998</v>
      </c>
      <c r="BB216" s="27">
        <v>8615.1342000000004</v>
      </c>
      <c r="BC216" s="27">
        <v>2331.3472999999999</v>
      </c>
      <c r="BD216" s="27" t="e">
        <v>#N/A</v>
      </c>
      <c r="BE216" s="28">
        <v>3202.8285000000001</v>
      </c>
      <c r="BF216" s="27" t="e">
        <v>#N/A</v>
      </c>
      <c r="BG216" s="31" t="e">
        <f t="shared" si="26"/>
        <v>#N/A</v>
      </c>
      <c r="BH216" s="31" t="e">
        <f t="shared" si="33"/>
        <v>#N/A</v>
      </c>
      <c r="BI216" s="31" t="e">
        <f t="shared" si="28"/>
        <v>#N/A</v>
      </c>
      <c r="BJ216" s="27">
        <v>178.66399999999999</v>
      </c>
      <c r="BK216" s="31" t="e">
        <f t="shared" si="27"/>
        <v>#N/A</v>
      </c>
      <c r="BL216" s="27" t="e">
        <v>#N/A</v>
      </c>
      <c r="BM216" s="27">
        <v>0</v>
      </c>
      <c r="BN216" s="27" t="s">
        <v>106</v>
      </c>
      <c r="BP216" s="27">
        <f t="shared" si="29"/>
        <v>26991.871200000001</v>
      </c>
      <c r="BQ216" s="27" t="e">
        <f t="shared" si="30"/>
        <v>#N/A</v>
      </c>
      <c r="BR216" s="27" t="e">
        <f t="shared" si="31"/>
        <v>#N/A</v>
      </c>
      <c r="BS216" s="27" t="e">
        <f t="shared" si="32"/>
        <v>#N/A</v>
      </c>
    </row>
    <row r="217" spans="1:71" customFormat="1" hidden="1">
      <c r="A217">
        <v>216</v>
      </c>
      <c r="B217" s="10" t="s">
        <v>71</v>
      </c>
      <c r="C217" s="11">
        <v>40359</v>
      </c>
      <c r="D217" s="10">
        <v>0.88949999999999996</v>
      </c>
      <c r="E217" s="10">
        <v>2173.1999999999998</v>
      </c>
      <c r="F217" s="10">
        <v>595.37459999999999</v>
      </c>
      <c r="G217" s="10">
        <v>1819.424</v>
      </c>
      <c r="H217" s="10">
        <v>6569.2066000000004</v>
      </c>
      <c r="I217" s="10">
        <v>12.7453</v>
      </c>
      <c r="J217" s="10" t="e">
        <v>#N/A</v>
      </c>
      <c r="K217" s="10">
        <v>8873.5146000000004</v>
      </c>
      <c r="L217" s="10">
        <v>0</v>
      </c>
      <c r="M217" s="10">
        <v>0</v>
      </c>
      <c r="N217" s="10">
        <v>11904.8362</v>
      </c>
      <c r="O217" s="10">
        <v>-161.37809999999999</v>
      </c>
      <c r="P217" s="10">
        <v>5008.7498999999998</v>
      </c>
      <c r="Q217" s="10">
        <v>39879.037900000003</v>
      </c>
      <c r="R217" s="10">
        <v>16712.3164</v>
      </c>
      <c r="S217" s="10" t="e">
        <v>#N/A</v>
      </c>
      <c r="T217" s="10">
        <v>4463.3753999999999</v>
      </c>
      <c r="U217" s="10">
        <v>33309.831200000001</v>
      </c>
      <c r="V217" s="10">
        <v>-4463.3753999999999</v>
      </c>
      <c r="W217" s="10">
        <v>2439.1372000000001</v>
      </c>
      <c r="X217" s="10">
        <v>928.32719999999995</v>
      </c>
      <c r="Y217" s="10">
        <v>3.5188999999999999</v>
      </c>
      <c r="Z217" s="10">
        <v>-2024.2382</v>
      </c>
      <c r="AA217" s="10" t="e">
        <v>#N/A</v>
      </c>
      <c r="AB217" s="10" t="e">
        <v>#N/A</v>
      </c>
      <c r="AC217" s="10">
        <v>4525.0613999999996</v>
      </c>
      <c r="AD217" s="10">
        <v>20.392800000000001</v>
      </c>
      <c r="AE217" s="25" t="e">
        <v>#N/A</v>
      </c>
      <c r="AF217" s="10">
        <v>2190.7993000000001</v>
      </c>
      <c r="AG217" s="10">
        <v>739.11879999999996</v>
      </c>
      <c r="AH217" s="10">
        <v>640.98069999999996</v>
      </c>
      <c r="AI217" s="10">
        <v>4525.0613999999996</v>
      </c>
      <c r="AJ217" s="10">
        <v>0</v>
      </c>
      <c r="AK217" s="10">
        <v>3427.8942999999999</v>
      </c>
      <c r="AL217" s="10">
        <v>100.09310000000001</v>
      </c>
      <c r="AM217" s="10">
        <v>0</v>
      </c>
      <c r="AN217" s="10">
        <v>3624.4041000000002</v>
      </c>
      <c r="AO217" s="10">
        <v>19392.071800000002</v>
      </c>
      <c r="AP217" s="10" t="e">
        <v>#N/A</v>
      </c>
      <c r="AQ217" s="10">
        <v>4145.326</v>
      </c>
      <c r="AR217" s="10">
        <v>39866.292600000001</v>
      </c>
      <c r="AS217" s="10">
        <v>19738.8272</v>
      </c>
      <c r="AT217" s="10">
        <v>20.916599999999999</v>
      </c>
      <c r="AU217" s="10">
        <v>1390.5353</v>
      </c>
      <c r="AV217" s="10">
        <v>1378.3177000000001</v>
      </c>
      <c r="AW217" s="10">
        <v>1112.1319000000001</v>
      </c>
      <c r="AX217" s="26">
        <v>4145.326</v>
      </c>
      <c r="AY217" s="10">
        <v>4145.3261000000002</v>
      </c>
      <c r="AZ217" s="10">
        <v>37848.501400000001</v>
      </c>
      <c r="BA217" s="10">
        <v>8462.6658000000007</v>
      </c>
      <c r="BB217" s="10">
        <v>6647.9931999999999</v>
      </c>
      <c r="BC217" s="10">
        <v>1103.6561999999999</v>
      </c>
      <c r="BD217" s="10" t="e">
        <v>#N/A</v>
      </c>
      <c r="BE217" s="14">
        <v>2190.7993000000001</v>
      </c>
      <c r="BF217" s="12" t="e">
        <v>#N/A</v>
      </c>
      <c r="BG217" s="9" t="e">
        <f t="shared" si="26"/>
        <v>#N/A</v>
      </c>
      <c r="BH217" s="9" t="e">
        <f t="shared" si="33"/>
        <v>#N/A</v>
      </c>
      <c r="BI217" s="9">
        <f t="shared" si="28"/>
        <v>0</v>
      </c>
      <c r="BJ217" s="10">
        <v>178.66399999999999</v>
      </c>
      <c r="BK217" s="13" t="e">
        <f t="shared" si="27"/>
        <v>#N/A</v>
      </c>
      <c r="BL217" s="10" t="e">
        <v>#N/A</v>
      </c>
      <c r="BM217" s="10">
        <v>0</v>
      </c>
      <c r="BN217" s="10" t="s">
        <v>106</v>
      </c>
      <c r="BO217" s="10"/>
      <c r="BP217">
        <f t="shared" si="29"/>
        <v>23166.721500000003</v>
      </c>
      <c r="BQ217" t="e">
        <f t="shared" si="30"/>
        <v>#N/A</v>
      </c>
      <c r="BR217" t="e">
        <f t="shared" si="31"/>
        <v>#N/A</v>
      </c>
      <c r="BS217" t="e">
        <f t="shared" si="32"/>
        <v>#N/A</v>
      </c>
    </row>
    <row r="218" spans="1:71">
      <c r="A218" s="27">
        <v>217</v>
      </c>
      <c r="B218" s="27" t="s">
        <v>72</v>
      </c>
      <c r="C218" s="29">
        <v>44561</v>
      </c>
      <c r="D218" s="27">
        <v>0.97540000000000004</v>
      </c>
      <c r="E218" s="27">
        <v>21970.574406</v>
      </c>
      <c r="F218" s="27">
        <v>30773.599168000001</v>
      </c>
      <c r="G218" s="27">
        <v>410339.313906</v>
      </c>
      <c r="H218" s="27">
        <v>597939.908834</v>
      </c>
      <c r="I218" s="27">
        <v>19603.374469999999</v>
      </c>
      <c r="J218" s="27">
        <v>1553179.058008</v>
      </c>
      <c r="K218" s="27">
        <v>650536.13241199998</v>
      </c>
      <c r="L218" s="27">
        <v>2515.1499319999998</v>
      </c>
      <c r="M218" s="27">
        <v>0</v>
      </c>
      <c r="N218" s="27">
        <v>613252.73341999995</v>
      </c>
      <c r="O218" s="27">
        <v>182274.39507199998</v>
      </c>
      <c r="P218" s="27">
        <v>123316.321666</v>
      </c>
      <c r="Q218" s="27">
        <v>1733604.07813</v>
      </c>
      <c r="R218" s="27">
        <v>1379411.787706</v>
      </c>
      <c r="S218" s="27">
        <v>0</v>
      </c>
      <c r="T218" s="27">
        <v>127310.971558</v>
      </c>
      <c r="U218" s="27">
        <v>1135664.1692959999</v>
      </c>
      <c r="V218" s="27">
        <v>-127310.971558</v>
      </c>
      <c r="W218" s="27">
        <v>337399.96587800002</v>
      </c>
      <c r="X218" s="27">
        <v>34546.324066000001</v>
      </c>
      <c r="Y218" s="27">
        <v>887.69997599999999</v>
      </c>
      <c r="Z218" s="27">
        <v>210088.99432</v>
      </c>
      <c r="AA218" s="27" t="e">
        <v>#N/A</v>
      </c>
      <c r="AB218" s="27">
        <v>0</v>
      </c>
      <c r="AC218" s="27">
        <v>310473.06660600001</v>
      </c>
      <c r="AD218" s="27">
        <v>2462.1394484332</v>
      </c>
      <c r="AE218" s="27">
        <v>3356462.2802466433</v>
      </c>
      <c r="AF218" s="27">
        <v>180868.87010999999</v>
      </c>
      <c r="AG218" s="27">
        <v>98534.697335999997</v>
      </c>
      <c r="AH218" s="27">
        <v>8359.1747739999992</v>
      </c>
      <c r="AI218" s="27">
        <v>310473.06660600001</v>
      </c>
      <c r="AJ218" s="27">
        <v>0</v>
      </c>
      <c r="AK218" s="27">
        <v>81372.497799999997</v>
      </c>
      <c r="AL218" s="27">
        <v>56516.898472000001</v>
      </c>
      <c r="AM218" s="27">
        <v>0</v>
      </c>
      <c r="AN218" s="27">
        <v>296047.94199600001</v>
      </c>
      <c r="AO218" s="27">
        <v>659043.25718199997</v>
      </c>
      <c r="AP218" s="27">
        <v>3870.3644978601997</v>
      </c>
      <c r="AQ218" s="27">
        <v>481725.18697599997</v>
      </c>
      <c r="AR218" s="27">
        <v>1714000.7036599999</v>
      </c>
      <c r="AS218" s="27">
        <v>272819.79262399999</v>
      </c>
      <c r="AT218" s="27">
        <v>1841.2081102208001</v>
      </c>
      <c r="AU218" s="27">
        <v>170956.220378</v>
      </c>
      <c r="AV218" s="27">
        <v>17753.999520000001</v>
      </c>
      <c r="AW218" s="27">
        <v>34176.449075999997</v>
      </c>
      <c r="AX218" s="27">
        <v>481725.18697599997</v>
      </c>
      <c r="AY218" s="27">
        <v>481725.18697599997</v>
      </c>
      <c r="AZ218" s="27">
        <v>1320601.664296</v>
      </c>
      <c r="BA218" s="27">
        <v>705425.58092800004</v>
      </c>
      <c r="BB218" s="27">
        <v>686857.85643000004</v>
      </c>
      <c r="BC218" s="27">
        <v>132193.32142600001</v>
      </c>
      <c r="BD218" s="27" t="e">
        <v>#N/A</v>
      </c>
      <c r="BE218" s="27">
        <v>180868.87010999999</v>
      </c>
      <c r="BF218" s="27">
        <v>1</v>
      </c>
      <c r="BG218" s="31">
        <f t="shared" si="26"/>
        <v>152.86000000000001</v>
      </c>
      <c r="BH218" s="31">
        <f t="shared" si="33"/>
        <v>311.10500000000002</v>
      </c>
      <c r="BI218" s="31">
        <f t="shared" si="28"/>
        <v>311.10500000000002</v>
      </c>
      <c r="BJ218" s="27">
        <v>152.86000000000001</v>
      </c>
      <c r="BK218" s="31">
        <f t="shared" si="27"/>
        <v>3458916.0800000005</v>
      </c>
      <c r="BL218" s="27">
        <v>22628</v>
      </c>
      <c r="BM218" s="27">
        <v>0</v>
      </c>
      <c r="BN218" s="27" t="s">
        <v>107</v>
      </c>
      <c r="BO218" s="27">
        <v>1</v>
      </c>
      <c r="BP218" s="27">
        <f t="shared" si="29"/>
        <v>354192.29042400001</v>
      </c>
      <c r="BQ218" s="27">
        <f t="shared" si="30"/>
        <v>9.7656447458508122</v>
      </c>
      <c r="BR218" s="27">
        <f t="shared" si="31"/>
        <v>0.10239979295016603</v>
      </c>
      <c r="BS218" s="27" t="str">
        <f t="shared" si="32"/>
        <v>Continue</v>
      </c>
    </row>
    <row r="219" spans="1:71" customFormat="1" hidden="1">
      <c r="A219">
        <v>218</v>
      </c>
      <c r="B219" s="16" t="s">
        <v>72</v>
      </c>
      <c r="C219" s="17">
        <v>44377</v>
      </c>
      <c r="D219" s="16">
        <v>1.0274000000000001</v>
      </c>
      <c r="E219" t="e">
        <v>#N/A</v>
      </c>
      <c r="F219" t="e">
        <v>#N/A</v>
      </c>
      <c r="G219">
        <v>143408.566884</v>
      </c>
      <c r="H219">
        <v>253873.887927</v>
      </c>
      <c r="I219">
        <v>17162.485692000002</v>
      </c>
      <c r="J219" t="e">
        <v>#N/A</v>
      </c>
      <c r="K219">
        <v>659519.41839300003</v>
      </c>
      <c r="L219">
        <v>0</v>
      </c>
      <c r="M219">
        <v>0</v>
      </c>
      <c r="N219">
        <v>739150.44310799998</v>
      </c>
      <c r="O219">
        <v>199841.14695600001</v>
      </c>
      <c r="P219">
        <v>46324.166889</v>
      </c>
      <c r="Q219">
        <v>1345800.678882</v>
      </c>
      <c r="R219">
        <v>988660.98721499997</v>
      </c>
      <c r="S219">
        <v>0</v>
      </c>
      <c r="T219">
        <v>69958.945913999996</v>
      </c>
      <c r="U219">
        <v>1091926.7909550001</v>
      </c>
      <c r="V219">
        <v>-69958.945913999996</v>
      </c>
      <c r="W219">
        <v>163625.39324999999</v>
      </c>
      <c r="X219">
        <v>33525.025017</v>
      </c>
      <c r="Y219">
        <v>0</v>
      </c>
      <c r="Z219">
        <v>93666.447335999997</v>
      </c>
      <c r="AA219" t="e">
        <v>#N/A</v>
      </c>
      <c r="AB219">
        <v>0</v>
      </c>
      <c r="AC219">
        <v>388264.87758299999</v>
      </c>
      <c r="AD219">
        <v>1347.6260110466999</v>
      </c>
      <c r="AE219">
        <v>3764254.0664187493</v>
      </c>
      <c r="AF219">
        <v>295761.98859899997</v>
      </c>
      <c r="AG219">
        <v>71195.226662999994</v>
      </c>
      <c r="AH219">
        <v>9235.7444190000006</v>
      </c>
      <c r="AI219">
        <v>388264.87758299999</v>
      </c>
      <c r="AJ219">
        <v>0</v>
      </c>
      <c r="AK219">
        <v>65668.324491000007</v>
      </c>
      <c r="AL219">
        <v>-17017.040897999999</v>
      </c>
      <c r="AM219">
        <v>0</v>
      </c>
      <c r="AN219">
        <v>384192.423351</v>
      </c>
      <c r="AO219">
        <v>650356.39637099998</v>
      </c>
      <c r="AP219">
        <v>4256.7109692788999</v>
      </c>
      <c r="AQ219">
        <v>544181.69675100001</v>
      </c>
      <c r="AR219">
        <v>1328638.19319</v>
      </c>
      <c r="AS219">
        <v>291471.36717600003</v>
      </c>
      <c r="AT219">
        <v>1389.3032167673998</v>
      </c>
      <c r="AU219">
        <v>135554.54800800001</v>
      </c>
      <c r="AV219">
        <v>21453.107114999999</v>
      </c>
      <c r="AW219">
        <v>29816.182769999999</v>
      </c>
      <c r="AX219">
        <v>544181.69675100001</v>
      </c>
      <c r="AY219">
        <v>544181.69675100001</v>
      </c>
      <c r="AZ219">
        <v>1292786.0514690001</v>
      </c>
      <c r="BA219">
        <v>753694.92250800005</v>
      </c>
      <c r="BB219">
        <v>709552.42752899998</v>
      </c>
      <c r="BC219">
        <v>168279.62665799999</v>
      </c>
      <c r="BD219" t="e">
        <v>#N/A</v>
      </c>
      <c r="BE219">
        <v>295761.98859899997</v>
      </c>
      <c r="BF219">
        <v>1</v>
      </c>
      <c r="BG219" s="9">
        <f t="shared" si="26"/>
        <v>158.245</v>
      </c>
      <c r="BH219" s="9">
        <f t="shared" si="33"/>
        <v>316.49</v>
      </c>
      <c r="BI219" s="9">
        <f t="shared" si="28"/>
        <v>316.49</v>
      </c>
      <c r="BJ219">
        <v>158.245</v>
      </c>
      <c r="BK219" s="9">
        <f t="shared" si="27"/>
        <v>3911816.4</v>
      </c>
      <c r="BL219">
        <v>24720</v>
      </c>
      <c r="BM219">
        <v>0</v>
      </c>
      <c r="BN219" t="s">
        <v>107</v>
      </c>
      <c r="BO219">
        <v>1</v>
      </c>
      <c r="BP219">
        <f t="shared" si="29"/>
        <v>357139.69166700006</v>
      </c>
      <c r="BQ219">
        <f t="shared" si="30"/>
        <v>10.953183001701779</v>
      </c>
      <c r="BR219">
        <f t="shared" si="31"/>
        <v>9.1297662044414987E-2</v>
      </c>
      <c r="BS219" t="str">
        <f t="shared" si="32"/>
        <v>Continue</v>
      </c>
    </row>
    <row r="220" spans="1:71">
      <c r="A220" s="27">
        <v>219</v>
      </c>
      <c r="B220" s="27" t="s">
        <v>72</v>
      </c>
      <c r="C220" s="29">
        <v>44196</v>
      </c>
      <c r="D220" s="27">
        <v>0.95209999999999995</v>
      </c>
      <c r="E220" s="27">
        <v>28646.281800000001</v>
      </c>
      <c r="F220" s="27">
        <v>19763.713800000001</v>
      </c>
      <c r="G220" s="27">
        <v>384245.08740000002</v>
      </c>
      <c r="H220" s="27">
        <v>400603.81679999997</v>
      </c>
      <c r="I220" s="27">
        <v>16432.750800000002</v>
      </c>
      <c r="J220" s="27">
        <v>1353037.1706000001</v>
      </c>
      <c r="K220" s="27">
        <v>727260.255</v>
      </c>
      <c r="L220" s="27">
        <v>0</v>
      </c>
      <c r="M220" s="27">
        <v>0</v>
      </c>
      <c r="N220" s="27">
        <v>605791.13760000002</v>
      </c>
      <c r="O220" s="27">
        <v>204965.25659999999</v>
      </c>
      <c r="P220" s="27">
        <v>5255.5194000000001</v>
      </c>
      <c r="Q220" s="27">
        <v>1532687.1084</v>
      </c>
      <c r="R220" s="27">
        <v>1186637.0634000001</v>
      </c>
      <c r="S220" s="27">
        <v>0</v>
      </c>
      <c r="T220" s="27">
        <v>86382.973800000007</v>
      </c>
      <c r="U220" s="27">
        <v>1132083.2916000001</v>
      </c>
      <c r="V220" s="27">
        <v>-86382.973800000007</v>
      </c>
      <c r="W220" s="27">
        <v>360040.08960000001</v>
      </c>
      <c r="X220" s="27">
        <v>34790.057999999997</v>
      </c>
      <c r="Y220" s="27">
        <v>0</v>
      </c>
      <c r="Z220" s="27">
        <v>273657.11579999997</v>
      </c>
      <c r="AA220" s="27" t="e">
        <v>#N/A</v>
      </c>
      <c r="AB220" s="27">
        <v>0</v>
      </c>
      <c r="AC220" s="27">
        <v>371957.53499999997</v>
      </c>
      <c r="AD220" s="27">
        <v>1464.2173134</v>
      </c>
      <c r="AE220" s="27">
        <v>3724620.2859191401</v>
      </c>
      <c r="AF220" s="27">
        <v>252857.1024</v>
      </c>
      <c r="AG220" s="27">
        <v>65508.938999999998</v>
      </c>
      <c r="AH220" s="27">
        <v>12435.5952</v>
      </c>
      <c r="AI220" s="27">
        <v>371957.53499999997</v>
      </c>
      <c r="AJ220" s="27">
        <v>0</v>
      </c>
      <c r="AK220" s="27">
        <v>47817.824399999998</v>
      </c>
      <c r="AL220" s="27">
        <v>-153150.27660000001</v>
      </c>
      <c r="AM220" s="27">
        <v>0</v>
      </c>
      <c r="AN220" s="27">
        <v>331171.74359999999</v>
      </c>
      <c r="AO220" s="27">
        <v>653905.04760000005</v>
      </c>
      <c r="AP220" s="27">
        <v>1700.95255488</v>
      </c>
      <c r="AQ220" s="27">
        <v>250562.43900000001</v>
      </c>
      <c r="AR220" s="27">
        <v>1516254.3576</v>
      </c>
      <c r="AS220" s="27">
        <v>298232.2206</v>
      </c>
      <c r="AT220" s="27">
        <v>1527.6314467799998</v>
      </c>
      <c r="AU220" s="27">
        <v>69950.222999999998</v>
      </c>
      <c r="AV220" s="27">
        <v>27832.046399999999</v>
      </c>
      <c r="AW220" s="27">
        <v>18431.328600000001</v>
      </c>
      <c r="AX220" s="27">
        <v>250562.43900000001</v>
      </c>
      <c r="AY220" s="27">
        <v>250562.43900000001</v>
      </c>
      <c r="AZ220" s="27">
        <v>1150662.6629999999</v>
      </c>
      <c r="BA220" s="27">
        <v>473736.96000000002</v>
      </c>
      <c r="BB220" s="27">
        <v>338943.99060000002</v>
      </c>
      <c r="BC220" s="27">
        <v>232945.34580000001</v>
      </c>
      <c r="BD220" s="27" t="e">
        <v>#N/A</v>
      </c>
      <c r="BE220" s="27">
        <v>252857.1024</v>
      </c>
      <c r="BF220" s="27">
        <v>1</v>
      </c>
      <c r="BG220" s="31">
        <f t="shared" si="26"/>
        <v>158.245</v>
      </c>
      <c r="BH220" s="31">
        <f t="shared" si="33"/>
        <v>98800.265750000006</v>
      </c>
      <c r="BI220" s="31">
        <f t="shared" si="28"/>
        <v>98800.265750000006</v>
      </c>
      <c r="BJ220" s="27">
        <v>158.245</v>
      </c>
      <c r="BK220" s="31">
        <f t="shared" si="27"/>
        <v>3733632.5300000003</v>
      </c>
      <c r="BL220" s="27">
        <v>23594</v>
      </c>
      <c r="BM220" s="27">
        <v>0</v>
      </c>
      <c r="BN220" s="27" t="s">
        <v>107</v>
      </c>
      <c r="BO220" s="27">
        <v>1</v>
      </c>
      <c r="BP220" s="27">
        <f t="shared" si="29"/>
        <v>346050.04499999993</v>
      </c>
      <c r="BQ220" s="27">
        <f t="shared" si="30"/>
        <v>10.789284913978269</v>
      </c>
      <c r="BR220" s="27">
        <f t="shared" si="31"/>
        <v>9.2684548417516568E-2</v>
      </c>
      <c r="BS220" s="27" t="str">
        <f t="shared" si="32"/>
        <v>Continue</v>
      </c>
    </row>
    <row r="221" spans="1:71" customFormat="1" hidden="1">
      <c r="A221">
        <v>220</v>
      </c>
      <c r="B221" s="16" t="s">
        <v>72</v>
      </c>
      <c r="C221" s="17">
        <v>44012</v>
      </c>
      <c r="D221" s="16">
        <v>0.97940000000000005</v>
      </c>
      <c r="E221" t="e">
        <v>#N/A</v>
      </c>
      <c r="F221" t="e">
        <v>#N/A</v>
      </c>
      <c r="G221">
        <v>338669.32</v>
      </c>
      <c r="H221">
        <v>405703.45399999997</v>
      </c>
      <c r="I221">
        <v>14484.411</v>
      </c>
      <c r="J221" t="e">
        <v>#N/A</v>
      </c>
      <c r="K221">
        <v>775230.86699999997</v>
      </c>
      <c r="L221">
        <v>139.946</v>
      </c>
      <c r="M221">
        <v>0</v>
      </c>
      <c r="N221">
        <v>435232.06</v>
      </c>
      <c r="O221">
        <v>58777.32</v>
      </c>
      <c r="P221">
        <v>73331.703999999998</v>
      </c>
      <c r="Q221">
        <v>1427519.173</v>
      </c>
      <c r="R221">
        <v>1245869.2649999999</v>
      </c>
      <c r="S221">
        <v>0</v>
      </c>
      <c r="T221">
        <v>36315.987000000001</v>
      </c>
      <c r="U221">
        <v>1021815.719</v>
      </c>
      <c r="V221">
        <v>-36315.987000000001</v>
      </c>
      <c r="W221">
        <v>208589.51300000001</v>
      </c>
      <c r="X221">
        <v>33097.228999999999</v>
      </c>
      <c r="Y221">
        <v>139.946</v>
      </c>
      <c r="Z221">
        <v>172273.52599999998</v>
      </c>
      <c r="AA221" t="e">
        <v>#N/A</v>
      </c>
      <c r="AB221">
        <v>0</v>
      </c>
      <c r="AC221">
        <v>96212.875</v>
      </c>
      <c r="AD221">
        <v>3998.4601416999999</v>
      </c>
      <c r="AE221">
        <v>2922414.7669241</v>
      </c>
      <c r="AF221">
        <v>-2169.163</v>
      </c>
      <c r="AG221">
        <v>4198.38</v>
      </c>
      <c r="AH221">
        <v>14554.384</v>
      </c>
      <c r="AI221">
        <v>96212.875</v>
      </c>
      <c r="AJ221">
        <v>0</v>
      </c>
      <c r="AK221">
        <v>34706.608</v>
      </c>
      <c r="AL221">
        <v>166115.902</v>
      </c>
      <c r="AM221">
        <v>0</v>
      </c>
      <c r="AN221">
        <v>7347.165</v>
      </c>
      <c r="AO221">
        <v>469588.80300000001</v>
      </c>
      <c r="AP221">
        <v>1334.5670398</v>
      </c>
      <c r="AQ221">
        <v>200822.51</v>
      </c>
      <c r="AR221">
        <v>1413034.7619999999</v>
      </c>
      <c r="AS221">
        <v>146943.29999999999</v>
      </c>
      <c r="AT221">
        <v>1527.9374252999999</v>
      </c>
      <c r="AU221">
        <v>58917.265999999996</v>
      </c>
      <c r="AV221">
        <v>27009.578000000001</v>
      </c>
      <c r="AW221">
        <v>10076.111999999999</v>
      </c>
      <c r="AX221">
        <v>200822.51</v>
      </c>
      <c r="AY221">
        <v>200822.51</v>
      </c>
      <c r="AZ221">
        <v>978362.48600000003</v>
      </c>
      <c r="BA221">
        <v>359661.22</v>
      </c>
      <c r="BB221">
        <v>269815.88799999998</v>
      </c>
      <c r="BC221">
        <v>169754.49799999999</v>
      </c>
      <c r="BD221" t="e">
        <v>#N/A</v>
      </c>
      <c r="BE221">
        <v>-2169.163</v>
      </c>
      <c r="BF221">
        <v>623.35</v>
      </c>
      <c r="BG221" s="9">
        <f t="shared" si="26"/>
        <v>98642.020750000011</v>
      </c>
      <c r="BH221" s="9">
        <f t="shared" si="33"/>
        <v>282410.35680000001</v>
      </c>
      <c r="BI221" s="9">
        <f t="shared" si="28"/>
        <v>282410.35680000001</v>
      </c>
      <c r="BJ221">
        <v>158.245</v>
      </c>
      <c r="BK221" s="9">
        <f t="shared" si="27"/>
        <v>3037354.5300000003</v>
      </c>
      <c r="BL221">
        <v>19194</v>
      </c>
      <c r="BM221">
        <v>0</v>
      </c>
      <c r="BN221" t="s">
        <v>107</v>
      </c>
      <c r="BO221">
        <v>1</v>
      </c>
      <c r="BP221">
        <f t="shared" si="29"/>
        <v>181649.90800000005</v>
      </c>
      <c r="BQ221">
        <f t="shared" si="30"/>
        <v>16.720925231627419</v>
      </c>
      <c r="BR221">
        <f t="shared" si="31"/>
        <v>5.9805303004914621E-2</v>
      </c>
      <c r="BS221" t="str">
        <f t="shared" si="32"/>
        <v>Continue</v>
      </c>
    </row>
    <row r="222" spans="1:71">
      <c r="A222" s="27">
        <v>221</v>
      </c>
      <c r="B222" s="27" t="s">
        <v>72</v>
      </c>
      <c r="C222" s="29">
        <v>43830</v>
      </c>
      <c r="D222" s="27">
        <v>0.87949999999999995</v>
      </c>
      <c r="E222" s="27">
        <v>13092.803410999999</v>
      </c>
      <c r="F222" s="27">
        <v>26371.760425</v>
      </c>
      <c r="G222" s="27">
        <v>172750.543584</v>
      </c>
      <c r="H222" s="27">
        <v>336441.61182200001</v>
      </c>
      <c r="I222" s="27">
        <v>13341.008215</v>
      </c>
      <c r="J222" s="27">
        <v>1209812.265897</v>
      </c>
      <c r="K222" s="27">
        <v>540652.114313</v>
      </c>
      <c r="L222" s="27">
        <v>0</v>
      </c>
      <c r="M222" s="27">
        <v>0</v>
      </c>
      <c r="N222" s="27">
        <v>462405.54985199997</v>
      </c>
      <c r="O222" s="27">
        <v>158416.71615299999</v>
      </c>
      <c r="P222" s="27">
        <v>70179.908330999999</v>
      </c>
      <c r="Q222" s="27">
        <v>1208385.088274</v>
      </c>
      <c r="R222" s="27">
        <v>942371.58958699997</v>
      </c>
      <c r="S222" s="27">
        <v>0</v>
      </c>
      <c r="T222" s="27">
        <v>48461.987980999998</v>
      </c>
      <c r="U222" s="27">
        <v>871943.47645199997</v>
      </c>
      <c r="V222" s="27">
        <v>-48461.987980999998</v>
      </c>
      <c r="W222" s="27">
        <v>199060.25280799999</v>
      </c>
      <c r="X222" s="27">
        <v>29039.962068000001</v>
      </c>
      <c r="Y222" s="27">
        <v>434.358407</v>
      </c>
      <c r="Z222" s="27">
        <v>150598.26482700001</v>
      </c>
      <c r="AA222" s="27" t="e">
        <v>#N/A</v>
      </c>
      <c r="AB222" s="27">
        <v>0</v>
      </c>
      <c r="AC222" s="27">
        <v>233622.77176499998</v>
      </c>
      <c r="AD222" s="27">
        <v>1293.6310282078</v>
      </c>
      <c r="AE222" s="27">
        <v>3025789.8015080718</v>
      </c>
      <c r="AF222" s="27">
        <v>180010.534101</v>
      </c>
      <c r="AG222" s="27">
        <v>48524.039182</v>
      </c>
      <c r="AH222" s="27">
        <v>11045.113777999999</v>
      </c>
      <c r="AI222" s="27">
        <v>233622.77176499998</v>
      </c>
      <c r="AJ222" s="27">
        <v>0</v>
      </c>
      <c r="AK222" s="27">
        <v>29412.269273999998</v>
      </c>
      <c r="AL222" s="27">
        <v>58328.128940000002</v>
      </c>
      <c r="AM222" s="27">
        <v>0</v>
      </c>
      <c r="AN222" s="27">
        <v>232754.054951</v>
      </c>
      <c r="AO222" s="27">
        <v>451174.28247099998</v>
      </c>
      <c r="AP222" s="27">
        <v>2324.2766563373998</v>
      </c>
      <c r="AQ222" s="27">
        <v>358780.04418199998</v>
      </c>
      <c r="AR222" s="27">
        <v>1195044.0800590001</v>
      </c>
      <c r="AS222" s="27">
        <v>236601.22941299999</v>
      </c>
      <c r="AT222" s="27">
        <v>1284.9004242271001</v>
      </c>
      <c r="AU222" s="27">
        <v>96675.771158000003</v>
      </c>
      <c r="AV222" s="27">
        <v>21097.408339999998</v>
      </c>
      <c r="AW222" s="27">
        <v>11417.420984</v>
      </c>
      <c r="AX222" s="27">
        <v>358780.04418199998</v>
      </c>
      <c r="AY222" s="27">
        <v>358780.04418199998</v>
      </c>
      <c r="AZ222" s="27">
        <v>841600.43916299997</v>
      </c>
      <c r="BA222" s="27">
        <v>436592.25023599999</v>
      </c>
      <c r="BB222" s="27">
        <v>466873.236324</v>
      </c>
      <c r="BC222" s="27">
        <v>71545.034753</v>
      </c>
      <c r="BD222" s="27" t="e">
        <v>#N/A</v>
      </c>
      <c r="BE222" s="27">
        <v>180010.534101</v>
      </c>
      <c r="BF222" s="27">
        <v>1161.29</v>
      </c>
      <c r="BG222" s="31">
        <f t="shared" si="26"/>
        <v>183768.33605000001</v>
      </c>
      <c r="BH222" s="31">
        <f t="shared" si="33"/>
        <v>323645.83889999997</v>
      </c>
      <c r="BI222" s="31">
        <f t="shared" si="28"/>
        <v>323645.83889999997</v>
      </c>
      <c r="BJ222" s="27">
        <v>158.245</v>
      </c>
      <c r="BK222" s="31">
        <f t="shared" si="27"/>
        <v>3057926.38</v>
      </c>
      <c r="BL222" s="27">
        <v>19324</v>
      </c>
      <c r="BM222" s="27">
        <v>0</v>
      </c>
      <c r="BN222" s="27" t="s">
        <v>107</v>
      </c>
      <c r="BO222" s="27">
        <v>2</v>
      </c>
      <c r="BP222" s="27">
        <f t="shared" si="29"/>
        <v>266013.49868700001</v>
      </c>
      <c r="BQ222" s="27">
        <f t="shared" si="30"/>
        <v>11.495380479161525</v>
      </c>
      <c r="BR222" s="27">
        <f t="shared" si="31"/>
        <v>8.6991465990427161E-2</v>
      </c>
      <c r="BS222" s="27" t="str">
        <f t="shared" si="32"/>
        <v>Continue</v>
      </c>
    </row>
    <row r="223" spans="1:71" customFormat="1" hidden="1">
      <c r="A223">
        <v>222</v>
      </c>
      <c r="B223" s="16" t="s">
        <v>72</v>
      </c>
      <c r="C223" s="17">
        <v>43646</v>
      </c>
      <c r="D223" s="16">
        <v>0.87380000000000002</v>
      </c>
      <c r="E223" t="e">
        <v>#N/A</v>
      </c>
      <c r="F223" t="e">
        <v>#N/A</v>
      </c>
      <c r="G223">
        <v>220322.55559999999</v>
      </c>
      <c r="H223">
        <v>274047.46039999998</v>
      </c>
      <c r="I223">
        <v>11665.619000000001</v>
      </c>
      <c r="J223" t="e">
        <v>#N/A</v>
      </c>
      <c r="K223">
        <v>547212.11719999998</v>
      </c>
      <c r="L223">
        <v>0</v>
      </c>
      <c r="M223">
        <v>0</v>
      </c>
      <c r="N223">
        <v>520791.06660000002</v>
      </c>
      <c r="O223">
        <v>205630.1814</v>
      </c>
      <c r="P223">
        <v>10530.585800000001</v>
      </c>
      <c r="Q223">
        <v>1195316.0744</v>
      </c>
      <c r="R223">
        <v>885262.83860000002</v>
      </c>
      <c r="S223" t="e">
        <v>#N/A</v>
      </c>
      <c r="T223">
        <v>30330.609400000001</v>
      </c>
      <c r="U223">
        <v>921268.61400000006</v>
      </c>
      <c r="V223">
        <v>-30330.609400000001</v>
      </c>
      <c r="W223">
        <v>152977.2524</v>
      </c>
      <c r="X223">
        <v>27934.428200000002</v>
      </c>
      <c r="Y223">
        <v>189.1722</v>
      </c>
      <c r="Z223">
        <v>122646.643</v>
      </c>
      <c r="AA223" t="e">
        <v>#N/A</v>
      </c>
      <c r="AB223" t="e">
        <v>#N/A</v>
      </c>
      <c r="AC223">
        <v>206260.75539999999</v>
      </c>
      <c r="AD223">
        <v>1296.9141572799999</v>
      </c>
      <c r="AE223">
        <v>2261486.4002828998</v>
      </c>
      <c r="AF223">
        <v>181668.3694</v>
      </c>
      <c r="AG223">
        <v>48932.542399999998</v>
      </c>
      <c r="AH223">
        <v>10215.2988</v>
      </c>
      <c r="AI223">
        <v>206260.75539999999</v>
      </c>
      <c r="AJ223">
        <v>0</v>
      </c>
      <c r="AK223">
        <v>24970.7304</v>
      </c>
      <c r="AL223">
        <v>4035.6736000000001</v>
      </c>
      <c r="AM223">
        <v>0</v>
      </c>
      <c r="AN223">
        <v>237915.57020000002</v>
      </c>
      <c r="AO223">
        <v>396757.16080000001</v>
      </c>
      <c r="AP223">
        <v>1727.03498842</v>
      </c>
      <c r="AQ223">
        <v>270579.30340000003</v>
      </c>
      <c r="AR223">
        <v>1183650.4554000001</v>
      </c>
      <c r="AS223">
        <v>285082.50540000002</v>
      </c>
      <c r="AT223">
        <v>1364.6188876599999</v>
      </c>
      <c r="AU223">
        <v>76677.7984</v>
      </c>
      <c r="AV223">
        <v>22385.377</v>
      </c>
      <c r="AW223">
        <v>7062.4287999999997</v>
      </c>
      <c r="AX223">
        <v>270579.30340000003</v>
      </c>
      <c r="AY223">
        <v>270579.30340000003</v>
      </c>
      <c r="AZ223">
        <v>764760.14720000001</v>
      </c>
      <c r="BA223">
        <v>376074.33360000001</v>
      </c>
      <c r="BB223">
        <v>354319.5306</v>
      </c>
      <c r="BC223">
        <v>162877.26420000001</v>
      </c>
      <c r="BD223" t="e">
        <v>#N/A</v>
      </c>
      <c r="BE223">
        <v>181668.3694</v>
      </c>
      <c r="BF223">
        <v>883.93</v>
      </c>
      <c r="BG223" s="9">
        <f t="shared" si="26"/>
        <v>139877.50284999999</v>
      </c>
      <c r="BH223" s="9">
        <f t="shared" si="33"/>
        <v>265289.83025</v>
      </c>
      <c r="BI223" s="9">
        <f t="shared" si="28"/>
        <v>265289.83025</v>
      </c>
      <c r="BJ223">
        <v>158.245</v>
      </c>
      <c r="BK223" s="9">
        <f t="shared" si="27"/>
        <v>2242331.65</v>
      </c>
      <c r="BL223">
        <v>14170</v>
      </c>
      <c r="BM223">
        <v>0</v>
      </c>
      <c r="BN223" t="s">
        <v>107</v>
      </c>
      <c r="BO223">
        <v>1</v>
      </c>
      <c r="BP223">
        <f t="shared" si="29"/>
        <v>310053.23580000002</v>
      </c>
      <c r="BQ223">
        <f t="shared" si="30"/>
        <v>7.2320859487704778</v>
      </c>
      <c r="BR223">
        <f t="shared" si="31"/>
        <v>0.13827269298009509</v>
      </c>
      <c r="BS223" t="str">
        <f t="shared" si="32"/>
        <v>Continue</v>
      </c>
    </row>
    <row r="224" spans="1:71">
      <c r="A224" s="27">
        <v>223</v>
      </c>
      <c r="B224" s="27" t="s">
        <v>72</v>
      </c>
      <c r="C224" s="29">
        <v>43465</v>
      </c>
      <c r="D224" s="27">
        <v>0.90369999999999995</v>
      </c>
      <c r="E224" s="27">
        <v>5077.6754540000002</v>
      </c>
      <c r="F224" s="27">
        <v>24831.919686000001</v>
      </c>
      <c r="G224" s="27">
        <v>102318.63825800001</v>
      </c>
      <c r="H224" s="27">
        <v>164015.87288400001</v>
      </c>
      <c r="I224" s="27">
        <v>11337.823274</v>
      </c>
      <c r="J224" s="27">
        <v>1111245.795248</v>
      </c>
      <c r="K224" s="27">
        <v>572038.39635199995</v>
      </c>
      <c r="L224" s="27">
        <v>0</v>
      </c>
      <c r="M224" s="27">
        <v>0</v>
      </c>
      <c r="N224" s="27">
        <v>508184.88858799997</v>
      </c>
      <c r="O224" s="27">
        <v>136540.77967399999</v>
      </c>
      <c r="P224" s="27">
        <v>14954.797570000001</v>
      </c>
      <c r="Q224" s="27">
        <v>1060816.8266980001</v>
      </c>
      <c r="R224" s="27">
        <v>819244.67804399994</v>
      </c>
      <c r="S224" s="27" t="e">
        <v>#N/A</v>
      </c>
      <c r="T224" s="27">
        <v>67957.382446000003</v>
      </c>
      <c r="U224" s="27">
        <v>896800.95381400001</v>
      </c>
      <c r="V224" s="27">
        <v>-67957.382446000003</v>
      </c>
      <c r="W224" s="27">
        <v>215975.09979000001</v>
      </c>
      <c r="X224" s="27">
        <v>28866.23717</v>
      </c>
      <c r="Y224" s="27">
        <v>139.114396</v>
      </c>
      <c r="Z224" s="27">
        <v>148017.717344</v>
      </c>
      <c r="AA224" s="27" t="e">
        <v>#N/A</v>
      </c>
      <c r="AB224" s="27" t="e">
        <v>#N/A</v>
      </c>
      <c r="AC224" s="27">
        <v>187317.53421399998</v>
      </c>
      <c r="AD224" s="27">
        <v>1657.9166814893999</v>
      </c>
      <c r="AE224" s="27">
        <v>2063279.9219863431</v>
      </c>
      <c r="AF224" s="27">
        <v>98075.649179999993</v>
      </c>
      <c r="AG224" s="27">
        <v>30605.167119999998</v>
      </c>
      <c r="AH224" s="27">
        <v>13424.539214</v>
      </c>
      <c r="AI224" s="27">
        <v>187317.53421399998</v>
      </c>
      <c r="AJ224" s="27">
        <v>0</v>
      </c>
      <c r="AK224" s="27">
        <v>17389.299500000001</v>
      </c>
      <c r="AL224" s="27">
        <v>-49316.053381999998</v>
      </c>
      <c r="AM224" s="27">
        <v>0</v>
      </c>
      <c r="AN224" s="27">
        <v>128402.587508</v>
      </c>
      <c r="AO224" s="27">
        <v>405935.80752799998</v>
      </c>
      <c r="AP224" s="27">
        <v>1375.0066900639999</v>
      </c>
      <c r="AQ224" s="27">
        <v>214583.95582999999</v>
      </c>
      <c r="AR224" s="27">
        <v>1049479.003424</v>
      </c>
      <c r="AS224" s="27">
        <v>224182.849154</v>
      </c>
      <c r="AT224" s="27">
        <v>1502.7345727513998</v>
      </c>
      <c r="AU224" s="27">
        <v>58636.717914000001</v>
      </c>
      <c r="AV224" s="27">
        <v>26709.964032</v>
      </c>
      <c r="AW224" s="27">
        <v>-1808.4871479999999</v>
      </c>
      <c r="AX224" s="27">
        <v>214583.95582999999</v>
      </c>
      <c r="AY224" s="27">
        <v>214583.95582999999</v>
      </c>
      <c r="AZ224" s="27">
        <v>811732.50066000002</v>
      </c>
      <c r="BA224" s="27">
        <v>376721.78436799999</v>
      </c>
      <c r="BB224" s="27">
        <v>271412.18659599999</v>
      </c>
      <c r="BC224" s="27">
        <v>152747.60680800001</v>
      </c>
      <c r="BD224" s="27" t="e">
        <v>#N/A</v>
      </c>
      <c r="BE224" s="27">
        <v>98075.649179999993</v>
      </c>
      <c r="BF224" s="27">
        <v>792.52</v>
      </c>
      <c r="BG224" s="31">
        <f t="shared" si="26"/>
        <v>125412.32739999999</v>
      </c>
      <c r="BH224" s="31">
        <f t="shared" si="33"/>
        <v>248213.61229999998</v>
      </c>
      <c r="BI224" s="31">
        <f t="shared" si="28"/>
        <v>248213.61229999998</v>
      </c>
      <c r="BJ224" s="27">
        <v>158.245</v>
      </c>
      <c r="BK224" s="31">
        <f t="shared" si="27"/>
        <v>2073325.99</v>
      </c>
      <c r="BL224" s="27">
        <v>13102</v>
      </c>
      <c r="BM224" s="27">
        <v>0</v>
      </c>
      <c r="BN224" s="27" t="s">
        <v>107</v>
      </c>
      <c r="BO224" s="27">
        <v>1</v>
      </c>
      <c r="BP224" s="27">
        <f t="shared" si="29"/>
        <v>241572.14865400014</v>
      </c>
      <c r="BQ224" s="27">
        <f t="shared" si="30"/>
        <v>8.5826367052337282</v>
      </c>
      <c r="BR224" s="27">
        <f t="shared" si="31"/>
        <v>0.11651431073509098</v>
      </c>
      <c r="BS224" s="27" t="str">
        <f t="shared" si="32"/>
        <v>Continue</v>
      </c>
    </row>
    <row r="225" spans="1:71" customFormat="1" hidden="1">
      <c r="A225">
        <v>224</v>
      </c>
      <c r="B225" s="16" t="s">
        <v>72</v>
      </c>
      <c r="C225" s="17">
        <v>43281</v>
      </c>
      <c r="D225" s="16">
        <v>0.88570000000000004</v>
      </c>
      <c r="E225" t="e">
        <v>#N/A</v>
      </c>
      <c r="F225" t="e">
        <v>#N/A</v>
      </c>
      <c r="G225">
        <v>216022.94820000001</v>
      </c>
      <c r="H225">
        <v>225825.03659999999</v>
      </c>
      <c r="I225">
        <v>9676.4205999999995</v>
      </c>
      <c r="J225" t="e">
        <v>#N/A</v>
      </c>
      <c r="K225">
        <v>574930.18500000006</v>
      </c>
      <c r="L225">
        <v>2827.5255000000002</v>
      </c>
      <c r="M225">
        <v>0</v>
      </c>
      <c r="N225">
        <v>484323.70120000001</v>
      </c>
      <c r="O225">
        <v>173987.06909999999</v>
      </c>
      <c r="P225">
        <v>7414.4002</v>
      </c>
      <c r="Q225">
        <v>1156332.2616999999</v>
      </c>
      <c r="R225">
        <v>885518.15269999998</v>
      </c>
      <c r="S225" t="e">
        <v>#N/A</v>
      </c>
      <c r="T225">
        <v>31605.451700000001</v>
      </c>
      <c r="U225">
        <v>930507.22510000004</v>
      </c>
      <c r="V225">
        <v>-31605.451700000001</v>
      </c>
      <c r="W225">
        <v>183349.32019999999</v>
      </c>
      <c r="X225">
        <v>21991.865000000002</v>
      </c>
      <c r="Y225">
        <v>62.8339</v>
      </c>
      <c r="Z225">
        <v>151743.86850000001</v>
      </c>
      <c r="AA225" t="e">
        <v>#N/A</v>
      </c>
      <c r="AB225" t="e">
        <v>#N/A</v>
      </c>
      <c r="AC225">
        <v>171096.70970000001</v>
      </c>
      <c r="AD225">
        <v>1231.6198406799999</v>
      </c>
      <c r="AE225">
        <v>1806583.4972985301</v>
      </c>
      <c r="AF225">
        <v>105246.7825</v>
      </c>
      <c r="AG225">
        <v>25322.061699999998</v>
      </c>
      <c r="AH225">
        <v>12001.2749</v>
      </c>
      <c r="AI225">
        <v>171096.70970000001</v>
      </c>
      <c r="AJ225">
        <v>0</v>
      </c>
      <c r="AK225">
        <v>17656.3259</v>
      </c>
      <c r="AL225">
        <v>20483.8514</v>
      </c>
      <c r="AM225">
        <v>0</v>
      </c>
      <c r="AN225">
        <v>129186.4984</v>
      </c>
      <c r="AO225">
        <v>366572.97259999998</v>
      </c>
      <c r="AP225">
        <v>1214.54787005</v>
      </c>
      <c r="AQ225">
        <v>181338.6354</v>
      </c>
      <c r="AR225">
        <v>1146655.8411000001</v>
      </c>
      <c r="AS225">
        <v>253157.7831</v>
      </c>
      <c r="AT225">
        <v>1401.0514520299998</v>
      </c>
      <c r="AU225">
        <v>51586.6319</v>
      </c>
      <c r="AV225">
        <v>24002.549800000001</v>
      </c>
      <c r="AW225">
        <v>-1570.8475000000001</v>
      </c>
      <c r="AX225">
        <v>181338.6354</v>
      </c>
      <c r="AY225">
        <v>181338.6354</v>
      </c>
      <c r="AZ225">
        <v>674333.41480000003</v>
      </c>
      <c r="BA225">
        <v>278605.51260000002</v>
      </c>
      <c r="BB225">
        <v>231354.4198</v>
      </c>
      <c r="BC225">
        <v>219667.3144</v>
      </c>
      <c r="BD225" t="e">
        <v>#N/A</v>
      </c>
      <c r="BE225">
        <v>105246.7825</v>
      </c>
      <c r="BF225">
        <v>776.02</v>
      </c>
      <c r="BG225" s="9">
        <f t="shared" si="26"/>
        <v>122801.2849</v>
      </c>
      <c r="BH225" s="9">
        <f t="shared" si="33"/>
        <v>219011.08000000002</v>
      </c>
      <c r="BI225" s="9">
        <f t="shared" si="28"/>
        <v>219011.08000000002</v>
      </c>
      <c r="BJ225">
        <v>158.245</v>
      </c>
      <c r="BK225" s="9">
        <f t="shared" si="27"/>
        <v>1769812.08</v>
      </c>
      <c r="BL225">
        <v>11184</v>
      </c>
      <c r="BM225">
        <v>0</v>
      </c>
      <c r="BN225" t="s">
        <v>107</v>
      </c>
      <c r="BO225">
        <v>1</v>
      </c>
      <c r="BP225">
        <f t="shared" si="29"/>
        <v>270814.10899999994</v>
      </c>
      <c r="BQ225">
        <f t="shared" si="30"/>
        <v>6.5351546362748794</v>
      </c>
      <c r="BR225">
        <f t="shared" si="31"/>
        <v>0.1530185673724184</v>
      </c>
      <c r="BS225" t="str">
        <f t="shared" si="32"/>
        <v>Continue</v>
      </c>
    </row>
    <row r="226" spans="1:71">
      <c r="A226" s="27">
        <v>225</v>
      </c>
      <c r="B226" s="27" t="s">
        <v>72</v>
      </c>
      <c r="C226" s="29">
        <v>43100</v>
      </c>
      <c r="D226" s="27">
        <v>1.0893999999999999</v>
      </c>
      <c r="E226" s="27">
        <v>9153.4552590000003</v>
      </c>
      <c r="F226" s="27">
        <v>24524.351825999998</v>
      </c>
      <c r="G226" s="27">
        <v>54345.042543999996</v>
      </c>
      <c r="H226" s="27">
        <v>135402.05515199999</v>
      </c>
      <c r="I226" s="27">
        <v>8520.1973479999997</v>
      </c>
      <c r="J226" s="27">
        <v>1002159.4286079999</v>
      </c>
      <c r="K226" s="27">
        <v>474137.46863599995</v>
      </c>
      <c r="L226" s="27">
        <v>0</v>
      </c>
      <c r="M226" s="27">
        <v>0</v>
      </c>
      <c r="N226" s="27">
        <v>435048.18485699996</v>
      </c>
      <c r="O226" s="27">
        <v>176563.81936699999</v>
      </c>
      <c r="P226" s="27">
        <v>47033.792116999997</v>
      </c>
      <c r="Q226" s="27">
        <v>957658.66813499993</v>
      </c>
      <c r="R226" s="27">
        <v>689502.72727699997</v>
      </c>
      <c r="S226" s="27" t="e">
        <v>#N/A</v>
      </c>
      <c r="T226" s="27">
        <v>71558.143943000003</v>
      </c>
      <c r="U226" s="27">
        <v>822256.612983</v>
      </c>
      <c r="V226" s="27">
        <v>-71558.143943000003</v>
      </c>
      <c r="W226" s="27">
        <v>16407.136784999999</v>
      </c>
      <c r="X226" s="27">
        <v>19458.288538000001</v>
      </c>
      <c r="Y226" s="27">
        <v>518.12010899999996</v>
      </c>
      <c r="Z226" s="27">
        <v>-55151.007158</v>
      </c>
      <c r="AA226" s="27" t="e">
        <v>#N/A</v>
      </c>
      <c r="AB226" s="27" t="e">
        <v>#N/A</v>
      </c>
      <c r="AC226" s="27">
        <v>98500.389610999991</v>
      </c>
      <c r="AD226" s="27">
        <v>1479.9410086772998</v>
      </c>
      <c r="AE226" s="27">
        <v>1716930.5799995349</v>
      </c>
      <c r="AF226" s="27">
        <v>69715.939111</v>
      </c>
      <c r="AG226" s="27">
        <v>24063.800617999997</v>
      </c>
      <c r="AH226" s="27">
        <v>10995.660091</v>
      </c>
      <c r="AI226" s="27">
        <v>98500.389610999991</v>
      </c>
      <c r="AJ226" s="27">
        <v>0</v>
      </c>
      <c r="AK226" s="27">
        <v>19055.306230999999</v>
      </c>
      <c r="AL226" s="27">
        <v>44788.604977999996</v>
      </c>
      <c r="AM226" s="27">
        <v>0</v>
      </c>
      <c r="AN226" s="27">
        <v>93607.03302599999</v>
      </c>
      <c r="AO226" s="27">
        <v>281972.477098</v>
      </c>
      <c r="AP226" s="27">
        <v>837.31663748460005</v>
      </c>
      <c r="AQ226" s="27">
        <v>122564.190229</v>
      </c>
      <c r="AR226" s="27">
        <v>949138.47078699991</v>
      </c>
      <c r="AS226" s="27">
        <v>249100.63462699999</v>
      </c>
      <c r="AT226" s="27">
        <v>1459.4637505916</v>
      </c>
      <c r="AU226" s="27">
        <v>41507.177620999995</v>
      </c>
      <c r="AV226" s="27">
        <v>22221.595785999998</v>
      </c>
      <c r="AW226" s="27">
        <v>-345.41340600000001</v>
      </c>
      <c r="AX226" s="27">
        <v>122564.190229</v>
      </c>
      <c r="AY226" s="27">
        <v>122564.190229</v>
      </c>
      <c r="AZ226" s="27">
        <v>526525.16854599991</v>
      </c>
      <c r="BA226" s="27">
        <v>179787.67782299998</v>
      </c>
      <c r="BB226" s="27">
        <v>163725.954444</v>
      </c>
      <c r="BC226" s="27">
        <v>125154.79077399999</v>
      </c>
      <c r="BD226" s="27" t="e">
        <v>#N/A</v>
      </c>
      <c r="BE226" s="27">
        <v>69715.939111</v>
      </c>
      <c r="BF226" s="27">
        <v>607.98</v>
      </c>
      <c r="BG226" s="31">
        <f t="shared" si="26"/>
        <v>96209.795100000003</v>
      </c>
      <c r="BH226" s="31">
        <f t="shared" si="33"/>
        <v>131688.3241</v>
      </c>
      <c r="BI226" s="31">
        <f t="shared" si="28"/>
        <v>131688.3241</v>
      </c>
      <c r="BJ226" s="27">
        <v>158.245</v>
      </c>
      <c r="BK226" s="31">
        <f t="shared" si="27"/>
        <v>1689107.1300000001</v>
      </c>
      <c r="BL226" s="27">
        <v>10674</v>
      </c>
      <c r="BM226" s="27">
        <v>0</v>
      </c>
      <c r="BN226" s="27" t="s">
        <v>107</v>
      </c>
      <c r="BO226" s="27">
        <v>1</v>
      </c>
      <c r="BP226" s="27">
        <f t="shared" si="29"/>
        <v>268155.94085799996</v>
      </c>
      <c r="BQ226" s="27">
        <f t="shared" si="30"/>
        <v>6.2989733682404401</v>
      </c>
      <c r="BR226" s="27">
        <f t="shared" si="31"/>
        <v>0.15875602920342888</v>
      </c>
      <c r="BS226" s="27" t="str">
        <f t="shared" si="32"/>
        <v>Continue</v>
      </c>
    </row>
    <row r="227" spans="1:71" customFormat="1" hidden="1">
      <c r="A227">
        <v>226</v>
      </c>
      <c r="B227" s="16" t="s">
        <v>72</v>
      </c>
      <c r="C227" s="17">
        <v>42916</v>
      </c>
      <c r="D227" s="16">
        <v>1.0457000000000001</v>
      </c>
      <c r="E227" t="e">
        <v>#N/A</v>
      </c>
      <c r="F227" t="e">
        <v>#N/A</v>
      </c>
      <c r="G227">
        <v>159007.91464800001</v>
      </c>
      <c r="H227">
        <v>283552.23045600002</v>
      </c>
      <c r="I227">
        <v>6120.2597939999996</v>
      </c>
      <c r="J227">
        <v>919880.989038</v>
      </c>
      <c r="K227">
        <v>410176.24619400001</v>
      </c>
      <c r="L227">
        <v>0</v>
      </c>
      <c r="M227">
        <v>0</v>
      </c>
      <c r="N227">
        <v>411364.64615400002</v>
      </c>
      <c r="O227">
        <v>137081.935386</v>
      </c>
      <c r="P227">
        <v>78731.497350000005</v>
      </c>
      <c r="Q227">
        <v>1003068.986238</v>
      </c>
      <c r="R227">
        <v>785888.89354800002</v>
      </c>
      <c r="S227" t="e">
        <v>#N/A</v>
      </c>
      <c r="T227">
        <v>41415.738605999999</v>
      </c>
      <c r="U227">
        <v>719516.75578200002</v>
      </c>
      <c r="V227">
        <v>-41415.738605999999</v>
      </c>
      <c r="W227">
        <v>53656.258194000002</v>
      </c>
      <c r="X227">
        <v>18241.939385999998</v>
      </c>
      <c r="Y227">
        <v>1188.39996</v>
      </c>
      <c r="Z227">
        <v>12240.519587999999</v>
      </c>
      <c r="AA227" t="e">
        <v>#N/A</v>
      </c>
      <c r="AB227" t="e">
        <v>#N/A</v>
      </c>
      <c r="AC227">
        <v>83901.037175999998</v>
      </c>
      <c r="AD227">
        <v>1478.1794062464</v>
      </c>
      <c r="AE227">
        <v>1282847.7259530108</v>
      </c>
      <c r="AF227">
        <v>54547.558164000002</v>
      </c>
      <c r="AG227">
        <v>18004.259394000001</v>
      </c>
      <c r="AH227">
        <v>11586.89961</v>
      </c>
      <c r="AI227">
        <v>83901.037175999998</v>
      </c>
      <c r="AJ227">
        <v>0</v>
      </c>
      <c r="AK227">
        <v>5228.9598239999996</v>
      </c>
      <c r="AL227">
        <v>18123.099389999999</v>
      </c>
      <c r="AM227">
        <v>0</v>
      </c>
      <c r="AN227">
        <v>72373.557564000002</v>
      </c>
      <c r="AO227">
        <v>252416.15150400001</v>
      </c>
      <c r="AP227">
        <v>882.21465230579997</v>
      </c>
      <c r="AQ227">
        <v>127455.89571</v>
      </c>
      <c r="AR227">
        <v>996948.72644400003</v>
      </c>
      <c r="AS227">
        <v>211951.132866</v>
      </c>
      <c r="AT227">
        <v>1428.6112439148001</v>
      </c>
      <c r="AU227">
        <v>40286.758644000001</v>
      </c>
      <c r="AV227">
        <v>23470.89921</v>
      </c>
      <c r="AW227">
        <v>-178.25999400000001</v>
      </c>
      <c r="AX227">
        <v>127455.89571</v>
      </c>
      <c r="AY227">
        <v>127455.89571</v>
      </c>
      <c r="AZ227">
        <v>514814.86267200002</v>
      </c>
      <c r="BA227">
        <v>187588.933686</v>
      </c>
      <c r="BB227">
        <v>167564.39436000001</v>
      </c>
      <c r="BC227">
        <v>58885.218018</v>
      </c>
      <c r="BD227" t="e">
        <v>#N/A</v>
      </c>
      <c r="BE227">
        <v>54547.558164000002</v>
      </c>
      <c r="BF227">
        <v>224.2</v>
      </c>
      <c r="BG227" s="9">
        <f t="shared" si="26"/>
        <v>35478.529000000002</v>
      </c>
      <c r="BH227" s="9">
        <f t="shared" si="33"/>
        <v>106071.62350000002</v>
      </c>
      <c r="BI227" s="9">
        <f t="shared" si="28"/>
        <v>106071.62350000002</v>
      </c>
      <c r="BJ227">
        <v>158.245</v>
      </c>
      <c r="BK227" s="9">
        <f t="shared" si="27"/>
        <v>1292861.6500000001</v>
      </c>
      <c r="BL227">
        <v>8170</v>
      </c>
      <c r="BM227">
        <v>0</v>
      </c>
      <c r="BN227" t="s">
        <v>107</v>
      </c>
      <c r="BO227">
        <v>1</v>
      </c>
      <c r="BP227">
        <f t="shared" si="29"/>
        <v>217180.09268999996</v>
      </c>
      <c r="BQ227">
        <f t="shared" si="30"/>
        <v>5.9529473166097873</v>
      </c>
      <c r="BR227">
        <f t="shared" si="31"/>
        <v>0.16798401645682656</v>
      </c>
      <c r="BS227" t="str">
        <f t="shared" si="32"/>
        <v>Continue</v>
      </c>
    </row>
    <row r="228" spans="1:71">
      <c r="A228" s="27">
        <v>227</v>
      </c>
      <c r="B228" s="27" t="s">
        <v>72</v>
      </c>
      <c r="C228" s="29">
        <v>42735</v>
      </c>
      <c r="D228" s="27">
        <v>1.1336999999999999</v>
      </c>
      <c r="E228" s="27">
        <v>844.77821400000005</v>
      </c>
      <c r="F228" s="27">
        <v>36325.463201999999</v>
      </c>
      <c r="G228" s="27">
        <v>200152.095417</v>
      </c>
      <c r="H228" s="27">
        <v>240279.06058200001</v>
      </c>
      <c r="I228" s="27">
        <v>5672.0822939999998</v>
      </c>
      <c r="J228" s="27">
        <v>889853.16584699997</v>
      </c>
      <c r="K228" s="27">
        <v>439043.30607600004</v>
      </c>
      <c r="L228" s="27">
        <v>0</v>
      </c>
      <c r="M228" s="27">
        <v>0</v>
      </c>
      <c r="N228" s="27">
        <v>442905.14934</v>
      </c>
      <c r="O228" s="27">
        <v>154594.41316200001</v>
      </c>
      <c r="P228" s="27">
        <v>34937.613278999997</v>
      </c>
      <c r="Q228" s="27">
        <v>997019.31642300007</v>
      </c>
      <c r="R228" s="27">
        <v>761929.60772700002</v>
      </c>
      <c r="S228" s="27" t="e">
        <v>#N/A</v>
      </c>
      <c r="T228" s="27">
        <v>58772.427174000004</v>
      </c>
      <c r="U228" s="27">
        <v>756740.25584100001</v>
      </c>
      <c r="V228" s="27">
        <v>-58772.427174000004</v>
      </c>
      <c r="W228" s="27">
        <v>104269.768128</v>
      </c>
      <c r="X228" s="27">
        <v>18162.731601</v>
      </c>
      <c r="Y228" s="27">
        <v>0</v>
      </c>
      <c r="Z228" s="27">
        <v>45497.340953999999</v>
      </c>
      <c r="AA228" s="27" t="e">
        <v>#N/A</v>
      </c>
      <c r="AB228" s="27" t="e">
        <v>#N/A</v>
      </c>
      <c r="AC228" s="27">
        <v>105295.570245</v>
      </c>
      <c r="AD228" s="27">
        <v>1412.4812420682001</v>
      </c>
      <c r="AE228" s="27">
        <v>1578708.1908956789</v>
      </c>
      <c r="AF228" s="27">
        <v>74038.776327</v>
      </c>
      <c r="AG228" s="27">
        <v>22627.987874999999</v>
      </c>
      <c r="AH228" s="27">
        <v>12068.260200000001</v>
      </c>
      <c r="AI228" s="27">
        <v>105295.570245</v>
      </c>
      <c r="AJ228" s="27">
        <v>0</v>
      </c>
      <c r="AK228" s="27">
        <v>4465.2562740000003</v>
      </c>
      <c r="AL228" s="27">
        <v>-26791.537644</v>
      </c>
      <c r="AM228" s="27">
        <v>0</v>
      </c>
      <c r="AN228" s="27">
        <v>96666.764202000006</v>
      </c>
      <c r="AO228" s="27">
        <v>266467.18521600001</v>
      </c>
      <c r="AP228" s="27">
        <v>1045.0570261491</v>
      </c>
      <c r="AQ228" s="27">
        <v>153025.53933600002</v>
      </c>
      <c r="AR228" s="27">
        <v>991347.23412899999</v>
      </c>
      <c r="AS228" s="27">
        <v>230624.452422</v>
      </c>
      <c r="AT228" s="27">
        <v>1372.2275601711001</v>
      </c>
      <c r="AU228" s="27">
        <v>44954.269245000003</v>
      </c>
      <c r="AV228" s="27">
        <v>24317.544302999999</v>
      </c>
      <c r="AW228" s="27">
        <v>-301.70650499999999</v>
      </c>
      <c r="AX228" s="27">
        <v>153025.53933600002</v>
      </c>
      <c r="AY228" s="27">
        <v>153025.53933600002</v>
      </c>
      <c r="AZ228" s="27">
        <v>498358.80495900003</v>
      </c>
      <c r="BA228" s="27">
        <v>197979.80858099999</v>
      </c>
      <c r="BB228" s="27">
        <v>197678.10207600001</v>
      </c>
      <c r="BC228" s="27">
        <v>112476.185064</v>
      </c>
      <c r="BD228" s="27" t="e">
        <v>#N/A</v>
      </c>
      <c r="BE228" s="27">
        <v>74038.776327</v>
      </c>
      <c r="BF228" s="27">
        <v>446.1</v>
      </c>
      <c r="BG228" s="31">
        <f t="shared" si="26"/>
        <v>70593.094500000007</v>
      </c>
      <c r="BH228" s="31">
        <f t="shared" si="33"/>
        <v>140893.43575</v>
      </c>
      <c r="BI228" s="31">
        <f t="shared" si="28"/>
        <v>140893.43575</v>
      </c>
      <c r="BJ228" s="27">
        <v>158.245</v>
      </c>
      <c r="BK228" s="31">
        <f t="shared" si="27"/>
        <v>1575961.9550000001</v>
      </c>
      <c r="BL228" s="27">
        <v>9959</v>
      </c>
      <c r="BM228" s="27">
        <v>0</v>
      </c>
      <c r="BN228" s="27" t="s">
        <v>107</v>
      </c>
      <c r="BO228" s="27">
        <v>1</v>
      </c>
      <c r="BP228" s="27">
        <f t="shared" si="29"/>
        <v>235089.70869600005</v>
      </c>
      <c r="BQ228" s="27">
        <f t="shared" si="30"/>
        <v>6.7036620349804981</v>
      </c>
      <c r="BR228" s="27">
        <f t="shared" si="31"/>
        <v>0.14917219793925801</v>
      </c>
      <c r="BS228" s="27" t="str">
        <f t="shared" si="32"/>
        <v>Continue</v>
      </c>
    </row>
    <row r="229" spans="1:71" customFormat="1" hidden="1">
      <c r="A229">
        <v>228</v>
      </c>
      <c r="B229" s="16" t="s">
        <v>72</v>
      </c>
      <c r="C229" s="17">
        <v>42551</v>
      </c>
      <c r="D229" s="16">
        <v>1.0558000000000001</v>
      </c>
      <c r="E229" t="e">
        <v>#N/A</v>
      </c>
      <c r="F229" t="e">
        <v>#N/A</v>
      </c>
      <c r="G229">
        <v>217864.406586</v>
      </c>
      <c r="H229">
        <v>206441.52176500001</v>
      </c>
      <c r="I229">
        <v>4084.159936</v>
      </c>
      <c r="J229">
        <v>804132.80239900004</v>
      </c>
      <c r="K229">
        <v>476889.48752700002</v>
      </c>
      <c r="L229">
        <v>3637.4549430000002</v>
      </c>
      <c r="M229">
        <v>0</v>
      </c>
      <c r="N229">
        <v>463743.597733</v>
      </c>
      <c r="O229">
        <v>130948.37794799999</v>
      </c>
      <c r="P229">
        <v>42373.159335999997</v>
      </c>
      <c r="Q229">
        <v>939994.93527000002</v>
      </c>
      <c r="R229">
        <v>727618.61859800003</v>
      </c>
      <c r="S229" t="e">
        <v>#N/A</v>
      </c>
      <c r="T229">
        <v>44223.794307000004</v>
      </c>
      <c r="U229">
        <v>733553.41350499995</v>
      </c>
      <c r="V229">
        <v>-44223.794307000004</v>
      </c>
      <c r="W229">
        <v>80789.788734000002</v>
      </c>
      <c r="X229">
        <v>16336.639744</v>
      </c>
      <c r="Y229">
        <v>63.814999</v>
      </c>
      <c r="Z229">
        <v>36565.994426999998</v>
      </c>
      <c r="AA229" t="e">
        <v>#N/A</v>
      </c>
      <c r="AB229" t="e">
        <v>#N/A</v>
      </c>
      <c r="AC229">
        <v>98019.838464</v>
      </c>
      <c r="AD229">
        <v>1410.4837783972998</v>
      </c>
      <c r="AE229">
        <v>1338061.4059506799</v>
      </c>
      <c r="AF229">
        <v>83533.833691000007</v>
      </c>
      <c r="AG229">
        <v>23611.549630000001</v>
      </c>
      <c r="AH229">
        <v>12954.444797</v>
      </c>
      <c r="AI229">
        <v>98019.838464</v>
      </c>
      <c r="AJ229" t="e">
        <v>#N/A</v>
      </c>
      <c r="AK229">
        <v>1021.039984</v>
      </c>
      <c r="AL229">
        <v>-23356.289634000001</v>
      </c>
      <c r="AM229">
        <v>0</v>
      </c>
      <c r="AN229">
        <v>106826.308326</v>
      </c>
      <c r="AO229">
        <v>245241.041157</v>
      </c>
      <c r="AP229">
        <v>649.91109431569998</v>
      </c>
      <c r="AQ229">
        <v>98594.173454999996</v>
      </c>
      <c r="AR229">
        <v>935910.77533400001</v>
      </c>
      <c r="AS229">
        <v>211355.27668800001</v>
      </c>
      <c r="AT229">
        <v>1355.9474802519001</v>
      </c>
      <c r="AU229">
        <v>26291.779588000001</v>
      </c>
      <c r="AV229">
        <v>23930.624625</v>
      </c>
      <c r="AW229">
        <v>-1148.6699819999999</v>
      </c>
      <c r="AX229">
        <v>98594.173454999996</v>
      </c>
      <c r="AY229">
        <v>98594.173454999996</v>
      </c>
      <c r="AZ229">
        <v>477208.56252199999</v>
      </c>
      <c r="BA229">
        <v>166940.037384</v>
      </c>
      <c r="BB229">
        <v>123737.28306099999</v>
      </c>
      <c r="BC229">
        <v>195784.41693199999</v>
      </c>
      <c r="BD229" t="e">
        <v>#N/A</v>
      </c>
      <c r="BE229">
        <v>83533.833691000007</v>
      </c>
      <c r="BF229">
        <v>444.25</v>
      </c>
      <c r="BG229" s="9">
        <f t="shared" si="26"/>
        <v>70300.341249999998</v>
      </c>
      <c r="BH229" s="9">
        <f t="shared" si="33"/>
        <v>157665.82329999999</v>
      </c>
      <c r="BI229" s="9">
        <f t="shared" si="28"/>
        <v>157665.82329999999</v>
      </c>
      <c r="BJ229">
        <v>158.245</v>
      </c>
      <c r="BK229" s="9">
        <f t="shared" si="27"/>
        <v>1339069.19</v>
      </c>
      <c r="BL229">
        <v>8462</v>
      </c>
      <c r="BM229">
        <v>0</v>
      </c>
      <c r="BN229" t="s">
        <v>107</v>
      </c>
      <c r="BO229">
        <v>1</v>
      </c>
      <c r="BP229">
        <f t="shared" si="29"/>
        <v>212376.31667199999</v>
      </c>
      <c r="BQ229">
        <f t="shared" si="30"/>
        <v>6.3051719277535847</v>
      </c>
      <c r="BR229">
        <f t="shared" si="31"/>
        <v>0.15859995753617481</v>
      </c>
      <c r="BS229" t="str">
        <f t="shared" si="32"/>
        <v>Continue</v>
      </c>
    </row>
    <row r="230" spans="1:71">
      <c r="A230" s="27">
        <v>229</v>
      </c>
      <c r="B230" s="27" t="s">
        <v>72</v>
      </c>
      <c r="C230" s="29">
        <v>42369</v>
      </c>
      <c r="D230" s="27">
        <v>0.86970000000000003</v>
      </c>
      <c r="E230" s="27">
        <v>2310.320064</v>
      </c>
      <c r="F230" s="27">
        <v>12490.167846</v>
      </c>
      <c r="G230" s="27">
        <v>292688.67310800002</v>
      </c>
      <c r="H230" s="27">
        <v>243738.766752</v>
      </c>
      <c r="I230" s="27">
        <v>3609.8751000000002</v>
      </c>
      <c r="J230" s="27">
        <v>757135.20347399998</v>
      </c>
      <c r="K230" s="27">
        <v>515634.55928400002</v>
      </c>
      <c r="L230" s="27">
        <v>72.197502</v>
      </c>
      <c r="M230" s="27">
        <v>0</v>
      </c>
      <c r="N230" s="27">
        <v>470944.30554600002</v>
      </c>
      <c r="O230" s="27">
        <v>70681.354458000002</v>
      </c>
      <c r="P230" s="27">
        <v>81149.992247999995</v>
      </c>
      <c r="Q230" s="27">
        <v>965352.79924199998</v>
      </c>
      <c r="R230" s="27">
        <v>802114.24722000002</v>
      </c>
      <c r="S230" s="27" t="e">
        <v>#N/A</v>
      </c>
      <c r="T230" s="27">
        <v>76745.944625999997</v>
      </c>
      <c r="U230" s="27">
        <v>721614.03249000001</v>
      </c>
      <c r="V230" s="27">
        <v>-76745.944625999997</v>
      </c>
      <c r="W230" s="27">
        <v>67793.454377999995</v>
      </c>
      <c r="X230" s="27">
        <v>16316.635452</v>
      </c>
      <c r="Y230" s="27">
        <v>72.197502</v>
      </c>
      <c r="Z230" s="27">
        <v>-8952.4902480000001</v>
      </c>
      <c r="AA230" s="27" t="e">
        <v>#N/A</v>
      </c>
      <c r="AB230" s="27" t="e">
        <v>#N/A</v>
      </c>
      <c r="AC230" s="27">
        <v>77973.302160000007</v>
      </c>
      <c r="AD230" s="27">
        <v>1144.2654289482</v>
      </c>
      <c r="AE230" s="27">
        <v>1423598.6615882304</v>
      </c>
      <c r="AF230" s="27">
        <v>17038.610472</v>
      </c>
      <c r="AG230" s="27">
        <v>3032.2950839999999</v>
      </c>
      <c r="AH230" s="27">
        <v>12417.970343999999</v>
      </c>
      <c r="AI230" s="27">
        <v>77973.302160000007</v>
      </c>
      <c r="AJ230" s="27">
        <v>0</v>
      </c>
      <c r="AK230" s="27">
        <v>1588.3450439999999</v>
      </c>
      <c r="AL230" s="27">
        <v>172985.21479200001</v>
      </c>
      <c r="AM230" s="27">
        <v>0</v>
      </c>
      <c r="AN230" s="27">
        <v>19132.338029999999</v>
      </c>
      <c r="AO230" s="27">
        <v>262437.91976999998</v>
      </c>
      <c r="AP230" s="27">
        <v>934.66164114180003</v>
      </c>
      <c r="AQ230" s="27">
        <v>125190.46846800001</v>
      </c>
      <c r="AR230" s="27">
        <v>961742.92414200003</v>
      </c>
      <c r="AS230" s="27">
        <v>161650.206978</v>
      </c>
      <c r="AT230" s="27">
        <v>1698.7639035587999</v>
      </c>
      <c r="AU230" s="27">
        <v>38120.281056</v>
      </c>
      <c r="AV230" s="27">
        <v>20287.498061999999</v>
      </c>
      <c r="AW230" s="27">
        <v>-1299.555036</v>
      </c>
      <c r="AX230" s="27">
        <v>125190.46846800001</v>
      </c>
      <c r="AY230" s="27">
        <v>125190.46846800001</v>
      </c>
      <c r="AZ230" s="27">
        <v>616711.06208399998</v>
      </c>
      <c r="BA230" s="27">
        <v>253124.44201200001</v>
      </c>
      <c r="BB230" s="27">
        <v>162011.19448800001</v>
      </c>
      <c r="BC230" s="27">
        <v>234569.68399799999</v>
      </c>
      <c r="BD230" s="27" t="e">
        <v>#N/A</v>
      </c>
      <c r="BE230" s="27">
        <v>17038.610472</v>
      </c>
      <c r="BF230" s="27">
        <v>552.08999999999992</v>
      </c>
      <c r="BG230" s="31">
        <f t="shared" si="26"/>
        <v>87365.482049999991</v>
      </c>
      <c r="BH230" s="31">
        <f t="shared" si="33"/>
        <v>135641.28419999999</v>
      </c>
      <c r="BI230" s="31">
        <f t="shared" si="28"/>
        <v>135641.28419999999</v>
      </c>
      <c r="BJ230" s="27">
        <v>158.245</v>
      </c>
      <c r="BK230" s="31">
        <f t="shared" si="27"/>
        <v>1459335.3900000001</v>
      </c>
      <c r="BL230" s="27">
        <v>9222</v>
      </c>
      <c r="BM230" s="27">
        <v>0</v>
      </c>
      <c r="BN230" s="27" t="s">
        <v>107</v>
      </c>
      <c r="BO230" s="27">
        <v>2</v>
      </c>
      <c r="BP230" s="27">
        <f t="shared" si="29"/>
        <v>163238.55202199996</v>
      </c>
      <c r="BQ230" s="27">
        <f t="shared" si="30"/>
        <v>8.939894234073595</v>
      </c>
      <c r="BR230" s="27">
        <f t="shared" si="31"/>
        <v>0.11185814661974308</v>
      </c>
      <c r="BS230" s="27" t="str">
        <f t="shared" si="32"/>
        <v>Continue</v>
      </c>
    </row>
    <row r="231" spans="1:71" customFormat="1" hidden="1">
      <c r="A231">
        <v>230</v>
      </c>
      <c r="B231" s="16" t="s">
        <v>72</v>
      </c>
      <c r="C231" s="17">
        <v>42185</v>
      </c>
      <c r="D231" s="16">
        <v>0.85240000000000005</v>
      </c>
      <c r="E231" t="e">
        <v>#N/A</v>
      </c>
      <c r="F231" t="e">
        <v>#N/A</v>
      </c>
      <c r="G231">
        <v>156601.0698</v>
      </c>
      <c r="H231">
        <v>167786.86050000001</v>
      </c>
      <c r="I231">
        <v>2448.6307999999999</v>
      </c>
      <c r="J231">
        <v>678382.03300000005</v>
      </c>
      <c r="K231">
        <v>286656.75569999998</v>
      </c>
      <c r="L231">
        <v>0</v>
      </c>
      <c r="M231">
        <v>0</v>
      </c>
      <c r="N231">
        <v>429066.897</v>
      </c>
      <c r="O231">
        <v>198394.74549999999</v>
      </c>
      <c r="P231">
        <v>68283.408899999995</v>
      </c>
      <c r="Q231">
        <v>759409.45220000006</v>
      </c>
      <c r="R231">
        <v>489169.65299999999</v>
      </c>
      <c r="S231" t="e">
        <v>#N/A</v>
      </c>
      <c r="T231">
        <v>31331.344100000002</v>
      </c>
      <c r="U231">
        <v>591622.59169999999</v>
      </c>
      <c r="V231">
        <v>-31331.344100000002</v>
      </c>
      <c r="W231">
        <v>138904.14720000001</v>
      </c>
      <c r="X231">
        <v>15582.196</v>
      </c>
      <c r="Y231">
        <v>0</v>
      </c>
      <c r="Z231">
        <v>107572.8031</v>
      </c>
      <c r="AA231" t="e">
        <v>#N/A</v>
      </c>
      <c r="AB231" t="e">
        <v>#N/A</v>
      </c>
      <c r="AC231">
        <v>135008.59820000001</v>
      </c>
      <c r="AD231">
        <v>1366.66432553</v>
      </c>
      <c r="AE231">
        <v>1513823.7198282799</v>
      </c>
      <c r="AF231">
        <v>83364.748600000006</v>
      </c>
      <c r="AG231">
        <v>27046.2402</v>
      </c>
      <c r="AH231">
        <v>6065.9263000000001</v>
      </c>
      <c r="AI231">
        <v>135008.59820000001</v>
      </c>
      <c r="AJ231">
        <v>0</v>
      </c>
      <c r="AK231">
        <v>1725.1717000000001</v>
      </c>
      <c r="AL231">
        <v>3784.2476000000001</v>
      </c>
      <c r="AM231">
        <v>0</v>
      </c>
      <c r="AN231">
        <v>110132.7353</v>
      </c>
      <c r="AO231">
        <v>273077.98489999998</v>
      </c>
      <c r="AP231">
        <v>975.75154844999997</v>
      </c>
      <c r="AQ231">
        <v>114028.2843</v>
      </c>
      <c r="AR231">
        <v>756960.82140000002</v>
      </c>
      <c r="AS231">
        <v>268514.6275</v>
      </c>
      <c r="AT231">
        <v>1457.80904199</v>
      </c>
      <c r="AU231">
        <v>40235.456100000003</v>
      </c>
      <c r="AV231">
        <v>9627.5710999999992</v>
      </c>
      <c r="AW231">
        <v>-667.80840000000001</v>
      </c>
      <c r="AX231">
        <v>114028.2843</v>
      </c>
      <c r="AY231">
        <v>114028.2843</v>
      </c>
      <c r="AZ231">
        <v>615941.94759999996</v>
      </c>
      <c r="BA231">
        <v>286211.55009999999</v>
      </c>
      <c r="BB231">
        <v>153595.932</v>
      </c>
      <c r="BC231">
        <v>134118.18700000001</v>
      </c>
      <c r="BD231" t="e">
        <v>#N/A</v>
      </c>
      <c r="BE231">
        <v>83364.748600000006</v>
      </c>
      <c r="BF231">
        <v>305.07</v>
      </c>
      <c r="BG231" s="9">
        <f t="shared" si="26"/>
        <v>48275.802150000003</v>
      </c>
      <c r="BH231" s="9">
        <f t="shared" si="33"/>
        <v>154306.28195</v>
      </c>
      <c r="BI231" s="9">
        <f t="shared" si="28"/>
        <v>154306.28195</v>
      </c>
      <c r="BJ231">
        <v>158.245</v>
      </c>
      <c r="BK231" s="9">
        <f t="shared" si="27"/>
        <v>1512347.4650000001</v>
      </c>
      <c r="BL231">
        <v>9557</v>
      </c>
      <c r="BM231">
        <v>0</v>
      </c>
      <c r="BN231" t="s">
        <v>107</v>
      </c>
      <c r="BO231">
        <v>1</v>
      </c>
      <c r="BP231">
        <f t="shared" si="29"/>
        <v>270239.79920000007</v>
      </c>
      <c r="BQ231">
        <f t="shared" si="30"/>
        <v>5.5963165657947238</v>
      </c>
      <c r="BR231">
        <f t="shared" si="31"/>
        <v>0.17868896232784709</v>
      </c>
      <c r="BS231" t="str">
        <f t="shared" si="32"/>
        <v>Continue</v>
      </c>
    </row>
    <row r="232" spans="1:71">
      <c r="A232" s="27">
        <v>231</v>
      </c>
      <c r="B232" s="27" t="s">
        <v>72</v>
      </c>
      <c r="C232" s="29">
        <v>42004</v>
      </c>
      <c r="D232" s="27">
        <v>0.73519999999999996</v>
      </c>
      <c r="E232" s="27">
        <v>6997.4302420000004</v>
      </c>
      <c r="F232" s="27">
        <v>14168.350490000001</v>
      </c>
      <c r="G232" s="27">
        <v>161519.19558599999</v>
      </c>
      <c r="H232" s="27">
        <v>126185.06436400001</v>
      </c>
      <c r="I232" s="27">
        <v>2486.6900860000001</v>
      </c>
      <c r="J232" s="27">
        <v>658972.87279000005</v>
      </c>
      <c r="K232" s="27">
        <v>328358.75135600002</v>
      </c>
      <c r="L232" s="27">
        <v>5031.2101739999998</v>
      </c>
      <c r="M232" s="27">
        <v>0</v>
      </c>
      <c r="N232" s="27">
        <v>479699.86658999999</v>
      </c>
      <c r="O232" s="27">
        <v>202867.647016</v>
      </c>
      <c r="P232" s="27">
        <v>37705.161304000001</v>
      </c>
      <c r="Q232" s="27">
        <v>760406.69629800005</v>
      </c>
      <c r="R232" s="27">
        <v>483227.49671199999</v>
      </c>
      <c r="S232" s="27" t="e">
        <v>#N/A</v>
      </c>
      <c r="T232" s="27">
        <v>46148.341595999998</v>
      </c>
      <c r="U232" s="27">
        <v>634221.63193399995</v>
      </c>
      <c r="V232" s="27">
        <v>-46148.341595999998</v>
      </c>
      <c r="W232" s="27">
        <v>176844.14611599999</v>
      </c>
      <c r="X232" s="27">
        <v>20818.800719999999</v>
      </c>
      <c r="Y232" s="27">
        <v>173.49000599999999</v>
      </c>
      <c r="Z232" s="27">
        <v>130695.80452000001</v>
      </c>
      <c r="AA232" s="27" t="e">
        <v>#N/A</v>
      </c>
      <c r="AB232" s="27" t="e">
        <v>#N/A</v>
      </c>
      <c r="AC232" s="27">
        <v>157124.11543400001</v>
      </c>
      <c r="AD232" s="27">
        <v>1754.8918916914001</v>
      </c>
      <c r="AE232" s="27">
        <v>1327060.9451932411</v>
      </c>
      <c r="AF232" s="27">
        <v>31864.331102</v>
      </c>
      <c r="AG232" s="27">
        <v>13705.710474</v>
      </c>
      <c r="AH232" s="27">
        <v>3701.120128</v>
      </c>
      <c r="AI232" s="27">
        <v>157124.11543400001</v>
      </c>
      <c r="AJ232" s="27">
        <v>0</v>
      </c>
      <c r="AK232" s="27">
        <v>1445.7500500000001</v>
      </c>
      <c r="AL232" s="27">
        <v>39497.891366000003</v>
      </c>
      <c r="AM232" s="27">
        <v>0</v>
      </c>
      <c r="AN232" s="27">
        <v>45165.231562000001</v>
      </c>
      <c r="AO232" s="27">
        <v>356290.642322</v>
      </c>
      <c r="AP232" s="27">
        <v>910.909276503</v>
      </c>
      <c r="AQ232" s="27">
        <v>115833.49400599999</v>
      </c>
      <c r="AR232" s="27">
        <v>757920.00621200004</v>
      </c>
      <c r="AS232" s="27">
        <v>275733.44953600003</v>
      </c>
      <c r="AT232" s="27">
        <v>1434.878009624</v>
      </c>
      <c r="AU232" s="27">
        <v>38167.801319999999</v>
      </c>
      <c r="AV232" s="27">
        <v>7807.0502699999997</v>
      </c>
      <c r="AW232" s="27">
        <v>-173.49000599999999</v>
      </c>
      <c r="AX232" s="27">
        <v>115833.49400599999</v>
      </c>
      <c r="AY232" s="27">
        <v>115833.49400599999</v>
      </c>
      <c r="AZ232" s="27">
        <v>686384.29373799998</v>
      </c>
      <c r="BA232" s="27">
        <v>274461.18949199998</v>
      </c>
      <c r="BB232" s="27">
        <v>153827.80532000001</v>
      </c>
      <c r="BC232" s="27">
        <v>202578.49700599999</v>
      </c>
      <c r="BD232" s="27" t="e">
        <v>#N/A</v>
      </c>
      <c r="BE232" s="27">
        <v>31864.331102</v>
      </c>
      <c r="BF232" s="27">
        <v>670.04</v>
      </c>
      <c r="BG232" s="31">
        <f t="shared" si="26"/>
        <v>106030.4798</v>
      </c>
      <c r="BH232" s="31">
        <f t="shared" si="33"/>
        <v>226666.9731</v>
      </c>
      <c r="BI232" s="31">
        <f t="shared" si="28"/>
        <v>226666.9731</v>
      </c>
      <c r="BJ232" s="27">
        <v>158.245</v>
      </c>
      <c r="BK232" s="31">
        <f t="shared" si="27"/>
        <v>1330840.45</v>
      </c>
      <c r="BL232" s="27">
        <v>8410</v>
      </c>
      <c r="BM232" s="27">
        <v>0</v>
      </c>
      <c r="BN232" s="27" t="s">
        <v>107</v>
      </c>
      <c r="BO232" s="27">
        <v>1</v>
      </c>
      <c r="BP232" s="27">
        <f t="shared" si="29"/>
        <v>277179.19958600006</v>
      </c>
      <c r="BQ232" s="27">
        <f t="shared" si="30"/>
        <v>4.8013720076678466</v>
      </c>
      <c r="BR232" s="27">
        <f t="shared" si="31"/>
        <v>0.20827380140572077</v>
      </c>
      <c r="BS232" s="27" t="str">
        <f t="shared" si="32"/>
        <v>Continue</v>
      </c>
    </row>
    <row r="233" spans="1:71" customFormat="1" hidden="1">
      <c r="A233">
        <v>232</v>
      </c>
      <c r="B233" s="16" t="s">
        <v>72</v>
      </c>
      <c r="C233" s="17">
        <v>41820</v>
      </c>
      <c r="D233" s="16">
        <v>0.75070000000000003</v>
      </c>
      <c r="E233" t="e">
        <v>#N/A</v>
      </c>
      <c r="F233" t="e">
        <v>#N/A</v>
      </c>
      <c r="G233">
        <v>88533.900000000009</v>
      </c>
      <c r="H233">
        <v>94942.068000000014</v>
      </c>
      <c r="I233">
        <v>1956.1776000000002</v>
      </c>
      <c r="J233">
        <v>671205.00720000011</v>
      </c>
      <c r="K233">
        <v>190457.49840000001</v>
      </c>
      <c r="L233">
        <v>2967.9936000000002</v>
      </c>
      <c r="M233">
        <v>0</v>
      </c>
      <c r="N233">
        <v>334641.27840000001</v>
      </c>
      <c r="O233">
        <v>285028.56720000005</v>
      </c>
      <c r="P233">
        <v>14806.240800000001</v>
      </c>
      <c r="Q233">
        <v>658186.30800000008</v>
      </c>
      <c r="R233">
        <v>326243.20560000004</v>
      </c>
      <c r="S233" t="e">
        <v>#N/A</v>
      </c>
      <c r="T233">
        <v>16155.328800000001</v>
      </c>
      <c r="U233">
        <v>563244.24000000011</v>
      </c>
      <c r="V233">
        <v>-16155.328800000001</v>
      </c>
      <c r="W233">
        <v>91771.711200000005</v>
      </c>
      <c r="X233">
        <v>15008.604000000001</v>
      </c>
      <c r="Y233">
        <v>573.36240000000009</v>
      </c>
      <c r="Z233">
        <v>75616.382400000002</v>
      </c>
      <c r="AA233" t="e">
        <v>#N/A</v>
      </c>
      <c r="AB233" t="e">
        <v>#N/A</v>
      </c>
      <c r="AC233">
        <v>68432.488800000006</v>
      </c>
      <c r="AD233">
        <v>759.26672640000004</v>
      </c>
      <c r="AE233">
        <v>1055297.6054025602</v>
      </c>
      <c r="AF233">
        <v>48971.894400000005</v>
      </c>
      <c r="AG233">
        <v>14266.605600000001</v>
      </c>
      <c r="AH233">
        <v>2394.6312000000003</v>
      </c>
      <c r="AI233">
        <v>68432.488800000006</v>
      </c>
      <c r="AJ233">
        <v>0</v>
      </c>
      <c r="AK233">
        <v>4418.2632000000003</v>
      </c>
      <c r="AL233">
        <v>-3709.9920000000002</v>
      </c>
      <c r="AM233">
        <v>0</v>
      </c>
      <c r="AN233">
        <v>63373.408800000005</v>
      </c>
      <c r="AO233">
        <v>192514.85760000002</v>
      </c>
      <c r="AP233">
        <v>513.72596496000006</v>
      </c>
      <c r="AQ233">
        <v>56391.878400000009</v>
      </c>
      <c r="AR233">
        <v>656230.13040000002</v>
      </c>
      <c r="AS233">
        <v>327524.83920000005</v>
      </c>
      <c r="AT233">
        <v>936.21985392000011</v>
      </c>
      <c r="AU233">
        <v>21720.316800000001</v>
      </c>
      <c r="AV233">
        <v>7116.4392000000007</v>
      </c>
      <c r="AW233">
        <v>134.90880000000001</v>
      </c>
      <c r="AX233">
        <v>56391.878400000009</v>
      </c>
      <c r="AY233">
        <v>56391.878400000009</v>
      </c>
      <c r="AZ233">
        <v>392652.06240000005</v>
      </c>
      <c r="BA233">
        <v>91400.712000000014</v>
      </c>
      <c r="BB233">
        <v>78247.104000000007</v>
      </c>
      <c r="BC233">
        <v>154470.57600000003</v>
      </c>
      <c r="BD233" t="e">
        <v>#N/A</v>
      </c>
      <c r="BE233">
        <v>48971.894400000005</v>
      </c>
      <c r="BF233">
        <v>762.34</v>
      </c>
      <c r="BG233" s="9">
        <f t="shared" si="26"/>
        <v>120636.4933</v>
      </c>
      <c r="BH233" s="9">
        <f t="shared" si="33"/>
        <v>159957.21090000001</v>
      </c>
      <c r="BI233" s="9">
        <f t="shared" si="28"/>
        <v>159957.21090000001</v>
      </c>
      <c r="BJ233">
        <v>158.245</v>
      </c>
      <c r="BK233" s="9">
        <f t="shared" si="27"/>
        <v>1063248.155</v>
      </c>
      <c r="BL233">
        <v>6719</v>
      </c>
      <c r="BM233">
        <v>0</v>
      </c>
      <c r="BN233" t="s">
        <v>107</v>
      </c>
      <c r="BO233">
        <v>1</v>
      </c>
      <c r="BP233">
        <f t="shared" si="29"/>
        <v>331943.10240000003</v>
      </c>
      <c r="BQ233">
        <f t="shared" si="30"/>
        <v>3.2031036262315777</v>
      </c>
      <c r="BR233">
        <f t="shared" si="31"/>
        <v>0.31219720517643412</v>
      </c>
      <c r="BS233" t="str">
        <f t="shared" si="32"/>
        <v>Continue</v>
      </c>
    </row>
    <row r="234" spans="1:71">
      <c r="A234" s="27">
        <v>233</v>
      </c>
      <c r="B234" s="27" t="s">
        <v>72</v>
      </c>
      <c r="C234" s="29">
        <v>41639</v>
      </c>
      <c r="D234" s="27">
        <v>0.70250000000000001</v>
      </c>
      <c r="E234" s="27">
        <v>12999.819399</v>
      </c>
      <c r="F234" s="27">
        <v>9253.0042840000006</v>
      </c>
      <c r="G234" s="27">
        <v>52813.802621000003</v>
      </c>
      <c r="H234" s="27">
        <v>88164.188706000001</v>
      </c>
      <c r="I234" s="27">
        <v>1889.6980579999999</v>
      </c>
      <c r="J234" s="27">
        <v>642855.73073099996</v>
      </c>
      <c r="K234" s="27">
        <v>168541.51817299999</v>
      </c>
      <c r="L234" s="27">
        <v>847.10602600000004</v>
      </c>
      <c r="M234" s="27">
        <v>0</v>
      </c>
      <c r="N234" s="27">
        <v>312419.218589</v>
      </c>
      <c r="O234" s="27">
        <v>272344.587359</v>
      </c>
      <c r="P234" s="27">
        <v>33623.593031999997</v>
      </c>
      <c r="Q234" s="27">
        <v>611903.77978099999</v>
      </c>
      <c r="R234" s="27">
        <v>294239.02003100002</v>
      </c>
      <c r="S234" s="27" t="e">
        <v>#N/A</v>
      </c>
      <c r="T234" s="27">
        <v>35708.777095999998</v>
      </c>
      <c r="U234" s="27">
        <v>523739.591075</v>
      </c>
      <c r="V234" s="27">
        <v>-35708.777095999998</v>
      </c>
      <c r="W234" s="27">
        <v>83537.686564000003</v>
      </c>
      <c r="X234" s="27">
        <v>14303.059439000001</v>
      </c>
      <c r="Y234" s="27">
        <v>97.743003000000002</v>
      </c>
      <c r="Z234" s="27">
        <v>47828.909467999998</v>
      </c>
      <c r="AA234" s="27" t="e">
        <v>#N/A</v>
      </c>
      <c r="AB234" s="27">
        <v>-32.581001000000001</v>
      </c>
      <c r="AC234" s="27">
        <v>22187.661681000001</v>
      </c>
      <c r="AD234" s="27">
        <v>1632.7447355134</v>
      </c>
      <c r="AE234" s="27">
        <v>843831.64191570017</v>
      </c>
      <c r="AF234" s="27">
        <v>7167.8202200000005</v>
      </c>
      <c r="AG234" s="27">
        <v>7200.4012210000001</v>
      </c>
      <c r="AH234" s="27">
        <v>4561.3401400000002</v>
      </c>
      <c r="AI234" s="27">
        <v>22187.661681000001</v>
      </c>
      <c r="AJ234" s="27">
        <v>0</v>
      </c>
      <c r="AK234" s="27">
        <v>4268.1111309999997</v>
      </c>
      <c r="AL234" s="27">
        <v>-23653.806725999999</v>
      </c>
      <c r="AM234" s="27">
        <v>0</v>
      </c>
      <c r="AN234" s="27">
        <v>14368.221441</v>
      </c>
      <c r="AO234" s="27">
        <v>193335.659934</v>
      </c>
      <c r="AP234" s="27">
        <v>412.19201795130004</v>
      </c>
      <c r="AQ234" s="27">
        <v>25217.694774</v>
      </c>
      <c r="AR234" s="27">
        <v>610014.08172300004</v>
      </c>
      <c r="AS234" s="27">
        <v>313396.64861899999</v>
      </c>
      <c r="AT234" s="27">
        <v>1384.0800196812002</v>
      </c>
      <c r="AU234" s="27">
        <v>18408.265565000002</v>
      </c>
      <c r="AV234" s="27">
        <v>10132.691311</v>
      </c>
      <c r="AW234" s="27">
        <v>-293.22900900000002</v>
      </c>
      <c r="AX234" s="27">
        <v>25217.694774</v>
      </c>
      <c r="AY234" s="27">
        <v>25217.694774</v>
      </c>
      <c r="AZ234" s="27">
        <v>374648.93049900001</v>
      </c>
      <c r="BA234" s="27">
        <v>80670.558476000006</v>
      </c>
      <c r="BB234" s="27">
        <v>43332.731330000002</v>
      </c>
      <c r="BC234" s="27">
        <v>123351.669786</v>
      </c>
      <c r="BD234" s="27" t="e">
        <v>#N/A</v>
      </c>
      <c r="BE234" s="27">
        <v>7167.8202200000005</v>
      </c>
      <c r="BF234" s="27">
        <v>248.48</v>
      </c>
      <c r="BG234" s="31">
        <f t="shared" si="26"/>
        <v>39320.717599999996</v>
      </c>
      <c r="BH234" s="31">
        <f t="shared" si="33"/>
        <v>74245.3891</v>
      </c>
      <c r="BI234" s="31">
        <f t="shared" si="28"/>
        <v>74245.3891</v>
      </c>
      <c r="BJ234" s="27">
        <v>158.245</v>
      </c>
      <c r="BK234" s="31">
        <f t="shared" si="27"/>
        <v>854364.755</v>
      </c>
      <c r="BL234" s="27">
        <v>5399</v>
      </c>
      <c r="BM234" s="27">
        <v>0</v>
      </c>
      <c r="BN234" s="27" t="s">
        <v>107</v>
      </c>
      <c r="BO234" s="27">
        <v>1</v>
      </c>
      <c r="BP234" s="27">
        <f t="shared" si="29"/>
        <v>317664.75974999997</v>
      </c>
      <c r="BQ234" s="27">
        <f t="shared" si="30"/>
        <v>2.6895169475908483</v>
      </c>
      <c r="BR234" s="27">
        <f t="shared" si="31"/>
        <v>0.37181397979133629</v>
      </c>
      <c r="BS234" s="27" t="str">
        <f t="shared" si="32"/>
        <v>Continue</v>
      </c>
    </row>
    <row r="235" spans="1:71" customFormat="1" hidden="1">
      <c r="A235">
        <v>234</v>
      </c>
      <c r="B235" s="16" t="s">
        <v>72</v>
      </c>
      <c r="C235" s="17">
        <v>41455</v>
      </c>
      <c r="D235" s="16">
        <v>0.67290000000000005</v>
      </c>
      <c r="E235" t="e">
        <v>#N/A</v>
      </c>
      <c r="F235" t="e">
        <v>#N/A</v>
      </c>
      <c r="G235">
        <v>59318.374490999995</v>
      </c>
      <c r="H235">
        <v>83157.212663999991</v>
      </c>
      <c r="I235">
        <v>2164.1861339999996</v>
      </c>
      <c r="J235">
        <v>730183.28533199988</v>
      </c>
      <c r="K235">
        <v>184414.89117599998</v>
      </c>
      <c r="L235">
        <v>98.372096999999997</v>
      </c>
      <c r="M235">
        <v>0</v>
      </c>
      <c r="N235">
        <v>342695.59524899995</v>
      </c>
      <c r="O235">
        <v>303051.64015799999</v>
      </c>
      <c r="P235">
        <v>40988.373749999999</v>
      </c>
      <c r="Q235">
        <v>663224.67797399987</v>
      </c>
      <c r="R235">
        <v>314561.17550699995</v>
      </c>
      <c r="S235" t="e">
        <v>#N/A</v>
      </c>
      <c r="T235">
        <v>28659.070925999997</v>
      </c>
      <c r="U235">
        <v>580067.46530999988</v>
      </c>
      <c r="V235">
        <v>-28659.070925999997</v>
      </c>
      <c r="W235">
        <v>52956.978884999997</v>
      </c>
      <c r="X235">
        <v>14493.488957999998</v>
      </c>
      <c r="Y235">
        <v>491.86048499999993</v>
      </c>
      <c r="Z235">
        <v>24297.907958999996</v>
      </c>
      <c r="AA235" t="e">
        <v>#N/A</v>
      </c>
      <c r="AB235">
        <v>65.581397999999993</v>
      </c>
      <c r="AC235">
        <v>58859.304704999995</v>
      </c>
      <c r="AD235">
        <v>1268.8426559447998</v>
      </c>
      <c r="AE235">
        <v>903653.11992600525</v>
      </c>
      <c r="AF235">
        <v>18166.047245999998</v>
      </c>
      <c r="AG235">
        <v>11280.000455999998</v>
      </c>
      <c r="AH235">
        <v>5607.2095289999997</v>
      </c>
      <c r="AI235">
        <v>58859.304704999995</v>
      </c>
      <c r="AJ235">
        <v>0</v>
      </c>
      <c r="AK235">
        <v>4295.5815689999999</v>
      </c>
      <c r="AL235">
        <v>64532.09563199999</v>
      </c>
      <c r="AM235">
        <v>0</v>
      </c>
      <c r="AN235">
        <v>29150.931410999998</v>
      </c>
      <c r="AO235">
        <v>182480.23993499999</v>
      </c>
      <c r="AP235">
        <v>503.30771802089993</v>
      </c>
      <c r="AQ235">
        <v>40004.652779999997</v>
      </c>
      <c r="AR235">
        <v>661060.49183999992</v>
      </c>
      <c r="AS235">
        <v>344367.92089799995</v>
      </c>
      <c r="AT235">
        <v>1297.1770989506999</v>
      </c>
      <c r="AU235">
        <v>25904.652209999997</v>
      </c>
      <c r="AV235">
        <v>9640.4655059999986</v>
      </c>
      <c r="AW235">
        <v>-426.27908699999995</v>
      </c>
      <c r="AX235">
        <v>40004.652779999997</v>
      </c>
      <c r="AY235">
        <v>40004.652779999997</v>
      </c>
      <c r="AZ235">
        <v>383683.96899899998</v>
      </c>
      <c r="BA235">
        <v>116374.19075099999</v>
      </c>
      <c r="BB235">
        <v>65483.025902999994</v>
      </c>
      <c r="BC235">
        <v>154968.84347399999</v>
      </c>
      <c r="BD235" t="e">
        <v>#N/A</v>
      </c>
      <c r="BE235">
        <v>18166.047245999998</v>
      </c>
      <c r="BF235">
        <v>220.7</v>
      </c>
      <c r="BG235" s="9">
        <f t="shared" si="26"/>
        <v>34924.671499999997</v>
      </c>
      <c r="BH235" s="9">
        <f t="shared" si="33"/>
        <v>98354.014850000007</v>
      </c>
      <c r="BI235" s="9">
        <f t="shared" si="28"/>
        <v>98354.014850000007</v>
      </c>
      <c r="BJ235">
        <v>158.245</v>
      </c>
      <c r="BK235" s="9">
        <f t="shared" si="27"/>
        <v>745966.93</v>
      </c>
      <c r="BL235">
        <v>4714</v>
      </c>
      <c r="BM235">
        <v>0</v>
      </c>
      <c r="BN235" t="s">
        <v>107</v>
      </c>
      <c r="BO235">
        <v>1</v>
      </c>
      <c r="BP235">
        <f t="shared" si="29"/>
        <v>348663.50246699993</v>
      </c>
      <c r="BQ235">
        <f t="shared" si="30"/>
        <v>2.1395039191709029</v>
      </c>
      <c r="BR235">
        <f t="shared" si="31"/>
        <v>0.46739806879508705</v>
      </c>
      <c r="BS235" t="str">
        <f t="shared" si="32"/>
        <v>Continue</v>
      </c>
    </row>
    <row r="236" spans="1:71">
      <c r="A236" s="27">
        <v>235</v>
      </c>
      <c r="B236" s="27" t="s">
        <v>72</v>
      </c>
      <c r="C236" s="29">
        <v>41274</v>
      </c>
      <c r="D236" s="27">
        <v>0.6905</v>
      </c>
      <c r="E236" s="27">
        <v>21105.857</v>
      </c>
      <c r="F236" s="27">
        <v>13596.169</v>
      </c>
      <c r="G236" s="27">
        <v>31401.396999999997</v>
      </c>
      <c r="H236" s="27">
        <v>120185.28899999999</v>
      </c>
      <c r="I236" s="27">
        <v>2240.7939999999999</v>
      </c>
      <c r="J236" s="27">
        <v>699491.1</v>
      </c>
      <c r="K236" s="27">
        <v>75611.656999999992</v>
      </c>
      <c r="L236" s="27">
        <v>7721.6549999999997</v>
      </c>
      <c r="M236" s="27">
        <v>0</v>
      </c>
      <c r="N236" s="27">
        <v>616309.19299999997</v>
      </c>
      <c r="O236" s="27">
        <v>342538.67199999996</v>
      </c>
      <c r="P236" s="27">
        <v>76489.805999999997</v>
      </c>
      <c r="Q236" s="27">
        <v>635113.69400000002</v>
      </c>
      <c r="R236" s="27">
        <v>243277.554</v>
      </c>
      <c r="S236" s="27" t="e">
        <v>#N/A</v>
      </c>
      <c r="T236" s="27">
        <v>48146.79</v>
      </c>
      <c r="U236" s="27">
        <v>514928.40499999997</v>
      </c>
      <c r="V236" s="27">
        <v>-48146.79</v>
      </c>
      <c r="W236" s="27">
        <v>53809.337</v>
      </c>
      <c r="X236" s="27">
        <v>12718.019999999999</v>
      </c>
      <c r="Y236" s="27" t="e">
        <v>#N/A</v>
      </c>
      <c r="Z236" s="27">
        <v>5662.5469999999996</v>
      </c>
      <c r="AA236" s="27" t="e">
        <v>#N/A</v>
      </c>
      <c r="AB236" s="27" t="e">
        <v>#N/A</v>
      </c>
      <c r="AC236" s="27">
        <v>53112.873999999996</v>
      </c>
      <c r="AD236" s="27">
        <v>1218.8920086999999</v>
      </c>
      <c r="AE236" s="27">
        <v>1065889.0227960998</v>
      </c>
      <c r="AF236" s="27">
        <v>20167.146000000001</v>
      </c>
      <c r="AG236" s="27">
        <v>13505.325999999999</v>
      </c>
      <c r="AH236" s="27">
        <v>3724.5629999999996</v>
      </c>
      <c r="AI236" s="27">
        <v>53112.873999999996</v>
      </c>
      <c r="AJ236" s="27">
        <v>0</v>
      </c>
      <c r="AK236" s="27">
        <v>3300.6289999999999</v>
      </c>
      <c r="AL236" s="27">
        <v>25224.073</v>
      </c>
      <c r="AM236" s="27">
        <v>0</v>
      </c>
      <c r="AN236" s="27">
        <v>33551.347999999998</v>
      </c>
      <c r="AO236" s="27">
        <v>185804.21599999999</v>
      </c>
      <c r="AP236" s="27">
        <v>550.44801800000005</v>
      </c>
      <c r="AQ236" s="27">
        <v>65709.77</v>
      </c>
      <c r="AR236" s="27">
        <v>632872.9</v>
      </c>
      <c r="AS236" s="27">
        <v>388535.511</v>
      </c>
      <c r="AT236" s="27">
        <v>963.44149270000003</v>
      </c>
      <c r="AU236" s="27">
        <v>30281</v>
      </c>
      <c r="AV236" s="27">
        <v>7176.5969999999998</v>
      </c>
      <c r="AW236" s="27">
        <v>-817.58699999999999</v>
      </c>
      <c r="AX236" s="27">
        <v>65709.77</v>
      </c>
      <c r="AY236" s="27">
        <v>65709.77</v>
      </c>
      <c r="AZ236" s="27">
        <v>365340.26500000001</v>
      </c>
      <c r="BA236" s="27">
        <v>117005.784</v>
      </c>
      <c r="BB236" s="27">
        <v>95173.18299999999</v>
      </c>
      <c r="BC236" s="27">
        <v>86149.444999999992</v>
      </c>
      <c r="BD236" s="27" t="e">
        <v>#N/A</v>
      </c>
      <c r="BE236" s="27">
        <v>20167.146000000001</v>
      </c>
      <c r="BF236" s="27">
        <v>400.83</v>
      </c>
      <c r="BG236" s="31">
        <f t="shared" si="26"/>
        <v>63429.343350000003</v>
      </c>
      <c r="BH236" s="31">
        <f t="shared" si="33"/>
        <v>63429.343350000003</v>
      </c>
      <c r="BI236" s="31">
        <f t="shared" si="28"/>
        <v>63429.343350000003</v>
      </c>
      <c r="BJ236" s="27">
        <v>158.245</v>
      </c>
      <c r="BK236" s="31">
        <f t="shared" si="27"/>
        <v>891710.57500000007</v>
      </c>
      <c r="BL236" s="27">
        <v>5635</v>
      </c>
      <c r="BM236" s="27">
        <v>0</v>
      </c>
      <c r="BN236" s="27" t="s">
        <v>107</v>
      </c>
      <c r="BO236" s="27">
        <v>1</v>
      </c>
      <c r="BP236" s="27">
        <f t="shared" si="29"/>
        <v>391836.14</v>
      </c>
      <c r="BQ236" s="27">
        <f t="shared" si="30"/>
        <v>2.2757231504985733</v>
      </c>
      <c r="BR236" s="27">
        <f t="shared" si="31"/>
        <v>0.4394207616075429</v>
      </c>
      <c r="BS236" s="27" t="str">
        <f t="shared" si="32"/>
        <v>Initiate</v>
      </c>
    </row>
    <row r="237" spans="1:71" customFormat="1" hidden="1">
      <c r="A237">
        <v>236</v>
      </c>
      <c r="B237" s="16" t="s">
        <v>72</v>
      </c>
      <c r="C237" s="17">
        <v>41090</v>
      </c>
      <c r="D237" s="16">
        <v>0.70179999999999998</v>
      </c>
      <c r="E237" t="e">
        <v>#N/A</v>
      </c>
      <c r="F237" t="e">
        <v>#N/A</v>
      </c>
      <c r="G237">
        <v>32960.270499999999</v>
      </c>
      <c r="H237">
        <v>128197.23300000001</v>
      </c>
      <c r="I237">
        <v>2948.2051000000001</v>
      </c>
      <c r="J237">
        <v>671561.37070000009</v>
      </c>
      <c r="K237">
        <v>83179.134900000005</v>
      </c>
      <c r="L237">
        <v>9242.1261000000013</v>
      </c>
      <c r="M237">
        <v>0</v>
      </c>
      <c r="N237">
        <v>652116.46740000008</v>
      </c>
      <c r="O237">
        <v>312708.49600000004</v>
      </c>
      <c r="P237">
        <v>54227.098300000005</v>
      </c>
      <c r="Q237">
        <v>623528.81570000004</v>
      </c>
      <c r="R237">
        <v>256957.60630000001</v>
      </c>
      <c r="S237" t="e">
        <v>#N/A</v>
      </c>
      <c r="T237">
        <v>36604.119500000001</v>
      </c>
      <c r="U237">
        <v>495331.58270000003</v>
      </c>
      <c r="V237">
        <v>-36604.119500000001</v>
      </c>
      <c r="W237">
        <v>54922.742200000001</v>
      </c>
      <c r="X237">
        <v>12223.4571</v>
      </c>
      <c r="Y237">
        <v>430.63670000000002</v>
      </c>
      <c r="Z237">
        <v>18318.6227</v>
      </c>
      <c r="AA237" t="e">
        <v>#N/A</v>
      </c>
      <c r="AB237" t="e">
        <v>#N/A</v>
      </c>
      <c r="AC237">
        <v>69895.649000000005</v>
      </c>
      <c r="AD237">
        <v>901.80625124000005</v>
      </c>
      <c r="AE237">
        <v>1047555.1297269401</v>
      </c>
      <c r="AF237">
        <v>49821.353600000002</v>
      </c>
      <c r="AG237">
        <v>18351.748599999999</v>
      </c>
      <c r="AH237">
        <v>3776.3526000000002</v>
      </c>
      <c r="AI237">
        <v>69895.649000000005</v>
      </c>
      <c r="AJ237">
        <v>0</v>
      </c>
      <c r="AK237">
        <v>3544.4713000000002</v>
      </c>
      <c r="AL237">
        <v>-33821.543900000004</v>
      </c>
      <c r="AM237">
        <v>0</v>
      </c>
      <c r="AN237">
        <v>67411.2065</v>
      </c>
      <c r="AO237">
        <v>196403.46110000001</v>
      </c>
      <c r="AP237">
        <v>731.80413243999999</v>
      </c>
      <c r="AQ237">
        <v>109746.1067</v>
      </c>
      <c r="AR237">
        <v>620580.61060000001</v>
      </c>
      <c r="AS237">
        <v>363026.73810000002</v>
      </c>
      <c r="AT237">
        <v>919.11122139999998</v>
      </c>
      <c r="AU237">
        <v>41838.011700000003</v>
      </c>
      <c r="AV237" t="e">
        <v>#N/A</v>
      </c>
      <c r="AW237">
        <v>-795.02160000000003</v>
      </c>
      <c r="AX237">
        <v>109746.1067</v>
      </c>
      <c r="AY237">
        <v>109746.1067</v>
      </c>
      <c r="AZ237">
        <v>421228.94440000004</v>
      </c>
      <c r="BA237">
        <v>164337.58990000002</v>
      </c>
      <c r="BB237">
        <v>150789.0968</v>
      </c>
      <c r="BC237">
        <v>82947.253599999996</v>
      </c>
      <c r="BD237" t="e">
        <v>#N/A</v>
      </c>
      <c r="BE237">
        <v>49821.353600000002</v>
      </c>
      <c r="BF237">
        <v>0</v>
      </c>
      <c r="BG237" s="9">
        <f t="shared" si="26"/>
        <v>0</v>
      </c>
      <c r="BH237" s="9">
        <f t="shared" si="33"/>
        <v>37363.087999999996</v>
      </c>
      <c r="BI237" s="9">
        <f t="shared" si="28"/>
        <v>37363.087999999996</v>
      </c>
      <c r="BJ237">
        <v>158.245</v>
      </c>
      <c r="BK237" s="9">
        <f t="shared" si="27"/>
        <v>851358.1</v>
      </c>
      <c r="BL237">
        <v>5380</v>
      </c>
      <c r="BM237">
        <v>0</v>
      </c>
      <c r="BN237" t="s">
        <v>107</v>
      </c>
      <c r="BO237">
        <v>0</v>
      </c>
      <c r="BP237">
        <f t="shared" si="29"/>
        <v>366571.20940000005</v>
      </c>
      <c r="BQ237">
        <f t="shared" si="30"/>
        <v>2.322490359768008</v>
      </c>
      <c r="BR237">
        <f t="shared" si="31"/>
        <v>0.43057229313963191</v>
      </c>
      <c r="BS237" t="str">
        <f t="shared" si="32"/>
        <v>NonPayer</v>
      </c>
    </row>
    <row r="238" spans="1:71">
      <c r="A238" s="27">
        <v>237</v>
      </c>
      <c r="B238" s="27" t="s">
        <v>72</v>
      </c>
      <c r="C238" s="29">
        <v>40908</v>
      </c>
      <c r="D238" s="27">
        <v>0.80059999999999998</v>
      </c>
      <c r="E238" s="27">
        <v>27105.640751999999</v>
      </c>
      <c r="F238" s="27">
        <v>11059.612854000001</v>
      </c>
      <c r="G238" s="27">
        <v>52005.751773000004</v>
      </c>
      <c r="H238" s="27">
        <v>122422.88217</v>
      </c>
      <c r="I238" s="27">
        <v>2940.7063080000003</v>
      </c>
      <c r="J238" s="27">
        <v>622566.70392300002</v>
      </c>
      <c r="K238" s="27">
        <v>76746.041798999999</v>
      </c>
      <c r="L238" s="27">
        <v>4890.5224470000003</v>
      </c>
      <c r="M238" s="27">
        <v>0</v>
      </c>
      <c r="N238" s="27">
        <v>611251.377477</v>
      </c>
      <c r="O238" s="27">
        <v>306312.91901700001</v>
      </c>
      <c r="P238" s="27">
        <v>88029.404045999996</v>
      </c>
      <c r="Q238" s="27">
        <v>604506.93148799997</v>
      </c>
      <c r="R238" s="27">
        <v>245804.69031000001</v>
      </c>
      <c r="S238" s="27" t="e">
        <v>#N/A</v>
      </c>
      <c r="T238" s="27">
        <v>36918.649845</v>
      </c>
      <c r="U238" s="27">
        <v>482084.04931800003</v>
      </c>
      <c r="V238" s="27">
        <v>-36918.649845</v>
      </c>
      <c r="W238" s="27">
        <v>93527.246274000005</v>
      </c>
      <c r="X238" s="27">
        <v>12977.464794</v>
      </c>
      <c r="Y238" s="27">
        <v>287.67779100000001</v>
      </c>
      <c r="Z238" s="27">
        <v>56608.596429000005</v>
      </c>
      <c r="AA238" s="27" t="e">
        <v>#N/A</v>
      </c>
      <c r="AB238" s="27">
        <v>0</v>
      </c>
      <c r="AC238" s="27">
        <v>91129.931349000006</v>
      </c>
      <c r="AD238" s="27">
        <v>900.38353953150011</v>
      </c>
      <c r="AE238" s="27">
        <v>937556.39745472709</v>
      </c>
      <c r="AF238" s="27">
        <v>57823.235991000001</v>
      </c>
      <c r="AG238" s="27">
        <v>22662.617091</v>
      </c>
      <c r="AH238" s="27" t="e">
        <v>#N/A</v>
      </c>
      <c r="AI238" s="27">
        <v>91129.931349000006</v>
      </c>
      <c r="AJ238" s="27">
        <v>0</v>
      </c>
      <c r="AK238" s="27">
        <v>3835.70388</v>
      </c>
      <c r="AL238" s="27">
        <v>91609.394333999997</v>
      </c>
      <c r="AM238" s="27">
        <v>0</v>
      </c>
      <c r="AN238" s="27">
        <v>80453.888883000007</v>
      </c>
      <c r="AO238" s="27">
        <v>216941.01861299999</v>
      </c>
      <c r="AP238" s="27">
        <v>826.53984700169997</v>
      </c>
      <c r="AQ238" s="27">
        <v>133098.92463600001</v>
      </c>
      <c r="AR238" s="27">
        <v>601566.22518000007</v>
      </c>
      <c r="AS238" s="27">
        <v>354866.53729800001</v>
      </c>
      <c r="AT238" s="27">
        <v>826.56222194100008</v>
      </c>
      <c r="AU238" s="27">
        <v>46667.730540000004</v>
      </c>
      <c r="AV238" s="27" t="e">
        <v>#N/A</v>
      </c>
      <c r="AW238" s="27">
        <v>703.21237800000006</v>
      </c>
      <c r="AX238" s="27">
        <v>115198.97319600001</v>
      </c>
      <c r="AY238" s="27">
        <v>115198.97319600001</v>
      </c>
      <c r="AZ238" s="27">
        <v>451398.41827800003</v>
      </c>
      <c r="BA238" s="27">
        <v>199296.780765</v>
      </c>
      <c r="BB238" s="27">
        <v>180469.867554</v>
      </c>
      <c r="BC238" s="27">
        <v>87549.941061000005</v>
      </c>
      <c r="BD238" s="27" t="e">
        <v>#N/A</v>
      </c>
      <c r="BE238" s="27">
        <v>57823.235991000001</v>
      </c>
      <c r="BF238" s="27">
        <v>196</v>
      </c>
      <c r="BG238" s="31">
        <f t="shared" si="26"/>
        <v>37363.087999999996</v>
      </c>
      <c r="BH238" s="31">
        <f t="shared" si="33"/>
        <v>37363.087999999996</v>
      </c>
      <c r="BI238" s="31">
        <f t="shared" si="28"/>
        <v>37363.087999999996</v>
      </c>
      <c r="BJ238" s="27">
        <v>190.62799999999999</v>
      </c>
      <c r="BK238" s="31">
        <f t="shared" si="27"/>
        <v>945514.87999999989</v>
      </c>
      <c r="BL238" s="27">
        <v>4960</v>
      </c>
      <c r="BM238" s="27">
        <v>0</v>
      </c>
      <c r="BN238" s="27" t="s">
        <v>107</v>
      </c>
      <c r="BO238" s="27">
        <v>1</v>
      </c>
      <c r="BP238" s="27">
        <f t="shared" si="29"/>
        <v>358702.241178</v>
      </c>
      <c r="BQ238" s="27">
        <f t="shared" si="30"/>
        <v>2.6359324572237726</v>
      </c>
      <c r="BR238" s="27">
        <f t="shared" si="31"/>
        <v>0.37937239145088869</v>
      </c>
      <c r="BS238" s="27" t="str">
        <f t="shared" si="32"/>
        <v>Initiate</v>
      </c>
    </row>
    <row r="239" spans="1:71" customFormat="1" hidden="1">
      <c r="A239">
        <v>238</v>
      </c>
      <c r="B239" s="16" t="s">
        <v>72</v>
      </c>
      <c r="C239" s="17">
        <v>40724</v>
      </c>
      <c r="D239" s="16">
        <v>0.94979999999999998</v>
      </c>
      <c r="E239" t="e">
        <v>#N/A</v>
      </c>
      <c r="F239" t="e">
        <v>#N/A</v>
      </c>
      <c r="G239">
        <v>88713.541228000002</v>
      </c>
      <c r="H239">
        <v>107843.447344</v>
      </c>
      <c r="I239">
        <v>6460.5384690000001</v>
      </c>
      <c r="J239">
        <v>576945.662671</v>
      </c>
      <c r="K239">
        <v>22206.353006000001</v>
      </c>
      <c r="L239">
        <v>28023.634397999998</v>
      </c>
      <c r="M239">
        <v>0</v>
      </c>
      <c r="N239">
        <v>484260.708185</v>
      </c>
      <c r="O239">
        <v>418592.55093299999</v>
      </c>
      <c r="P239">
        <v>44049.125925</v>
      </c>
      <c r="Q239">
        <v>643313.01239799999</v>
      </c>
      <c r="R239">
        <v>178461.887319</v>
      </c>
      <c r="S239" t="e">
        <v>#N/A</v>
      </c>
      <c r="T239">
        <v>29254.213154000001</v>
      </c>
      <c r="U239">
        <v>535469.56505400001</v>
      </c>
      <c r="V239">
        <v>-29254.213154000001</v>
      </c>
      <c r="W239">
        <v>49726.568822000001</v>
      </c>
      <c r="X239">
        <v>9956.5008440000001</v>
      </c>
      <c r="Y239">
        <v>391.54778599999997</v>
      </c>
      <c r="Z239">
        <v>20472.355668</v>
      </c>
      <c r="AA239" t="e">
        <v>#N/A</v>
      </c>
      <c r="AB239">
        <v>34847.752953999996</v>
      </c>
      <c r="AC239">
        <v>94642.693415999995</v>
      </c>
      <c r="AD239">
        <v>671.26113400869997</v>
      </c>
      <c r="AE239">
        <v>1396247.5689457832</v>
      </c>
      <c r="AF239">
        <v>65863.931144999995</v>
      </c>
      <c r="AG239">
        <v>21003.741948999999</v>
      </c>
      <c r="AH239" t="e">
        <v>#N/A</v>
      </c>
      <c r="AI239">
        <v>94642.693415999995</v>
      </c>
      <c r="AJ239">
        <v>0</v>
      </c>
      <c r="AK239">
        <v>3775.639365</v>
      </c>
      <c r="AL239">
        <v>-14627.106577</v>
      </c>
      <c r="AM239">
        <v>0</v>
      </c>
      <c r="AN239">
        <v>87510.930171</v>
      </c>
      <c r="AO239">
        <v>205143.07216499999</v>
      </c>
      <c r="AP239">
        <v>835.5713656337</v>
      </c>
      <c r="AQ239">
        <v>152843.47503500001</v>
      </c>
      <c r="AR239">
        <v>636852.47392899997</v>
      </c>
      <c r="AS239">
        <v>461075.48571400001</v>
      </c>
      <c r="AT239">
        <v>681.21763485269992</v>
      </c>
      <c r="AU239">
        <v>47433.217504</v>
      </c>
      <c r="AV239" t="e">
        <v>#N/A</v>
      </c>
      <c r="AW239">
        <v>-5537.6044019999999</v>
      </c>
      <c r="AX239">
        <v>77190.849239999996</v>
      </c>
      <c r="AY239">
        <v>77190.849239999996</v>
      </c>
      <c r="AZ239">
        <v>371215.26882699999</v>
      </c>
      <c r="BA239">
        <v>195298.442117</v>
      </c>
      <c r="BB239">
        <v>194739.08813699998</v>
      </c>
      <c r="BC239">
        <v>148648.32018499999</v>
      </c>
      <c r="BD239" t="e">
        <v>#N/A</v>
      </c>
      <c r="BE239">
        <v>50202.019704999999</v>
      </c>
      <c r="BF239">
        <v>0</v>
      </c>
      <c r="BG239" s="9">
        <f t="shared" si="26"/>
        <v>0</v>
      </c>
      <c r="BH239" s="9">
        <f t="shared" si="33"/>
        <v>34313.040000000001</v>
      </c>
      <c r="BI239" s="9">
        <f t="shared" si="28"/>
        <v>34313.040000000001</v>
      </c>
      <c r="BJ239">
        <v>190.62799999999999</v>
      </c>
      <c r="BK239" s="9">
        <f t="shared" si="27"/>
        <v>1395015.7039999999</v>
      </c>
      <c r="BL239">
        <v>7318</v>
      </c>
      <c r="BM239">
        <v>0</v>
      </c>
      <c r="BN239" t="s">
        <v>107</v>
      </c>
      <c r="BO239">
        <v>0</v>
      </c>
      <c r="BP239">
        <f t="shared" si="29"/>
        <v>464851.12507900002</v>
      </c>
      <c r="BQ239">
        <f t="shared" si="30"/>
        <v>3.000994573828172</v>
      </c>
      <c r="BR239">
        <f t="shared" si="31"/>
        <v>0.3332228617542502</v>
      </c>
      <c r="BS239" t="str">
        <f t="shared" si="32"/>
        <v>NonPayer</v>
      </c>
    </row>
    <row r="240" spans="1:71">
      <c r="A240" s="27">
        <v>239</v>
      </c>
      <c r="B240" s="27" t="s">
        <v>72</v>
      </c>
      <c r="C240" s="29">
        <v>40543</v>
      </c>
      <c r="D240" s="27">
        <v>1.1583000000000001</v>
      </c>
      <c r="E240" s="27">
        <v>34431.825831000002</v>
      </c>
      <c r="F240" s="27">
        <v>11385.944174</v>
      </c>
      <c r="G240" s="27">
        <v>164548.203905</v>
      </c>
      <c r="H240" s="27">
        <v>82106.661596999998</v>
      </c>
      <c r="I240" s="27">
        <v>6575.8394159999998</v>
      </c>
      <c r="J240" s="27">
        <v>564669.76614800002</v>
      </c>
      <c r="K240" s="27">
        <v>47948.829075000001</v>
      </c>
      <c r="L240" s="27">
        <v>15039.188294</v>
      </c>
      <c r="M240" s="27">
        <v>0</v>
      </c>
      <c r="N240" s="27">
        <v>540193.03054399998</v>
      </c>
      <c r="O240" s="27">
        <v>482745.766757</v>
      </c>
      <c r="P240" s="27">
        <v>38237.288456000002</v>
      </c>
      <c r="Q240" s="27">
        <v>727878.44720900001</v>
      </c>
      <c r="R240" s="27">
        <v>180683.36543500001</v>
      </c>
      <c r="S240" s="27" t="e">
        <v>#N/A</v>
      </c>
      <c r="T240" s="27">
        <v>31143.906123000001</v>
      </c>
      <c r="U240" s="27">
        <v>645771.78561200004</v>
      </c>
      <c r="V240" s="27">
        <v>-31143.906123000001</v>
      </c>
      <c r="W240" s="27">
        <v>93523.049471999999</v>
      </c>
      <c r="X240" s="27">
        <v>11720.824885</v>
      </c>
      <c r="Y240" s="27">
        <v>517.54291699999999</v>
      </c>
      <c r="Z240" s="27">
        <v>62379.143348999998</v>
      </c>
      <c r="AA240" s="27" t="e">
        <v>#N/A</v>
      </c>
      <c r="AB240" s="27">
        <v>48527.259394000001</v>
      </c>
      <c r="AC240" s="27">
        <v>109566.87989900001</v>
      </c>
      <c r="AD240" s="27">
        <v>750.37329787789997</v>
      </c>
      <c r="AE240" s="27">
        <v>1361043.9559367851</v>
      </c>
      <c r="AF240" s="27">
        <v>94679.910109999997</v>
      </c>
      <c r="AG240" s="27">
        <v>28769.297445</v>
      </c>
      <c r="AH240" s="27" t="e">
        <v>#N/A</v>
      </c>
      <c r="AI240" s="27">
        <v>109566.87989900001</v>
      </c>
      <c r="AJ240" s="27">
        <v>0</v>
      </c>
      <c r="AK240" s="27">
        <v>18205.333198</v>
      </c>
      <c r="AL240" s="27">
        <v>-14399.870573</v>
      </c>
      <c r="AM240" s="27">
        <v>0</v>
      </c>
      <c r="AN240" s="27">
        <v>116721.149634</v>
      </c>
      <c r="AO240" s="27">
        <v>180774.69653800002</v>
      </c>
      <c r="AP240" s="27">
        <v>904.03178993519998</v>
      </c>
      <c r="AQ240" s="27">
        <v>165705.06454300001</v>
      </c>
      <c r="AR240" s="27">
        <v>721302.60779300006</v>
      </c>
      <c r="AS240" s="27">
        <v>528989.74857599998</v>
      </c>
      <c r="AT240" s="27">
        <v>694.88051969510002</v>
      </c>
      <c r="AU240" s="27">
        <v>47126.849148000001</v>
      </c>
      <c r="AV240" s="27" t="e">
        <v>#N/A</v>
      </c>
      <c r="AW240" s="27">
        <v>-6362.7335090000006</v>
      </c>
      <c r="AX240" s="27">
        <v>100403.325898</v>
      </c>
      <c r="AY240" s="27">
        <v>100403.325898</v>
      </c>
      <c r="AZ240" s="27">
        <v>388918.28027500003</v>
      </c>
      <c r="BA240" s="27">
        <v>199467.128952</v>
      </c>
      <c r="BB240" s="27">
        <v>206469.18018200001</v>
      </c>
      <c r="BC240" s="27">
        <v>312869.91517699999</v>
      </c>
      <c r="BD240" s="27" t="e">
        <v>#N/A</v>
      </c>
      <c r="BE240" s="27">
        <v>29378.171464999999</v>
      </c>
      <c r="BF240" s="27">
        <v>180</v>
      </c>
      <c r="BG240" s="31">
        <f t="shared" si="26"/>
        <v>34313.040000000001</v>
      </c>
      <c r="BH240" s="31">
        <f t="shared" si="33"/>
        <v>34313.040000000001</v>
      </c>
      <c r="BI240" s="31">
        <f t="shared" si="28"/>
        <v>34313.040000000001</v>
      </c>
      <c r="BJ240" s="27">
        <v>190.62799999999999</v>
      </c>
      <c r="BK240" s="31">
        <f t="shared" si="27"/>
        <v>1373474.74</v>
      </c>
      <c r="BL240" s="27">
        <v>7205</v>
      </c>
      <c r="BM240" s="27">
        <v>0</v>
      </c>
      <c r="BN240" s="27" t="s">
        <v>107</v>
      </c>
      <c r="BO240" s="27">
        <v>1</v>
      </c>
      <c r="BP240" s="27">
        <f t="shared" si="29"/>
        <v>547195.08177399996</v>
      </c>
      <c r="BQ240" s="27">
        <f t="shared" si="30"/>
        <v>2.5100275674028558</v>
      </c>
      <c r="BR240" s="27">
        <f t="shared" si="31"/>
        <v>0.39840199884127464</v>
      </c>
      <c r="BS240" s="27" t="str">
        <f t="shared" si="32"/>
        <v>Initiate</v>
      </c>
    </row>
    <row r="241" spans="1:71" customFormat="1" hidden="1">
      <c r="A241">
        <v>240</v>
      </c>
      <c r="B241" s="16" t="s">
        <v>72</v>
      </c>
      <c r="C241" s="17">
        <v>40359</v>
      </c>
      <c r="D241" s="16">
        <v>1.147</v>
      </c>
      <c r="E241" t="e">
        <v>#N/A</v>
      </c>
      <c r="F241" t="e">
        <v>#N/A</v>
      </c>
      <c r="G241">
        <v>71378.423716000005</v>
      </c>
      <c r="H241">
        <v>132818.87075</v>
      </c>
      <c r="I241">
        <v>42377.032643999999</v>
      </c>
      <c r="J241">
        <v>611466.82943399996</v>
      </c>
      <c r="K241">
        <v>48002.302464</v>
      </c>
      <c r="L241">
        <v>63471.794469</v>
      </c>
      <c r="M241">
        <v>0</v>
      </c>
      <c r="N241">
        <v>523462.60824999999</v>
      </c>
      <c r="O241">
        <v>404363.14556099998</v>
      </c>
      <c r="P241">
        <v>55690.171217999996</v>
      </c>
      <c r="Q241">
        <v>709315.27280299994</v>
      </c>
      <c r="R241">
        <v>227198.39773</v>
      </c>
      <c r="S241" t="e">
        <v>#N/A</v>
      </c>
      <c r="T241">
        <v>22032.306795</v>
      </c>
      <c r="U241">
        <v>576496.40205299994</v>
      </c>
      <c r="V241">
        <v>-22032.306795</v>
      </c>
      <c r="W241">
        <v>76409.91505499999</v>
      </c>
      <c r="X241">
        <v>13063.126581999999</v>
      </c>
      <c r="Y241">
        <v>500.02398399999998</v>
      </c>
      <c r="Z241">
        <v>54377.608260000001</v>
      </c>
      <c r="AA241" t="e">
        <v>#N/A</v>
      </c>
      <c r="AB241">
        <v>3468.916389</v>
      </c>
      <c r="AC241">
        <v>92285.676546999995</v>
      </c>
      <c r="AD241">
        <v>639.23378629549995</v>
      </c>
      <c r="AE241">
        <v>863373.03104108816</v>
      </c>
      <c r="AF241">
        <v>72909.747166999994</v>
      </c>
      <c r="AG241">
        <v>18844.653897</v>
      </c>
      <c r="AH241" t="e">
        <v>#N/A</v>
      </c>
      <c r="AI241">
        <v>92285.676546999995</v>
      </c>
      <c r="AJ241">
        <v>0</v>
      </c>
      <c r="AK241">
        <v>33345.349432999996</v>
      </c>
      <c r="AL241">
        <v>-60846.668552999996</v>
      </c>
      <c r="AM241">
        <v>0</v>
      </c>
      <c r="AN241">
        <v>92129.419051999997</v>
      </c>
      <c r="AO241">
        <v>213666.49866300001</v>
      </c>
      <c r="AP241">
        <v>770.52445874440002</v>
      </c>
      <c r="AQ241">
        <v>136475.296133</v>
      </c>
      <c r="AR241">
        <v>666938.24015900004</v>
      </c>
      <c r="AS241">
        <v>448771.52564000001</v>
      </c>
      <c r="AT241">
        <v>680.68264941919995</v>
      </c>
      <c r="AU241">
        <v>38376.840771999996</v>
      </c>
      <c r="AV241" t="e">
        <v>#N/A</v>
      </c>
      <c r="AW241">
        <v>1343.8144569999999</v>
      </c>
      <c r="AX241">
        <v>141069.26648600001</v>
      </c>
      <c r="AY241">
        <v>141069.26648600001</v>
      </c>
      <c r="AZ241">
        <v>353173.190199</v>
      </c>
      <c r="BA241">
        <v>173602.07694500001</v>
      </c>
      <c r="BB241">
        <v>176195.95136199999</v>
      </c>
      <c r="BC241">
        <v>126224.80446099999</v>
      </c>
      <c r="BD241" t="e">
        <v>#N/A</v>
      </c>
      <c r="BE241">
        <v>72909.747166999994</v>
      </c>
      <c r="BF241">
        <v>0</v>
      </c>
      <c r="BG241" s="9">
        <f t="shared" si="26"/>
        <v>0</v>
      </c>
      <c r="BH241" s="9">
        <f t="shared" si="33"/>
        <v>42.537599999999998</v>
      </c>
      <c r="BI241" s="9">
        <f t="shared" si="28"/>
        <v>0</v>
      </c>
      <c r="BJ241">
        <v>190.62799999999999</v>
      </c>
      <c r="BK241" s="9">
        <f t="shared" si="27"/>
        <v>898811.0199999999</v>
      </c>
      <c r="BL241">
        <v>4715</v>
      </c>
      <c r="BM241">
        <v>0</v>
      </c>
      <c r="BN241" t="s">
        <v>107</v>
      </c>
      <c r="BO241">
        <v>0</v>
      </c>
      <c r="BP241">
        <f t="shared" si="29"/>
        <v>482116.87507299997</v>
      </c>
      <c r="BQ241">
        <f t="shared" si="30"/>
        <v>1.8643010989065794</v>
      </c>
      <c r="BR241">
        <f t="shared" si="31"/>
        <v>0.53639404095535015</v>
      </c>
      <c r="BS241" t="e">
        <f t="shared" si="32"/>
        <v>#N/A</v>
      </c>
    </row>
    <row r="242" spans="1:71">
      <c r="A242" s="27">
        <v>241</v>
      </c>
      <c r="B242" s="27" t="s">
        <v>73</v>
      </c>
      <c r="C242" s="29">
        <v>44561</v>
      </c>
      <c r="D242" s="27">
        <v>1.0317000000000001</v>
      </c>
      <c r="E242" s="27" t="e">
        <v>#N/A</v>
      </c>
      <c r="F242" s="27">
        <v>0</v>
      </c>
      <c r="G242" s="27">
        <v>6523.2280000000001</v>
      </c>
      <c r="H242" s="27">
        <v>8431.9770000000008</v>
      </c>
      <c r="I242" s="27">
        <v>13955.495999999999</v>
      </c>
      <c r="J242" s="27">
        <v>1027.51</v>
      </c>
      <c r="K242" s="27">
        <v>7435.0569999999998</v>
      </c>
      <c r="L242" s="27">
        <v>300</v>
      </c>
      <c r="M242" s="27">
        <v>0</v>
      </c>
      <c r="N242" s="27">
        <v>4756.1139999999996</v>
      </c>
      <c r="O242" s="27">
        <v>4259.1750000000002</v>
      </c>
      <c r="P242" s="27">
        <v>799.64200000000005</v>
      </c>
      <c r="Q242" s="27">
        <v>22782.272000000001</v>
      </c>
      <c r="R242" s="27">
        <v>16818.928</v>
      </c>
      <c r="S242" s="27">
        <v>0</v>
      </c>
      <c r="T242" s="27">
        <v>39.906999999999996</v>
      </c>
      <c r="U242" s="27">
        <v>14350.295</v>
      </c>
      <c r="V242" s="27">
        <v>-39.906999999999996</v>
      </c>
      <c r="W242" s="27">
        <v>2706.018</v>
      </c>
      <c r="X242" s="27">
        <v>280.04500000000002</v>
      </c>
      <c r="Y242" s="27">
        <v>0</v>
      </c>
      <c r="Z242" s="27">
        <v>2666.1109999999999</v>
      </c>
      <c r="AA242" s="27" t="e">
        <v>#N/A</v>
      </c>
      <c r="AB242" s="27">
        <v>0</v>
      </c>
      <c r="AC242" s="27">
        <v>1707.376</v>
      </c>
      <c r="AD242" s="27">
        <v>9.4551999999999996</v>
      </c>
      <c r="AE242" s="27" t="e">
        <v>#N/A</v>
      </c>
      <c r="AF242" s="27">
        <v>1519.8630000000001</v>
      </c>
      <c r="AG242" s="27">
        <v>158.22499999999999</v>
      </c>
      <c r="AH242" s="27" t="e">
        <v>#N/A</v>
      </c>
      <c r="AI242" s="27">
        <v>1707.376</v>
      </c>
      <c r="AJ242" s="27">
        <v>0</v>
      </c>
      <c r="AK242" s="27">
        <v>126.88800000000001</v>
      </c>
      <c r="AL242" s="27">
        <v>56.101999999999997</v>
      </c>
      <c r="AM242" s="27">
        <v>0</v>
      </c>
      <c r="AN242" s="27">
        <v>1673.4190000000001</v>
      </c>
      <c r="AO242" s="27">
        <v>4525.3310000000001</v>
      </c>
      <c r="AP242" s="27" t="e">
        <v>#N/A</v>
      </c>
      <c r="AQ242" s="27">
        <v>5390.6769999999997</v>
      </c>
      <c r="AR242" s="27">
        <v>8826.7759999999998</v>
      </c>
      <c r="AS242" s="27">
        <v>5836.4560000000001</v>
      </c>
      <c r="AT242" s="27">
        <v>20.019100000000002</v>
      </c>
      <c r="AU242" s="27">
        <v>1374.8340000000001</v>
      </c>
      <c r="AV242" s="27" t="e">
        <v>#N/A</v>
      </c>
      <c r="AW242" s="27">
        <v>102.09399999999999</v>
      </c>
      <c r="AX242" s="27">
        <v>5390.6769999999997</v>
      </c>
      <c r="AY242" s="27">
        <v>5390.6769999999997</v>
      </c>
      <c r="AZ242" s="27">
        <v>15968.032999999999</v>
      </c>
      <c r="BA242" s="27">
        <v>6952.5339999999997</v>
      </c>
      <c r="BB242" s="27">
        <v>6867.6049000000003</v>
      </c>
      <c r="BC242" s="27">
        <v>-1101.789</v>
      </c>
      <c r="BD242" s="27" t="e">
        <v>#N/A</v>
      </c>
      <c r="BE242" s="28">
        <v>1519.8630000000001</v>
      </c>
      <c r="BF242" s="27">
        <v>0.84</v>
      </c>
      <c r="BG242" s="31">
        <f t="shared" si="26"/>
        <v>42.537599999999998</v>
      </c>
      <c r="BH242" s="31">
        <f t="shared" si="33"/>
        <v>70.389600000000002</v>
      </c>
      <c r="BI242" s="31">
        <f t="shared" si="28"/>
        <v>70.389600000000002</v>
      </c>
      <c r="BJ242" s="27">
        <v>50.64</v>
      </c>
      <c r="BK242" s="31">
        <f t="shared" si="27"/>
        <v>196938.96</v>
      </c>
      <c r="BL242" s="27">
        <v>3889</v>
      </c>
      <c r="BM242" s="27">
        <v>0</v>
      </c>
      <c r="BN242" s="27" t="s">
        <v>115</v>
      </c>
      <c r="BO242" s="27">
        <v>1</v>
      </c>
      <c r="BP242" s="27">
        <f t="shared" si="29"/>
        <v>5963.344000000001</v>
      </c>
      <c r="BQ242" s="27">
        <f t="shared" si="30"/>
        <v>33.024920246090105</v>
      </c>
      <c r="BR242" s="27">
        <f t="shared" si="31"/>
        <v>3.0280163965525162E-2</v>
      </c>
      <c r="BS242" s="27" t="str">
        <f t="shared" si="32"/>
        <v>Continue</v>
      </c>
    </row>
    <row r="243" spans="1:71" customFormat="1" hidden="1">
      <c r="A243">
        <v>242</v>
      </c>
      <c r="B243" t="s">
        <v>73</v>
      </c>
      <c r="C243" s="1">
        <v>44377</v>
      </c>
      <c r="D243">
        <v>0.95599999999999996</v>
      </c>
      <c r="E243">
        <v>134.482</v>
      </c>
      <c r="F243">
        <v>1671.8910000000001</v>
      </c>
      <c r="G243">
        <v>5452.7039999999997</v>
      </c>
      <c r="H243">
        <v>8942.125</v>
      </c>
      <c r="I243">
        <v>14309.28</v>
      </c>
      <c r="J243" s="3" t="e">
        <v>#N/A</v>
      </c>
      <c r="K243">
        <v>7808.7190000000001</v>
      </c>
      <c r="L243">
        <v>0</v>
      </c>
      <c r="M243">
        <v>0</v>
      </c>
      <c r="N243" s="2">
        <v>1519.316</v>
      </c>
      <c r="O243" s="2">
        <v>1421.5</v>
      </c>
      <c r="P243">
        <v>564.16899999999998</v>
      </c>
      <c r="Q243">
        <v>21240.516</v>
      </c>
      <c r="R243">
        <v>17656.184000000001</v>
      </c>
      <c r="S243" s="4">
        <v>0</v>
      </c>
      <c r="T243">
        <v>76.63</v>
      </c>
      <c r="U243">
        <v>12298.391</v>
      </c>
      <c r="V243">
        <v>-76.63</v>
      </c>
      <c r="W243">
        <v>1709.6869999999999</v>
      </c>
      <c r="X243">
        <v>289.31599999999997</v>
      </c>
      <c r="Y243">
        <v>0</v>
      </c>
      <c r="Z243">
        <v>1633.057</v>
      </c>
      <c r="AA243">
        <v>0</v>
      </c>
      <c r="AB243">
        <v>0</v>
      </c>
      <c r="AC243">
        <v>1784.0070000000001</v>
      </c>
      <c r="AD243">
        <v>24.4678</v>
      </c>
      <c r="AE243" s="25" t="e">
        <v>#N/A</v>
      </c>
      <c r="AF243">
        <v>1259.3699999999999</v>
      </c>
      <c r="AG243">
        <v>414.18799999999999</v>
      </c>
      <c r="AH243" t="e">
        <v>#N/A</v>
      </c>
      <c r="AI243">
        <v>1784.0070000000001</v>
      </c>
      <c r="AJ243">
        <v>0</v>
      </c>
      <c r="AK243">
        <v>112.607</v>
      </c>
      <c r="AL243">
        <v>-173.06299999999999</v>
      </c>
      <c r="AM243" t="e">
        <v>#N/A</v>
      </c>
      <c r="AN243">
        <v>1692.7850000000001</v>
      </c>
      <c r="AO243">
        <v>3911.183</v>
      </c>
      <c r="AP243" t="e">
        <v>#N/A</v>
      </c>
      <c r="AQ243">
        <v>3324.384</v>
      </c>
      <c r="AR243">
        <v>6931.2359999999999</v>
      </c>
      <c r="AS243">
        <v>3471.7249999999999</v>
      </c>
      <c r="AT243">
        <v>23.3249</v>
      </c>
      <c r="AU243">
        <v>1047.7080000000001</v>
      </c>
      <c r="AV243" t="e">
        <v>#N/A</v>
      </c>
      <c r="AW243">
        <v>119.703</v>
      </c>
      <c r="AX243" s="26">
        <v>3324.384</v>
      </c>
      <c r="AY243">
        <v>3324.384</v>
      </c>
      <c r="AZ243">
        <v>11510.161</v>
      </c>
      <c r="BA243">
        <v>4592.4970000000003</v>
      </c>
      <c r="BB243">
        <v>4491.7948999999999</v>
      </c>
      <c r="BC243">
        <v>-3056.4470000000001</v>
      </c>
      <c r="BD243" t="e">
        <v>#N/A</v>
      </c>
      <c r="BE243" s="15">
        <v>1259.3699999999999</v>
      </c>
      <c r="BF243" s="18">
        <v>0.55000000000000004</v>
      </c>
      <c r="BG243" s="9">
        <f t="shared" si="26"/>
        <v>27.852000000000004</v>
      </c>
      <c r="BH243" s="9">
        <f t="shared" si="33"/>
        <v>70.389600000000002</v>
      </c>
      <c r="BI243" s="9">
        <f t="shared" si="28"/>
        <v>70.389600000000002</v>
      </c>
      <c r="BJ243">
        <v>50.64</v>
      </c>
      <c r="BK243" s="9">
        <f t="shared" si="27"/>
        <v>157135.92000000001</v>
      </c>
      <c r="BL243">
        <v>3103</v>
      </c>
      <c r="BM243">
        <v>0</v>
      </c>
      <c r="BN243" t="s">
        <v>115</v>
      </c>
      <c r="BO243">
        <v>1</v>
      </c>
      <c r="BP243">
        <f t="shared" si="29"/>
        <v>3584.3319999999985</v>
      </c>
      <c r="BQ243">
        <f t="shared" si="30"/>
        <v>43.839666638023509</v>
      </c>
      <c r="BR243">
        <f t="shared" si="31"/>
        <v>2.2810392429687611E-2</v>
      </c>
      <c r="BS243" t="str">
        <f t="shared" si="32"/>
        <v>Continue</v>
      </c>
    </row>
    <row r="244" spans="1:71">
      <c r="A244" s="27">
        <v>243</v>
      </c>
      <c r="B244" s="27" t="s">
        <v>73</v>
      </c>
      <c r="C244" s="29">
        <v>44196</v>
      </c>
      <c r="D244" s="27">
        <v>1.0772999999999999</v>
      </c>
      <c r="E244" s="27">
        <v>69.12</v>
      </c>
      <c r="F244" s="27">
        <v>1273.0889999999999</v>
      </c>
      <c r="G244" s="27">
        <v>3367.61</v>
      </c>
      <c r="H244" s="27">
        <v>5640.4859999999999</v>
      </c>
      <c r="I244" s="27">
        <v>13315.183000000001</v>
      </c>
      <c r="J244" s="27" t="e">
        <v>#N/A</v>
      </c>
      <c r="K244" s="27">
        <v>7955.5709999999999</v>
      </c>
      <c r="L244" s="27">
        <v>0</v>
      </c>
      <c r="M244" s="27">
        <v>0</v>
      </c>
      <c r="N244" s="27">
        <v>1536.1369999999999</v>
      </c>
      <c r="O244" s="27">
        <v>1443.9970000000001</v>
      </c>
      <c r="P244" s="27">
        <v>562.85199999999998</v>
      </c>
      <c r="Q244" s="27">
        <v>18172.728999999999</v>
      </c>
      <c r="R244" s="27">
        <v>14663.986999999999</v>
      </c>
      <c r="S244" s="27">
        <v>0</v>
      </c>
      <c r="T244" s="27">
        <v>38.527000000000001</v>
      </c>
      <c r="U244" s="27">
        <v>12532.243</v>
      </c>
      <c r="V244" s="27">
        <v>-38.527000000000001</v>
      </c>
      <c r="W244" s="27">
        <v>1281.5229999999999</v>
      </c>
      <c r="X244" s="27">
        <v>195.06100000000001</v>
      </c>
      <c r="Y244" s="27" t="e">
        <v>#N/A</v>
      </c>
      <c r="Z244" s="27">
        <v>1242.9960000000001</v>
      </c>
      <c r="AA244" s="27" t="e">
        <v>#N/A</v>
      </c>
      <c r="AB244" s="27">
        <v>0</v>
      </c>
      <c r="AC244" s="27">
        <v>835.803</v>
      </c>
      <c r="AD244" s="27">
        <v>15.072699999999999</v>
      </c>
      <c r="AE244" s="27" t="e">
        <v>#N/A</v>
      </c>
      <c r="AF244" s="27">
        <v>621.01499999999999</v>
      </c>
      <c r="AG244" s="27">
        <v>115.32599999999999</v>
      </c>
      <c r="AH244" s="27" t="e">
        <v>#N/A</v>
      </c>
      <c r="AI244" s="27">
        <v>835.803</v>
      </c>
      <c r="AJ244" s="27">
        <v>0</v>
      </c>
      <c r="AK244" s="27">
        <v>69.103999999999999</v>
      </c>
      <c r="AL244" s="27">
        <v>3917.8339999999998</v>
      </c>
      <c r="AM244" s="27">
        <v>0</v>
      </c>
      <c r="AN244" s="27">
        <v>765.13099999999997</v>
      </c>
      <c r="AO244" s="27">
        <v>2449.6619999999998</v>
      </c>
      <c r="AP244" s="27" t="e">
        <v>#N/A</v>
      </c>
      <c r="AQ244" s="27">
        <v>1748.961</v>
      </c>
      <c r="AR244" s="27">
        <v>4857.5460000000003</v>
      </c>
      <c r="AS244" s="27">
        <v>3439.6379999999999</v>
      </c>
      <c r="AT244" s="27">
        <v>26.667200000000001</v>
      </c>
      <c r="AU244" s="27">
        <v>685.77200000000005</v>
      </c>
      <c r="AV244" s="27" t="e">
        <v>#N/A</v>
      </c>
      <c r="AW244" s="27">
        <v>136.86500000000001</v>
      </c>
      <c r="AX244" s="27">
        <v>1748.961</v>
      </c>
      <c r="AY244" s="27">
        <v>1748.961</v>
      </c>
      <c r="AZ244" s="27">
        <v>8282.107</v>
      </c>
      <c r="BA244" s="27">
        <v>2840.2469999999998</v>
      </c>
      <c r="BB244" s="27">
        <v>2571.598</v>
      </c>
      <c r="BC244" s="27">
        <v>-1829.9870000000001</v>
      </c>
      <c r="BD244" s="27" t="e">
        <v>#N/A</v>
      </c>
      <c r="BE244" s="28">
        <v>621.01499999999999</v>
      </c>
      <c r="BF244" s="27">
        <v>0.84</v>
      </c>
      <c r="BG244" s="31">
        <f t="shared" si="26"/>
        <v>42.537599999999998</v>
      </c>
      <c r="BH244" s="31">
        <f t="shared" si="33"/>
        <v>42.537599999999998</v>
      </c>
      <c r="BI244" s="31">
        <f t="shared" si="28"/>
        <v>42.537599999999998</v>
      </c>
      <c r="BJ244" s="27">
        <v>50.64</v>
      </c>
      <c r="BK244" s="31">
        <f t="shared" si="27"/>
        <v>114.6996</v>
      </c>
      <c r="BL244" s="27">
        <v>2.2650000000000001</v>
      </c>
      <c r="BM244" s="27">
        <v>0</v>
      </c>
      <c r="BN244" s="27" t="s">
        <v>115</v>
      </c>
      <c r="BO244" s="27">
        <v>1</v>
      </c>
      <c r="BP244" s="27">
        <f t="shared" si="29"/>
        <v>3508.7420000000002</v>
      </c>
      <c r="BQ244" s="27">
        <f t="shared" si="30"/>
        <v>3.268966484284111E-2</v>
      </c>
      <c r="BR244" s="27">
        <f t="shared" si="31"/>
        <v>30.590708250072364</v>
      </c>
      <c r="BS244" s="27" t="str">
        <f t="shared" si="32"/>
        <v>Continue</v>
      </c>
    </row>
    <row r="245" spans="1:71" customFormat="1" hidden="1">
      <c r="A245">
        <v>244</v>
      </c>
      <c r="B245" s="10" t="s">
        <v>73</v>
      </c>
      <c r="C245" s="11">
        <v>44012</v>
      </c>
      <c r="D245" s="10">
        <v>1.1717</v>
      </c>
      <c r="E245" s="10" t="e">
        <v>#N/A</v>
      </c>
      <c r="F245" s="10" t="e">
        <v>#N/A</v>
      </c>
      <c r="G245" s="10">
        <v>2425.922</v>
      </c>
      <c r="H245" s="10">
        <v>8774.0650000000005</v>
      </c>
      <c r="I245" s="10">
        <v>9470.7150000000001</v>
      </c>
      <c r="J245" s="10" t="e">
        <v>#N/A</v>
      </c>
      <c r="K245" s="10">
        <v>1465.6010000000001</v>
      </c>
      <c r="L245" s="10">
        <v>0</v>
      </c>
      <c r="M245" s="10" t="e">
        <v>#N/A</v>
      </c>
      <c r="N245" s="10">
        <v>369.92500000000001</v>
      </c>
      <c r="O245" s="10">
        <v>278.69400000000002</v>
      </c>
      <c r="P245" s="10">
        <v>3397.761</v>
      </c>
      <c r="Q245" s="10">
        <v>13114.585999999999</v>
      </c>
      <c r="R245" s="10">
        <v>10862.325999999999</v>
      </c>
      <c r="S245" s="10">
        <v>0</v>
      </c>
      <c r="T245" s="10">
        <v>22.251000000000001</v>
      </c>
      <c r="U245" s="10">
        <v>4340.5209999999997</v>
      </c>
      <c r="V245" s="10">
        <v>-22.251000000000001</v>
      </c>
      <c r="W245" s="10">
        <v>123.95699999999999</v>
      </c>
      <c r="X245" s="10">
        <v>183.904</v>
      </c>
      <c r="Y245" s="10">
        <v>0</v>
      </c>
      <c r="Z245" s="10">
        <v>101.706</v>
      </c>
      <c r="AA245" s="10" t="e">
        <v>#N/A</v>
      </c>
      <c r="AB245" s="10">
        <v>0</v>
      </c>
      <c r="AC245" s="10">
        <v>398.86599999999999</v>
      </c>
      <c r="AD245" s="10">
        <v>23.896899999999999</v>
      </c>
      <c r="AE245" s="25" t="e">
        <v>#N/A</v>
      </c>
      <c r="AF245" s="10">
        <v>219.285</v>
      </c>
      <c r="AG245" s="10">
        <v>75.03</v>
      </c>
      <c r="AH245" s="10" t="e">
        <v>#N/A</v>
      </c>
      <c r="AI245" s="10">
        <v>398.86599999999999</v>
      </c>
      <c r="AJ245" s="10">
        <v>0</v>
      </c>
      <c r="AK245" s="10">
        <v>36.86</v>
      </c>
      <c r="AL245" s="10">
        <v>-553.94899999999996</v>
      </c>
      <c r="AM245" s="10">
        <v>0</v>
      </c>
      <c r="AN245" s="10">
        <v>313.97399999999999</v>
      </c>
      <c r="AO245" s="10">
        <v>1533.835</v>
      </c>
      <c r="AP245" s="10" t="e">
        <v>#N/A</v>
      </c>
      <c r="AQ245" s="10">
        <v>1580.0730000000001</v>
      </c>
      <c r="AR245" s="10">
        <v>3643.8710000000001</v>
      </c>
      <c r="AS245" s="10">
        <v>2215.4</v>
      </c>
      <c r="AT245" s="10">
        <v>25.868500000000001</v>
      </c>
      <c r="AU245" s="10">
        <v>599.39800000000002</v>
      </c>
      <c r="AV245" s="10" t="e">
        <v>#N/A</v>
      </c>
      <c r="AW245" s="10">
        <v>137.624</v>
      </c>
      <c r="AX245" s="26">
        <v>1580.0730000000001</v>
      </c>
      <c r="AY245" s="10">
        <v>1580.0730000000001</v>
      </c>
      <c r="AZ245" s="10">
        <v>7732.924</v>
      </c>
      <c r="BA245" s="10">
        <v>2690.6849999999999</v>
      </c>
      <c r="BB245" s="10">
        <v>2317.0949999999998</v>
      </c>
      <c r="BC245" s="10">
        <v>-6197.9769999999999</v>
      </c>
      <c r="BD245" s="10" t="e">
        <v>#N/A</v>
      </c>
      <c r="BE245" s="14">
        <v>219.285</v>
      </c>
      <c r="BF245" s="18">
        <v>0.42499999999999999</v>
      </c>
      <c r="BG245" s="9">
        <f t="shared" si="26"/>
        <v>0</v>
      </c>
      <c r="BH245" s="9" t="e">
        <f t="shared" si="33"/>
        <v>#N/A</v>
      </c>
      <c r="BI245" s="9" t="e">
        <f t="shared" si="28"/>
        <v>#N/A</v>
      </c>
      <c r="BJ245" s="10">
        <v>0</v>
      </c>
      <c r="BK245" s="13" t="e">
        <f t="shared" si="27"/>
        <v>#N/A</v>
      </c>
      <c r="BL245" s="10" t="e">
        <v>#N/A</v>
      </c>
      <c r="BM245">
        <v>0</v>
      </c>
      <c r="BN245" t="s">
        <v>115</v>
      </c>
      <c r="BO245">
        <v>1</v>
      </c>
      <c r="BP245">
        <f t="shared" si="29"/>
        <v>2252.2600000000002</v>
      </c>
      <c r="BQ245" t="e">
        <f t="shared" si="30"/>
        <v>#N/A</v>
      </c>
      <c r="BR245" t="e">
        <f t="shared" si="31"/>
        <v>#N/A</v>
      </c>
      <c r="BS245" t="str">
        <f t="shared" si="32"/>
        <v>Initiate</v>
      </c>
    </row>
    <row r="246" spans="1:71">
      <c r="A246" s="27">
        <v>245</v>
      </c>
      <c r="B246" s="27" t="s">
        <v>73</v>
      </c>
      <c r="C246" s="29">
        <v>43830</v>
      </c>
      <c r="D246" s="27">
        <v>0.2205</v>
      </c>
      <c r="E246" s="27" t="e">
        <v>#N/A</v>
      </c>
      <c r="F246" s="27" t="e">
        <v>#N/A</v>
      </c>
      <c r="G246" s="27">
        <v>2089.2150000000001</v>
      </c>
      <c r="H246" s="27">
        <v>4692.2569999999996</v>
      </c>
      <c r="I246" s="27">
        <v>9687.6</v>
      </c>
      <c r="J246" s="27">
        <v>878.62099999999998</v>
      </c>
      <c r="K246" s="27">
        <v>4295.3029999999999</v>
      </c>
      <c r="L246" s="27">
        <v>0</v>
      </c>
      <c r="M246" s="27">
        <v>0</v>
      </c>
      <c r="N246" s="27">
        <v>1587.6969999999999</v>
      </c>
      <c r="O246" s="27">
        <v>1482.5060000000001</v>
      </c>
      <c r="P246" s="27">
        <v>1124.3699999999999</v>
      </c>
      <c r="Q246" s="27">
        <v>13039.121999999999</v>
      </c>
      <c r="R246" s="27">
        <v>9650.9290000000001</v>
      </c>
      <c r="S246" s="27" t="e">
        <v>#N/A</v>
      </c>
      <c r="T246" s="27">
        <v>0</v>
      </c>
      <c r="U246" s="27">
        <v>8346.8649999999998</v>
      </c>
      <c r="V246" s="27">
        <v>0</v>
      </c>
      <c r="W246" s="27">
        <v>1462.0709999999999</v>
      </c>
      <c r="X246" s="27">
        <v>342.89</v>
      </c>
      <c r="Y246" s="27">
        <v>0</v>
      </c>
      <c r="Z246" s="27">
        <v>1462.0709999999999</v>
      </c>
      <c r="AA246" s="27" t="e">
        <v>#N/A</v>
      </c>
      <c r="AB246" s="27" t="e">
        <v>#N/A</v>
      </c>
      <c r="AC246" s="27">
        <v>745.452</v>
      </c>
      <c r="AD246" s="27">
        <v>16.9754</v>
      </c>
      <c r="AE246" s="27" t="e">
        <v>#N/A</v>
      </c>
      <c r="AF246" s="27">
        <v>465.92599999999999</v>
      </c>
      <c r="AG246" s="27">
        <v>101.504</v>
      </c>
      <c r="AH246" s="27" t="e">
        <v>#N/A</v>
      </c>
      <c r="AI246" s="27">
        <v>745.452</v>
      </c>
      <c r="AJ246" s="27">
        <v>0</v>
      </c>
      <c r="AK246" s="27">
        <v>33.262999999999998</v>
      </c>
      <c r="AL246" s="27">
        <v>-807.74400000000003</v>
      </c>
      <c r="AM246" s="27">
        <v>0</v>
      </c>
      <c r="AN246" s="27">
        <v>597.94600000000003</v>
      </c>
      <c r="AO246" s="27">
        <v>2066.3580000000002</v>
      </c>
      <c r="AP246" s="27" t="e">
        <v>#N/A</v>
      </c>
      <c r="AQ246" s="27">
        <v>1448.018</v>
      </c>
      <c r="AR246" s="27">
        <v>3351.5219999999999</v>
      </c>
      <c r="AS246" s="27">
        <v>3354.93</v>
      </c>
      <c r="AT246" s="27">
        <v>28.957000000000001</v>
      </c>
      <c r="AU246" s="27">
        <v>644.42200000000003</v>
      </c>
      <c r="AV246" s="27" t="e">
        <v>#N/A</v>
      </c>
      <c r="AW246" s="27">
        <v>133.00800000000001</v>
      </c>
      <c r="AX246" s="27">
        <v>1448.018</v>
      </c>
      <c r="AY246" s="27">
        <v>1448.018</v>
      </c>
      <c r="AZ246" s="27">
        <v>7788.741</v>
      </c>
      <c r="BA246" s="27">
        <v>2805.1610000000001</v>
      </c>
      <c r="BB246" s="27">
        <v>2225.4479999999999</v>
      </c>
      <c r="BC246" s="27">
        <v>-2425.8850000000002</v>
      </c>
      <c r="BD246" s="27" t="e">
        <v>#N/A</v>
      </c>
      <c r="BE246" s="28">
        <v>465.92599999999999</v>
      </c>
      <c r="BF246" s="27">
        <v>0</v>
      </c>
      <c r="BG246" s="31" t="e">
        <f t="shared" si="26"/>
        <v>#N/A</v>
      </c>
      <c r="BH246" s="31" t="e">
        <f t="shared" si="33"/>
        <v>#N/A</v>
      </c>
      <c r="BI246" s="31" t="e">
        <f t="shared" si="28"/>
        <v>#N/A</v>
      </c>
      <c r="BJ246" s="27" t="e">
        <v>#N/A</v>
      </c>
      <c r="BK246" s="31" t="e">
        <f t="shared" si="27"/>
        <v>#N/A</v>
      </c>
      <c r="BL246" s="27" t="e">
        <v>#N/A</v>
      </c>
      <c r="BM246" s="27">
        <v>0</v>
      </c>
      <c r="BN246" s="27" t="s">
        <v>115</v>
      </c>
      <c r="BO246" s="27">
        <v>1</v>
      </c>
      <c r="BP246" s="27">
        <f t="shared" si="29"/>
        <v>3388.1929999999993</v>
      </c>
      <c r="BQ246" s="27" t="e">
        <f t="shared" si="30"/>
        <v>#N/A</v>
      </c>
      <c r="BR246" s="27" t="e">
        <f t="shared" si="31"/>
        <v>#N/A</v>
      </c>
      <c r="BS246" s="27" t="str">
        <f t="shared" si="32"/>
        <v>NonPayer</v>
      </c>
    </row>
    <row r="247" spans="1:71" customFormat="1" hidden="1">
      <c r="A247">
        <v>246</v>
      </c>
      <c r="B247" s="10" t="s">
        <v>73</v>
      </c>
      <c r="C247" s="11">
        <v>43646</v>
      </c>
      <c r="D247" s="10">
        <v>-0.78790000000000004</v>
      </c>
      <c r="E247" s="10" t="e">
        <v>#N/A</v>
      </c>
      <c r="F247" s="10" t="e">
        <v>#N/A</v>
      </c>
      <c r="G247" s="10">
        <v>2773.5129999999999</v>
      </c>
      <c r="H247" s="10">
        <v>5995.9669999999996</v>
      </c>
      <c r="I247" s="10">
        <v>9913.0480000000007</v>
      </c>
      <c r="J247" s="10" t="e">
        <v>#N/A</v>
      </c>
      <c r="K247" s="10">
        <v>4859.0169999999998</v>
      </c>
      <c r="L247" s="10">
        <v>0</v>
      </c>
      <c r="M247" s="10" t="e">
        <v>#N/A</v>
      </c>
      <c r="N247" s="10">
        <v>593.32899999999995</v>
      </c>
      <c r="O247" s="10">
        <v>501.08</v>
      </c>
      <c r="P247" s="10">
        <v>1488.769</v>
      </c>
      <c r="Q247" s="10">
        <v>13737.226000000001</v>
      </c>
      <c r="R247" s="10">
        <v>11411.09</v>
      </c>
      <c r="S247" s="10" t="e">
        <v>#N/A</v>
      </c>
      <c r="T247" s="10">
        <v>0</v>
      </c>
      <c r="U247" s="10">
        <v>7741.259</v>
      </c>
      <c r="V247" s="10">
        <v>0</v>
      </c>
      <c r="W247" s="10">
        <v>655.62699999999995</v>
      </c>
      <c r="X247" s="10">
        <v>168.72300000000001</v>
      </c>
      <c r="Y247" s="10">
        <v>0</v>
      </c>
      <c r="Z247" s="10">
        <v>655.62699999999995</v>
      </c>
      <c r="AA247" s="10" t="e">
        <v>#N/A</v>
      </c>
      <c r="AB247" s="10" t="e">
        <v>#N/A</v>
      </c>
      <c r="AC247" s="10">
        <v>600.93299999999999</v>
      </c>
      <c r="AD247" s="10">
        <v>38.825499999999998</v>
      </c>
      <c r="AE247" s="25" t="e">
        <v>#N/A</v>
      </c>
      <c r="AF247" s="10">
        <v>241.30199999999999</v>
      </c>
      <c r="AG247" s="10">
        <v>174.70099999999999</v>
      </c>
      <c r="AH247" s="10" t="e">
        <v>#N/A</v>
      </c>
      <c r="AI247" s="10">
        <v>600.93299999999999</v>
      </c>
      <c r="AJ247" s="10">
        <v>0</v>
      </c>
      <c r="AK247" s="10">
        <v>19.652000000000001</v>
      </c>
      <c r="AL247" s="10">
        <v>-74.739999999999995</v>
      </c>
      <c r="AM247" s="10">
        <v>0</v>
      </c>
      <c r="AN247" s="10">
        <v>449.96499999999997</v>
      </c>
      <c r="AO247" s="10">
        <v>1901.624</v>
      </c>
      <c r="AP247" s="10" t="e">
        <v>#N/A</v>
      </c>
      <c r="AQ247" s="10" t="e">
        <v>#N/A</v>
      </c>
      <c r="AR247" s="10">
        <v>3824.1779999999999</v>
      </c>
      <c r="AS247" s="10">
        <v>2306.4839999999999</v>
      </c>
      <c r="AT247" s="10" t="e">
        <v>#N/A</v>
      </c>
      <c r="AU247" s="10" t="e">
        <v>#N/A</v>
      </c>
      <c r="AV247" s="10" t="e">
        <v>#N/A</v>
      </c>
      <c r="AW247" s="10" t="e">
        <v>#N/A</v>
      </c>
      <c r="AX247" s="26" t="e">
        <v>#N/A</v>
      </c>
      <c r="AY247" s="10" t="e">
        <v>#N/A</v>
      </c>
      <c r="AZ247" s="10" t="e">
        <v>#N/A</v>
      </c>
      <c r="BA247" s="10" t="e">
        <v>#N/A</v>
      </c>
      <c r="BB247" s="10" t="e">
        <v>#N/A</v>
      </c>
      <c r="BC247" s="10">
        <v>-3069.4929999999999</v>
      </c>
      <c r="BD247" s="10" t="e">
        <v>#N/A</v>
      </c>
      <c r="BE247" s="14">
        <v>241.30199999999999</v>
      </c>
      <c r="BF247" s="18">
        <v>0.36</v>
      </c>
      <c r="BG247" s="9" t="e">
        <f t="shared" si="26"/>
        <v>#N/A</v>
      </c>
      <c r="BH247" s="9" t="e">
        <f t="shared" si="33"/>
        <v>#N/A</v>
      </c>
      <c r="BI247" s="9">
        <f t="shared" si="28"/>
        <v>0</v>
      </c>
      <c r="BJ247" s="10" t="e">
        <v>#N/A</v>
      </c>
      <c r="BK247" s="13" t="e">
        <f t="shared" si="27"/>
        <v>#N/A</v>
      </c>
      <c r="BL247" s="10" t="e">
        <v>#N/A</v>
      </c>
      <c r="BM247">
        <v>0</v>
      </c>
      <c r="BN247" t="s">
        <v>115</v>
      </c>
      <c r="BO247">
        <v>0</v>
      </c>
      <c r="BP247">
        <f t="shared" si="29"/>
        <v>2326.1360000000004</v>
      </c>
      <c r="BQ247" t="e">
        <f t="shared" si="30"/>
        <v>#N/A</v>
      </c>
      <c r="BR247" t="e">
        <f t="shared" si="31"/>
        <v>#N/A</v>
      </c>
      <c r="BS247" t="e">
        <f t="shared" si="32"/>
        <v>#N/A</v>
      </c>
    </row>
    <row r="248" spans="1:71">
      <c r="A248" s="27">
        <v>247</v>
      </c>
      <c r="B248" s="27" t="s">
        <v>74</v>
      </c>
      <c r="C248" s="29">
        <v>44561</v>
      </c>
      <c r="D248" s="27">
        <v>0.9375</v>
      </c>
      <c r="E248" s="27">
        <v>34899</v>
      </c>
      <c r="F248" s="27">
        <v>27111</v>
      </c>
      <c r="G248" s="27">
        <v>60296</v>
      </c>
      <c r="H248" s="27">
        <v>153785</v>
      </c>
      <c r="I248" s="27">
        <v>481</v>
      </c>
      <c r="J248" s="27">
        <v>1337673</v>
      </c>
      <c r="K248" s="27">
        <v>98602</v>
      </c>
      <c r="L248" s="27">
        <v>19</v>
      </c>
      <c r="M248" s="27">
        <v>0</v>
      </c>
      <c r="N248" s="27">
        <v>278316</v>
      </c>
      <c r="O248" s="27">
        <v>141160</v>
      </c>
      <c r="P248" s="27">
        <v>71006</v>
      </c>
      <c r="Q248" s="27">
        <v>930487</v>
      </c>
      <c r="R248" s="27">
        <v>301134</v>
      </c>
      <c r="S248" s="27">
        <v>0</v>
      </c>
      <c r="T248" s="27">
        <v>29882</v>
      </c>
      <c r="U248" s="27">
        <v>776702</v>
      </c>
      <c r="V248" s="27">
        <v>-29882</v>
      </c>
      <c r="W248" s="27">
        <v>29051</v>
      </c>
      <c r="X248" s="27">
        <v>7880</v>
      </c>
      <c r="Y248" s="27">
        <v>1249</v>
      </c>
      <c r="Z248" s="27">
        <v>-831</v>
      </c>
      <c r="AA248" s="27" t="e">
        <v>#N/A</v>
      </c>
      <c r="AB248" s="27">
        <v>0</v>
      </c>
      <c r="AC248" s="27">
        <v>-10237</v>
      </c>
      <c r="AD248" s="27" t="e">
        <v>#N/A</v>
      </c>
      <c r="AE248" s="27">
        <v>323093.99890000001</v>
      </c>
      <c r="AF248" s="27">
        <v>-10284</v>
      </c>
      <c r="AG248" s="27">
        <v>-2520</v>
      </c>
      <c r="AH248" s="27">
        <v>2411</v>
      </c>
      <c r="AI248" s="27">
        <v>-10237</v>
      </c>
      <c r="AJ248" s="27">
        <v>0</v>
      </c>
      <c r="AK248" s="27">
        <v>9702</v>
      </c>
      <c r="AL248" s="27">
        <v>-33356</v>
      </c>
      <c r="AM248" s="27">
        <v>0</v>
      </c>
      <c r="AN248" s="27">
        <v>-12885</v>
      </c>
      <c r="AO248" s="27">
        <v>111590</v>
      </c>
      <c r="AP248" s="27">
        <v>0.1641</v>
      </c>
      <c r="AQ248" s="27">
        <v>41602</v>
      </c>
      <c r="AR248" s="27">
        <v>930006</v>
      </c>
      <c r="AS248" s="27">
        <v>619651</v>
      </c>
      <c r="AT248" s="27">
        <v>23.360800000000001</v>
      </c>
      <c r="AU248" s="27">
        <v>12826</v>
      </c>
      <c r="AV248" s="27">
        <v>9587</v>
      </c>
      <c r="AW248" s="27">
        <v>476</v>
      </c>
      <c r="AX248" s="27">
        <v>41602</v>
      </c>
      <c r="AY248" s="27">
        <v>41602</v>
      </c>
      <c r="AZ248" s="27">
        <v>406033</v>
      </c>
      <c r="BA248" s="27">
        <v>57289</v>
      </c>
      <c r="BB248" s="27">
        <v>54904</v>
      </c>
      <c r="BC248" s="27">
        <v>19286</v>
      </c>
      <c r="BD248" s="27" t="e">
        <v>#N/A</v>
      </c>
      <c r="BE248" s="28">
        <v>-10284</v>
      </c>
      <c r="BF248" s="27">
        <v>5.2999999999999999E-2</v>
      </c>
      <c r="BG248" s="31">
        <f t="shared" si="26"/>
        <v>23282.312018000001</v>
      </c>
      <c r="BH248" s="31">
        <f t="shared" si="33"/>
        <v>23282.312018000001</v>
      </c>
      <c r="BI248" s="31">
        <f t="shared" si="28"/>
        <v>23282.312018000001</v>
      </c>
      <c r="BJ248" s="27">
        <v>439288.90600000002</v>
      </c>
      <c r="BK248" s="31">
        <f t="shared" si="27"/>
        <v>325513.07934599998</v>
      </c>
      <c r="BL248" s="27">
        <v>0.74099999999999999</v>
      </c>
      <c r="BM248" s="27">
        <v>1</v>
      </c>
      <c r="BN248" s="27" t="s">
        <v>112</v>
      </c>
      <c r="BO248" s="27">
        <v>1</v>
      </c>
      <c r="BP248" s="27">
        <f t="shared" si="29"/>
        <v>629353</v>
      </c>
      <c r="BQ248" s="27">
        <f t="shared" si="30"/>
        <v>0.5172186028286192</v>
      </c>
      <c r="BR248" s="27">
        <f t="shared" si="31"/>
        <v>1.933418470509559</v>
      </c>
      <c r="BS248" s="27" t="str">
        <f t="shared" si="32"/>
        <v>Initiate</v>
      </c>
    </row>
    <row r="249" spans="1:71" customFormat="1" hidden="1">
      <c r="A249">
        <v>248</v>
      </c>
      <c r="B249" t="s">
        <v>74</v>
      </c>
      <c r="C249" s="1">
        <v>44377</v>
      </c>
      <c r="D249">
        <v>0.9496</v>
      </c>
      <c r="E249">
        <v>33987</v>
      </c>
      <c r="F249">
        <v>24618</v>
      </c>
      <c r="G249">
        <v>41976</v>
      </c>
      <c r="H249">
        <v>164913</v>
      </c>
      <c r="I249">
        <v>481</v>
      </c>
      <c r="J249" s="3">
        <v>1282489</v>
      </c>
      <c r="K249">
        <v>121449</v>
      </c>
      <c r="L249">
        <v>63182</v>
      </c>
      <c r="M249">
        <v>0</v>
      </c>
      <c r="N249" s="2">
        <v>276714</v>
      </c>
      <c r="O249" s="2">
        <v>138797</v>
      </c>
      <c r="P249">
        <v>66544</v>
      </c>
      <c r="Q249">
        <v>960957</v>
      </c>
      <c r="R249">
        <v>334185</v>
      </c>
      <c r="S249" s="4">
        <v>0</v>
      </c>
      <c r="T249">
        <v>13958</v>
      </c>
      <c r="U249">
        <v>796044</v>
      </c>
      <c r="V249">
        <v>-13958</v>
      </c>
      <c r="W249">
        <v>16985</v>
      </c>
      <c r="X249">
        <v>7802</v>
      </c>
      <c r="Y249">
        <v>67</v>
      </c>
      <c r="Z249">
        <v>3027</v>
      </c>
      <c r="AA249" t="e">
        <v>#N/A</v>
      </c>
      <c r="AB249">
        <v>0</v>
      </c>
      <c r="AC249">
        <v>22360</v>
      </c>
      <c r="AD249">
        <v>19.182099999999998</v>
      </c>
      <c r="AE249" s="25">
        <v>378568.62890000001</v>
      </c>
      <c r="AF249">
        <v>20208</v>
      </c>
      <c r="AG249">
        <v>4714</v>
      </c>
      <c r="AH249">
        <v>2223</v>
      </c>
      <c r="AI249">
        <v>22360</v>
      </c>
      <c r="AJ249">
        <v>0</v>
      </c>
      <c r="AK249">
        <v>9484</v>
      </c>
      <c r="AL249">
        <v>5991</v>
      </c>
      <c r="AM249">
        <v>0</v>
      </c>
      <c r="AN249">
        <v>24575</v>
      </c>
      <c r="AO249">
        <v>93424</v>
      </c>
      <c r="AP249">
        <v>0.1598</v>
      </c>
      <c r="AQ249">
        <v>40447</v>
      </c>
      <c r="AR249">
        <v>960476</v>
      </c>
      <c r="AS249">
        <v>617288</v>
      </c>
      <c r="AT249">
        <v>32.581800000000001</v>
      </c>
      <c r="AU249">
        <v>19366</v>
      </c>
      <c r="AV249">
        <v>9824</v>
      </c>
      <c r="AW249">
        <v>-375</v>
      </c>
      <c r="AX249" s="26">
        <v>40447</v>
      </c>
      <c r="AY249">
        <v>40447</v>
      </c>
      <c r="AZ249">
        <v>393865</v>
      </c>
      <c r="BA249">
        <v>56498</v>
      </c>
      <c r="BB249">
        <v>59438</v>
      </c>
      <c r="BC249">
        <v>50241</v>
      </c>
      <c r="BD249" t="e">
        <v>#N/A</v>
      </c>
      <c r="BE249" s="15">
        <v>20208</v>
      </c>
      <c r="BF249" s="5">
        <v>0</v>
      </c>
      <c r="BG249" s="9">
        <f t="shared" si="26"/>
        <v>0</v>
      </c>
      <c r="BH249" s="9">
        <f t="shared" si="33"/>
        <v>22593.307142000001</v>
      </c>
      <c r="BI249" s="9">
        <f t="shared" si="28"/>
        <v>22593.307142000001</v>
      </c>
      <c r="BJ249">
        <v>439288.90600000002</v>
      </c>
      <c r="BK249" s="9">
        <f t="shared" si="27"/>
        <v>381961.70376700006</v>
      </c>
      <c r="BL249">
        <v>0.86950000000000005</v>
      </c>
      <c r="BM249">
        <v>1</v>
      </c>
      <c r="BN249" t="s">
        <v>112</v>
      </c>
      <c r="BO249">
        <f t="shared" ref="BO249:BO280" si="34">IF(BF249&lt;&gt;0,1,0)</f>
        <v>0</v>
      </c>
      <c r="BP249">
        <f t="shared" si="29"/>
        <v>626772</v>
      </c>
      <c r="BQ249">
        <f t="shared" si="30"/>
        <v>0.60941092417497922</v>
      </c>
      <c r="BR249">
        <f t="shared" si="31"/>
        <v>1.640928904177096</v>
      </c>
      <c r="BS249" t="str">
        <f t="shared" si="32"/>
        <v>NonPayer</v>
      </c>
    </row>
    <row r="250" spans="1:71">
      <c r="A250" s="27">
        <v>249</v>
      </c>
      <c r="B250" s="27" t="s">
        <v>74</v>
      </c>
      <c r="C250" s="29">
        <v>44196</v>
      </c>
      <c r="D250" s="27">
        <v>1.004</v>
      </c>
      <c r="E250" s="27">
        <v>34607</v>
      </c>
      <c r="F250" s="27">
        <v>28306</v>
      </c>
      <c r="G250" s="27">
        <v>58291</v>
      </c>
      <c r="H250" s="27">
        <v>147743</v>
      </c>
      <c r="I250" s="27">
        <v>481</v>
      </c>
      <c r="J250" s="27">
        <v>1258528</v>
      </c>
      <c r="K250" s="27">
        <v>129926</v>
      </c>
      <c r="L250" s="27">
        <v>41415</v>
      </c>
      <c r="M250" s="27">
        <v>0</v>
      </c>
      <c r="N250" s="27">
        <v>259815</v>
      </c>
      <c r="O250" s="27">
        <v>121096</v>
      </c>
      <c r="P250" s="27">
        <v>74201</v>
      </c>
      <c r="Q250" s="27">
        <v>942035</v>
      </c>
      <c r="R250" s="27">
        <v>333095</v>
      </c>
      <c r="S250" s="27">
        <v>0</v>
      </c>
      <c r="T250" s="27">
        <v>21091</v>
      </c>
      <c r="U250" s="27">
        <v>794292</v>
      </c>
      <c r="V250" s="27">
        <v>-21091</v>
      </c>
      <c r="W250" s="27">
        <v>27498</v>
      </c>
      <c r="X250" s="27">
        <v>7667</v>
      </c>
      <c r="Y250" s="27" t="e">
        <v>#N/A</v>
      </c>
      <c r="Z250" s="27">
        <v>6407</v>
      </c>
      <c r="AA250" s="27" t="e">
        <v>#N/A</v>
      </c>
      <c r="AB250" s="27">
        <v>0</v>
      </c>
      <c r="AC250" s="27">
        <v>-6488</v>
      </c>
      <c r="AD250" s="27" t="e">
        <v>#N/A</v>
      </c>
      <c r="AE250" s="27">
        <v>340598.55249999999</v>
      </c>
      <c r="AF250" s="27">
        <v>-14283</v>
      </c>
      <c r="AG250" s="27">
        <v>4862</v>
      </c>
      <c r="AH250" s="27">
        <v>2937</v>
      </c>
      <c r="AI250" s="27">
        <v>-6488</v>
      </c>
      <c r="AJ250" s="27">
        <v>0</v>
      </c>
      <c r="AK250" s="27">
        <v>9353</v>
      </c>
      <c r="AL250" s="27">
        <v>-3324</v>
      </c>
      <c r="AM250" s="27">
        <v>0</v>
      </c>
      <c r="AN250" s="27">
        <v>-9002</v>
      </c>
      <c r="AO250" s="27">
        <v>106078</v>
      </c>
      <c r="AP250" s="27">
        <v>0.1706</v>
      </c>
      <c r="AQ250" s="27">
        <v>46354</v>
      </c>
      <c r="AR250" s="27">
        <v>941554</v>
      </c>
      <c r="AS250" s="27">
        <v>599587</v>
      </c>
      <c r="AT250" s="27">
        <v>29.182700000000001</v>
      </c>
      <c r="AU250" s="27">
        <v>19206</v>
      </c>
      <c r="AV250" s="27">
        <v>9536</v>
      </c>
      <c r="AW250" s="27">
        <v>253</v>
      </c>
      <c r="AX250" s="27">
        <v>46354</v>
      </c>
      <c r="AY250" s="27">
        <v>46354</v>
      </c>
      <c r="AZ250" s="27">
        <v>382845</v>
      </c>
      <c r="BA250" s="27">
        <v>59170</v>
      </c>
      <c r="BB250" s="27">
        <v>65813</v>
      </c>
      <c r="BC250" s="27">
        <v>58566</v>
      </c>
      <c r="BD250" s="27" t="e">
        <v>#N/A</v>
      </c>
      <c r="BE250" s="28">
        <v>-14283</v>
      </c>
      <c r="BF250" s="27">
        <v>5.2999999999999999E-2</v>
      </c>
      <c r="BG250" s="31">
        <f t="shared" si="26"/>
        <v>22593.307142000001</v>
      </c>
      <c r="BH250" s="31">
        <f t="shared" si="33"/>
        <v>22593.307142000001</v>
      </c>
      <c r="BI250" s="31">
        <f t="shared" si="28"/>
        <v>22593.307142000001</v>
      </c>
      <c r="BJ250" s="27">
        <v>426288.81400000001</v>
      </c>
      <c r="BK250" s="31">
        <f t="shared" si="27"/>
        <v>333741.51248060004</v>
      </c>
      <c r="BL250" s="27">
        <v>0.78290000000000004</v>
      </c>
      <c r="BM250" s="27">
        <v>1</v>
      </c>
      <c r="BN250" s="27" t="s">
        <v>112</v>
      </c>
      <c r="BO250" s="27">
        <f t="shared" si="34"/>
        <v>1</v>
      </c>
      <c r="BP250" s="27">
        <f t="shared" si="29"/>
        <v>608940</v>
      </c>
      <c r="BQ250" s="27">
        <f t="shared" si="30"/>
        <v>0.54806961684336719</v>
      </c>
      <c r="BR250" s="27">
        <f t="shared" si="31"/>
        <v>1.824585726462173</v>
      </c>
      <c r="BS250" s="27" t="str">
        <f t="shared" si="32"/>
        <v>Initiate</v>
      </c>
    </row>
    <row r="251" spans="1:71" customFormat="1" hidden="1">
      <c r="A251">
        <v>250</v>
      </c>
      <c r="B251" t="s">
        <v>74</v>
      </c>
      <c r="C251" s="1">
        <v>44012</v>
      </c>
      <c r="D251">
        <v>1.0552999999999999</v>
      </c>
      <c r="E251">
        <v>36868</v>
      </c>
      <c r="F251">
        <v>25784</v>
      </c>
      <c r="G251">
        <v>59842</v>
      </c>
      <c r="H251">
        <v>139450</v>
      </c>
      <c r="I251">
        <v>481</v>
      </c>
      <c r="J251" s="3">
        <v>1222853</v>
      </c>
      <c r="K251">
        <v>139950</v>
      </c>
      <c r="L251">
        <v>43345</v>
      </c>
      <c r="M251">
        <v>0</v>
      </c>
      <c r="N251" s="2">
        <v>279276</v>
      </c>
      <c r="O251" s="2">
        <v>139860</v>
      </c>
      <c r="P251">
        <v>56057</v>
      </c>
      <c r="Q251">
        <v>953038</v>
      </c>
      <c r="R251">
        <v>341614</v>
      </c>
      <c r="S251" s="4" t="e">
        <v>#N/A</v>
      </c>
      <c r="T251">
        <v>13528</v>
      </c>
      <c r="U251">
        <v>813588</v>
      </c>
      <c r="V251">
        <v>-13528</v>
      </c>
      <c r="W251">
        <v>21531</v>
      </c>
      <c r="X251">
        <v>6892</v>
      </c>
      <c r="Y251">
        <v>35</v>
      </c>
      <c r="Z251">
        <v>8003</v>
      </c>
      <c r="AA251" t="e">
        <v>#N/A</v>
      </c>
      <c r="AB251" t="e">
        <v>#N/A</v>
      </c>
      <c r="AC251">
        <v>23495</v>
      </c>
      <c r="AD251">
        <v>19.267399999999999</v>
      </c>
      <c r="AE251" s="25">
        <v>311209.01559999998</v>
      </c>
      <c r="AF251">
        <v>21251</v>
      </c>
      <c r="AG251">
        <v>4992</v>
      </c>
      <c r="AH251">
        <v>2130</v>
      </c>
      <c r="AI251">
        <v>23495</v>
      </c>
      <c r="AJ251">
        <v>0</v>
      </c>
      <c r="AK251">
        <v>6073</v>
      </c>
      <c r="AL251">
        <v>-3486</v>
      </c>
      <c r="AM251">
        <v>0</v>
      </c>
      <c r="AN251">
        <v>25909</v>
      </c>
      <c r="AO251">
        <v>87652</v>
      </c>
      <c r="AP251">
        <v>0.15329999999999999</v>
      </c>
      <c r="AQ251">
        <v>19932</v>
      </c>
      <c r="AR251">
        <v>952557</v>
      </c>
      <c r="AS251">
        <v>605351</v>
      </c>
      <c r="AT251">
        <v>34.082999999999998</v>
      </c>
      <c r="AU251">
        <v>9350</v>
      </c>
      <c r="AV251">
        <v>8217</v>
      </c>
      <c r="AW251">
        <v>-1849</v>
      </c>
      <c r="AX251" s="26">
        <v>19932</v>
      </c>
      <c r="AY251">
        <v>19932</v>
      </c>
      <c r="AZ251">
        <v>379618</v>
      </c>
      <c r="BA251">
        <v>29265</v>
      </c>
      <c r="BB251">
        <v>27433</v>
      </c>
      <c r="BC251">
        <v>69815</v>
      </c>
      <c r="BD251" t="e">
        <v>#N/A</v>
      </c>
      <c r="BE251" s="15">
        <v>21251</v>
      </c>
      <c r="BF251" s="5">
        <v>0</v>
      </c>
      <c r="BG251" s="9">
        <f t="shared" si="26"/>
        <v>0</v>
      </c>
      <c r="BH251" s="9">
        <f t="shared" si="33"/>
        <v>15218.510659800002</v>
      </c>
      <c r="BI251" s="9">
        <f t="shared" si="28"/>
        <v>15218.510659800002</v>
      </c>
      <c r="BJ251">
        <v>426288.81400000001</v>
      </c>
      <c r="BK251" s="9">
        <f t="shared" si="27"/>
        <v>313109.133883</v>
      </c>
      <c r="BL251">
        <v>0.73450000000000004</v>
      </c>
      <c r="BM251">
        <v>1</v>
      </c>
      <c r="BN251" t="s">
        <v>112</v>
      </c>
      <c r="BO251">
        <f t="shared" si="34"/>
        <v>0</v>
      </c>
      <c r="BP251">
        <f t="shared" si="29"/>
        <v>611424</v>
      </c>
      <c r="BQ251">
        <f t="shared" si="30"/>
        <v>0.51209820661766625</v>
      </c>
      <c r="BR251">
        <f t="shared" si="31"/>
        <v>1.9527504433277625</v>
      </c>
      <c r="BS251" t="str">
        <f t="shared" si="32"/>
        <v>NonPayer</v>
      </c>
    </row>
    <row r="252" spans="1:71">
      <c r="A252" s="27">
        <v>251</v>
      </c>
      <c r="B252" s="27" t="s">
        <v>74</v>
      </c>
      <c r="C252" s="29">
        <v>43830</v>
      </c>
      <c r="D252" s="27">
        <v>0.77969999999999995</v>
      </c>
      <c r="E252" s="27">
        <v>35495</v>
      </c>
      <c r="F252" s="27">
        <v>28935</v>
      </c>
      <c r="G252" s="27">
        <v>41047</v>
      </c>
      <c r="H252" s="27">
        <v>126585</v>
      </c>
      <c r="I252" s="27">
        <v>481</v>
      </c>
      <c r="J252" s="27">
        <v>1210712</v>
      </c>
      <c r="K252" s="27">
        <v>162528</v>
      </c>
      <c r="L252" s="27">
        <v>46858</v>
      </c>
      <c r="M252" s="27">
        <v>0</v>
      </c>
      <c r="N252" s="27">
        <v>104786</v>
      </c>
      <c r="O252" s="27">
        <v>100173</v>
      </c>
      <c r="P252" s="27">
        <v>39435</v>
      </c>
      <c r="Q252" s="27">
        <v>925119</v>
      </c>
      <c r="R252" s="27">
        <v>355244</v>
      </c>
      <c r="S252" s="27" t="e">
        <v>#N/A</v>
      </c>
      <c r="T252" s="27">
        <v>23400</v>
      </c>
      <c r="U252" s="27">
        <v>798534</v>
      </c>
      <c r="V252" s="27">
        <v>-23400</v>
      </c>
      <c r="W252" s="27">
        <v>27035</v>
      </c>
      <c r="X252" s="27">
        <v>6792</v>
      </c>
      <c r="Y252" s="27">
        <v>8</v>
      </c>
      <c r="Z252" s="27">
        <v>3635</v>
      </c>
      <c r="AA252" s="27" t="e">
        <v>#N/A</v>
      </c>
      <c r="AB252" s="27">
        <v>0</v>
      </c>
      <c r="AC252" s="27">
        <v>-34495</v>
      </c>
      <c r="AD252" s="27" t="e">
        <v>#N/A</v>
      </c>
      <c r="AE252" s="27">
        <v>234579.0232</v>
      </c>
      <c r="AF252" s="27">
        <v>-32404</v>
      </c>
      <c r="AG252" s="27">
        <v>-5628</v>
      </c>
      <c r="AH252" s="27">
        <v>2424</v>
      </c>
      <c r="AI252" s="27">
        <v>-34495</v>
      </c>
      <c r="AJ252" s="27">
        <v>0</v>
      </c>
      <c r="AK252" s="27">
        <v>4211</v>
      </c>
      <c r="AL252" s="27">
        <v>3132</v>
      </c>
      <c r="AM252" s="27">
        <v>0</v>
      </c>
      <c r="AN252" s="27">
        <v>-40142</v>
      </c>
      <c r="AO252" s="27">
        <v>108358</v>
      </c>
      <c r="AP252" s="27">
        <v>0.1217</v>
      </c>
      <c r="AQ252" s="27">
        <v>5126</v>
      </c>
      <c r="AR252" s="27">
        <v>924638</v>
      </c>
      <c r="AS252" s="27">
        <v>565664</v>
      </c>
      <c r="AT252" s="27">
        <v>91.818299999999994</v>
      </c>
      <c r="AU252" s="27">
        <v>7216</v>
      </c>
      <c r="AV252" s="27">
        <v>6596</v>
      </c>
      <c r="AW252" s="27">
        <v>-4483</v>
      </c>
      <c r="AX252" s="27">
        <v>5126</v>
      </c>
      <c r="AY252" s="27">
        <v>5126</v>
      </c>
      <c r="AZ252" s="27">
        <v>366642</v>
      </c>
      <c r="BA252" s="27">
        <v>11156</v>
      </c>
      <c r="BB252" s="27">
        <v>7859</v>
      </c>
      <c r="BC252" s="27">
        <v>64746</v>
      </c>
      <c r="BD252" s="27" t="e">
        <v>#N/A</v>
      </c>
      <c r="BE252" s="28">
        <v>-32404</v>
      </c>
      <c r="BF252" s="27">
        <v>3.5700000000000003E-2</v>
      </c>
      <c r="BG252" s="31">
        <f t="shared" si="26"/>
        <v>15218.510659800002</v>
      </c>
      <c r="BH252" s="31">
        <f t="shared" si="33"/>
        <v>15218.510659800002</v>
      </c>
      <c r="BI252" s="31">
        <f t="shared" si="28"/>
        <v>15218.510659800002</v>
      </c>
      <c r="BJ252" s="27">
        <v>426288.81400000001</v>
      </c>
      <c r="BK252" s="31">
        <f t="shared" si="27"/>
        <v>236718.17841420003</v>
      </c>
      <c r="BL252" s="27">
        <v>0.55530000000000002</v>
      </c>
      <c r="BM252" s="27">
        <v>1</v>
      </c>
      <c r="BN252" s="27" t="s">
        <v>112</v>
      </c>
      <c r="BO252" s="27">
        <f t="shared" si="34"/>
        <v>1</v>
      </c>
      <c r="BP252" s="27">
        <f t="shared" si="29"/>
        <v>569875</v>
      </c>
      <c r="BQ252" s="27">
        <f t="shared" si="30"/>
        <v>0.41538614330195223</v>
      </c>
      <c r="BR252" s="27">
        <f t="shared" si="31"/>
        <v>2.4073985522263333</v>
      </c>
      <c r="BS252" s="27" t="str">
        <f t="shared" si="32"/>
        <v>Initiate</v>
      </c>
    </row>
    <row r="253" spans="1:71" customFormat="1" hidden="1">
      <c r="A253">
        <v>252</v>
      </c>
      <c r="B253" t="s">
        <v>74</v>
      </c>
      <c r="C253" s="1">
        <v>43646</v>
      </c>
      <c r="D253">
        <v>0.76119999999999999</v>
      </c>
      <c r="E253">
        <v>36733</v>
      </c>
      <c r="F253">
        <v>27458</v>
      </c>
      <c r="G253">
        <v>61840</v>
      </c>
      <c r="H253">
        <v>150935</v>
      </c>
      <c r="I253">
        <v>481</v>
      </c>
      <c r="J253" s="3">
        <v>1173025</v>
      </c>
      <c r="K253">
        <v>144981</v>
      </c>
      <c r="L253">
        <v>18052</v>
      </c>
      <c r="M253">
        <v>0</v>
      </c>
      <c r="N253" s="2">
        <v>265227</v>
      </c>
      <c r="O253" s="2">
        <v>125830</v>
      </c>
      <c r="P253">
        <v>45949</v>
      </c>
      <c r="Q253">
        <v>956633</v>
      </c>
      <c r="R253">
        <v>357914</v>
      </c>
      <c r="S253" s="4" t="e">
        <v>#N/A</v>
      </c>
      <c r="T253">
        <v>19465</v>
      </c>
      <c r="U253">
        <v>805698</v>
      </c>
      <c r="V253">
        <v>-19465</v>
      </c>
      <c r="W253">
        <v>7861</v>
      </c>
      <c r="X253">
        <v>6076</v>
      </c>
      <c r="Y253">
        <v>20</v>
      </c>
      <c r="Z253">
        <v>-11604</v>
      </c>
      <c r="AA253" t="e">
        <v>#N/A</v>
      </c>
      <c r="AB253" t="e">
        <v>#N/A</v>
      </c>
      <c r="AC253">
        <v>11979</v>
      </c>
      <c r="AD253">
        <v>20.771799999999999</v>
      </c>
      <c r="AE253" s="25">
        <v>253630.91209999999</v>
      </c>
      <c r="AF253">
        <v>15192</v>
      </c>
      <c r="AG253">
        <v>3375</v>
      </c>
      <c r="AH253">
        <v>1040</v>
      </c>
      <c r="AI253">
        <v>11979</v>
      </c>
      <c r="AJ253">
        <v>0</v>
      </c>
      <c r="AK253">
        <v>7398</v>
      </c>
      <c r="AL253">
        <v>-5427</v>
      </c>
      <c r="AM253">
        <v>0</v>
      </c>
      <c r="AN253">
        <v>16248</v>
      </c>
      <c r="AO253">
        <v>81653</v>
      </c>
      <c r="AP253">
        <v>0.1042</v>
      </c>
      <c r="AQ253">
        <v>25018</v>
      </c>
      <c r="AR253">
        <v>956152</v>
      </c>
      <c r="AS253">
        <v>591321</v>
      </c>
      <c r="AT253">
        <v>39.863500000000002</v>
      </c>
      <c r="AU253">
        <v>15009</v>
      </c>
      <c r="AV253">
        <v>5672</v>
      </c>
      <c r="AW253">
        <v>-2376</v>
      </c>
      <c r="AX253" s="26">
        <v>25018</v>
      </c>
      <c r="AY253">
        <v>25018</v>
      </c>
      <c r="AZ253">
        <v>358399</v>
      </c>
      <c r="BA253">
        <v>43381</v>
      </c>
      <c r="BB253">
        <v>37651</v>
      </c>
      <c r="BC253">
        <v>53342</v>
      </c>
      <c r="BD253" t="e">
        <v>#N/A</v>
      </c>
      <c r="BE253" s="15">
        <v>15192</v>
      </c>
      <c r="BF253" s="5">
        <v>0</v>
      </c>
      <c r="BG253" s="9">
        <f t="shared" si="26"/>
        <v>0</v>
      </c>
      <c r="BH253" s="9">
        <f t="shared" si="33"/>
        <v>15644.799473800002</v>
      </c>
      <c r="BI253" s="9">
        <f t="shared" si="28"/>
        <v>15644.799473800002</v>
      </c>
      <c r="BJ253">
        <v>426288.81400000001</v>
      </c>
      <c r="BK253" s="9">
        <f t="shared" si="27"/>
        <v>255943.80392560002</v>
      </c>
      <c r="BL253">
        <v>0.60040000000000004</v>
      </c>
      <c r="BM253">
        <v>1</v>
      </c>
      <c r="BN253" t="s">
        <v>112</v>
      </c>
      <c r="BO253">
        <f t="shared" si="34"/>
        <v>0</v>
      </c>
      <c r="BP253">
        <f t="shared" si="29"/>
        <v>598719</v>
      </c>
      <c r="BQ253">
        <f t="shared" si="30"/>
        <v>0.42748568848758772</v>
      </c>
      <c r="BR253">
        <f t="shared" si="31"/>
        <v>2.339259598462641</v>
      </c>
      <c r="BS253" t="str">
        <f t="shared" si="32"/>
        <v>NonPayer</v>
      </c>
    </row>
    <row r="254" spans="1:71">
      <c r="A254" s="27">
        <v>253</v>
      </c>
      <c r="B254" s="27" t="s">
        <v>74</v>
      </c>
      <c r="C254" s="29">
        <v>43465</v>
      </c>
      <c r="D254" s="27">
        <v>0.71060000000000001</v>
      </c>
      <c r="E254" s="27">
        <v>36256</v>
      </c>
      <c r="F254" s="27">
        <v>31119</v>
      </c>
      <c r="G254" s="27">
        <v>65432</v>
      </c>
      <c r="H254" s="27">
        <v>120078</v>
      </c>
      <c r="I254" s="27">
        <v>481</v>
      </c>
      <c r="J254" s="27">
        <v>1130537</v>
      </c>
      <c r="K254" s="27">
        <v>157948</v>
      </c>
      <c r="L254" s="27">
        <v>30030</v>
      </c>
      <c r="M254" s="27">
        <v>0</v>
      </c>
      <c r="N254" s="27">
        <v>249580</v>
      </c>
      <c r="O254" s="27">
        <v>110910</v>
      </c>
      <c r="P254" s="27">
        <v>38899</v>
      </c>
      <c r="Q254" s="27">
        <v>931931</v>
      </c>
      <c r="R254" s="27">
        <v>345712</v>
      </c>
      <c r="S254" s="27" t="e">
        <v>#N/A</v>
      </c>
      <c r="T254" s="27">
        <v>22174</v>
      </c>
      <c r="U254" s="27">
        <v>811853</v>
      </c>
      <c r="V254" s="27">
        <v>-22174</v>
      </c>
      <c r="W254" s="27">
        <v>24941</v>
      </c>
      <c r="X254" s="27">
        <v>5553</v>
      </c>
      <c r="Y254" s="27">
        <v>185</v>
      </c>
      <c r="Z254" s="27">
        <v>2767</v>
      </c>
      <c r="AA254" s="27" t="e">
        <v>#N/A</v>
      </c>
      <c r="AB254" s="27" t="e">
        <v>#N/A</v>
      </c>
      <c r="AC254" s="27">
        <v>-2578</v>
      </c>
      <c r="AD254" s="27" t="e">
        <v>#N/A</v>
      </c>
      <c r="AE254" s="27">
        <v>205219.68210000001</v>
      </c>
      <c r="AF254" s="27">
        <v>-15994</v>
      </c>
      <c r="AG254" s="27">
        <v>2364</v>
      </c>
      <c r="AH254" s="27">
        <v>1396</v>
      </c>
      <c r="AI254" s="27">
        <v>-2578</v>
      </c>
      <c r="AJ254" s="27">
        <v>0</v>
      </c>
      <c r="AK254" s="27">
        <v>9818</v>
      </c>
      <c r="AL254" s="27">
        <v>20915</v>
      </c>
      <c r="AM254" s="27">
        <v>0</v>
      </c>
      <c r="AN254" s="27">
        <v>-11784</v>
      </c>
      <c r="AO254" s="27">
        <v>99715</v>
      </c>
      <c r="AP254" s="27">
        <v>0.11459999999999999</v>
      </c>
      <c r="AQ254" s="27">
        <v>31229</v>
      </c>
      <c r="AR254" s="27">
        <v>931450</v>
      </c>
      <c r="AS254" s="27">
        <v>576401</v>
      </c>
      <c r="AT254" s="27">
        <v>33.477499999999999</v>
      </c>
      <c r="AU254" s="27">
        <v>16022</v>
      </c>
      <c r="AV254" s="27">
        <v>5645</v>
      </c>
      <c r="AW254" s="27">
        <v>608</v>
      </c>
      <c r="AX254" s="27">
        <v>31229</v>
      </c>
      <c r="AY254" s="27">
        <v>31229</v>
      </c>
      <c r="AZ254" s="27">
        <v>358770</v>
      </c>
      <c r="BA254" s="27">
        <v>61420</v>
      </c>
      <c r="BB254" s="27">
        <v>47859</v>
      </c>
      <c r="BC254" s="27">
        <v>89324</v>
      </c>
      <c r="BD254" s="27" t="e">
        <v>#N/A</v>
      </c>
      <c r="BE254" s="28">
        <v>-15994</v>
      </c>
      <c r="BF254" s="27">
        <v>3.6700000000000003E-2</v>
      </c>
      <c r="BG254" s="31">
        <f t="shared" si="26"/>
        <v>15644.799473800002</v>
      </c>
      <c r="BH254" s="31">
        <f t="shared" si="33"/>
        <v>15644.799473800002</v>
      </c>
      <c r="BI254" s="31">
        <f t="shared" si="28"/>
        <v>15644.799473800002</v>
      </c>
      <c r="BJ254" s="27">
        <v>426288.81400000001</v>
      </c>
      <c r="BK254" s="31">
        <f t="shared" si="27"/>
        <v>206750.07479000001</v>
      </c>
      <c r="BL254" s="27">
        <v>0.48499999999999999</v>
      </c>
      <c r="BM254" s="27">
        <v>1</v>
      </c>
      <c r="BN254" s="27" t="s">
        <v>112</v>
      </c>
      <c r="BO254" s="27">
        <f t="shared" si="34"/>
        <v>1</v>
      </c>
      <c r="BP254" s="27">
        <f t="shared" si="29"/>
        <v>586219</v>
      </c>
      <c r="BQ254" s="27">
        <f t="shared" si="30"/>
        <v>0.35268402216577766</v>
      </c>
      <c r="BR254" s="27">
        <f t="shared" si="31"/>
        <v>2.8353992161571586</v>
      </c>
      <c r="BS254" s="27" t="str">
        <f t="shared" si="32"/>
        <v>Initiate</v>
      </c>
    </row>
    <row r="255" spans="1:71" customFormat="1" hidden="1">
      <c r="A255">
        <v>254</v>
      </c>
      <c r="B255" t="s">
        <v>74</v>
      </c>
      <c r="C255" s="1">
        <v>43281</v>
      </c>
      <c r="D255">
        <v>0.89639999999999997</v>
      </c>
      <c r="E255">
        <v>36847</v>
      </c>
      <c r="F255">
        <v>26900</v>
      </c>
      <c r="G255">
        <v>72401</v>
      </c>
      <c r="H255">
        <v>128178</v>
      </c>
      <c r="I255">
        <v>481</v>
      </c>
      <c r="J255" s="3">
        <v>1226777</v>
      </c>
      <c r="K255">
        <v>117079</v>
      </c>
      <c r="L255">
        <v>8543</v>
      </c>
      <c r="M255">
        <v>0</v>
      </c>
      <c r="N255" s="2">
        <v>210683</v>
      </c>
      <c r="O255" s="2">
        <v>252700</v>
      </c>
      <c r="P255">
        <v>49430</v>
      </c>
      <c r="Q255">
        <v>1061007</v>
      </c>
      <c r="R255">
        <v>339219</v>
      </c>
      <c r="S255" s="4" t="e">
        <v>#N/A</v>
      </c>
      <c r="T255">
        <v>17602</v>
      </c>
      <c r="U255">
        <v>932829</v>
      </c>
      <c r="V255">
        <v>-17602</v>
      </c>
      <c r="W255">
        <v>16135</v>
      </c>
      <c r="X255">
        <v>5456</v>
      </c>
      <c r="Y255">
        <v>116</v>
      </c>
      <c r="Z255">
        <v>-1467</v>
      </c>
      <c r="AA255" t="e">
        <v>#N/A</v>
      </c>
      <c r="AB255" t="e">
        <v>#N/A</v>
      </c>
      <c r="AC255">
        <v>23621</v>
      </c>
      <c r="AD255">
        <v>25.165900000000001</v>
      </c>
      <c r="AE255" s="25">
        <v>285398.14159999997</v>
      </c>
      <c r="AF255">
        <v>15293</v>
      </c>
      <c r="AG255">
        <v>4931</v>
      </c>
      <c r="AH255">
        <v>1325</v>
      </c>
      <c r="AI255">
        <v>23621</v>
      </c>
      <c r="AJ255">
        <v>0</v>
      </c>
      <c r="AK255">
        <v>3597</v>
      </c>
      <c r="AL255">
        <v>8352</v>
      </c>
      <c r="AM255">
        <v>0</v>
      </c>
      <c r="AN255">
        <v>19594</v>
      </c>
      <c r="AO255">
        <v>82750</v>
      </c>
      <c r="AP255">
        <v>0.14510000000000001</v>
      </c>
      <c r="AQ255">
        <v>41663</v>
      </c>
      <c r="AR255">
        <v>1060526</v>
      </c>
      <c r="AS255">
        <v>718191</v>
      </c>
      <c r="AT255">
        <v>26.0808</v>
      </c>
      <c r="AU255">
        <v>14484</v>
      </c>
      <c r="AV255">
        <v>18804</v>
      </c>
      <c r="AW255">
        <v>-612</v>
      </c>
      <c r="AX255" s="26">
        <v>41663</v>
      </c>
      <c r="AY255">
        <v>41663</v>
      </c>
      <c r="AZ255">
        <v>348514</v>
      </c>
      <c r="BA255">
        <v>65050</v>
      </c>
      <c r="BB255">
        <v>55535</v>
      </c>
      <c r="BC255">
        <v>61981</v>
      </c>
      <c r="BD255" t="e">
        <v>#N/A</v>
      </c>
      <c r="BE255" s="15">
        <v>15293</v>
      </c>
      <c r="BF255" s="5">
        <v>0</v>
      </c>
      <c r="BG255" s="9">
        <f t="shared" si="26"/>
        <v>0</v>
      </c>
      <c r="BH255" s="9">
        <f t="shared" si="33"/>
        <v>11211.395808200001</v>
      </c>
      <c r="BI255" s="9">
        <f t="shared" si="28"/>
        <v>11211.395808200001</v>
      </c>
      <c r="BJ255">
        <v>426288.81400000001</v>
      </c>
      <c r="BK255" s="9">
        <f t="shared" si="27"/>
        <v>288000.72273839999</v>
      </c>
      <c r="BL255">
        <v>0.67559999999999998</v>
      </c>
      <c r="BM255">
        <v>1</v>
      </c>
      <c r="BN255" t="s">
        <v>112</v>
      </c>
      <c r="BO255">
        <f t="shared" si="34"/>
        <v>0</v>
      </c>
      <c r="BP255">
        <f t="shared" si="29"/>
        <v>721788</v>
      </c>
      <c r="BQ255">
        <f t="shared" si="30"/>
        <v>0.39901012865051788</v>
      </c>
      <c r="BR255">
        <f t="shared" si="31"/>
        <v>2.5062020439984192</v>
      </c>
      <c r="BS255" t="str">
        <f t="shared" si="32"/>
        <v>NonPayer</v>
      </c>
    </row>
    <row r="256" spans="1:71">
      <c r="A256" s="27">
        <v>255</v>
      </c>
      <c r="B256" s="27" t="s">
        <v>74</v>
      </c>
      <c r="C256" s="29">
        <v>43100</v>
      </c>
      <c r="D256" s="27">
        <v>0.92369999999999997</v>
      </c>
      <c r="E256" s="27">
        <v>34708</v>
      </c>
      <c r="F256" s="27">
        <v>30949</v>
      </c>
      <c r="G256" s="27">
        <v>70156</v>
      </c>
      <c r="H256" s="27">
        <v>151248</v>
      </c>
      <c r="I256" s="27">
        <v>481</v>
      </c>
      <c r="J256" s="27">
        <v>1063216</v>
      </c>
      <c r="K256" s="27">
        <v>90912</v>
      </c>
      <c r="L256" s="27">
        <v>4400</v>
      </c>
      <c r="M256" s="27">
        <v>0</v>
      </c>
      <c r="N256" s="27">
        <v>220114</v>
      </c>
      <c r="O256" s="27">
        <v>95011</v>
      </c>
      <c r="P256" s="27">
        <v>78613</v>
      </c>
      <c r="Q256" s="27">
        <v>871703</v>
      </c>
      <c r="R256" s="27">
        <v>302095</v>
      </c>
      <c r="S256" s="27" t="e">
        <v>#N/A</v>
      </c>
      <c r="T256" s="27">
        <v>30581</v>
      </c>
      <c r="U256" s="27">
        <v>720455</v>
      </c>
      <c r="V256" s="27">
        <v>-30581</v>
      </c>
      <c r="W256" s="27">
        <v>28862</v>
      </c>
      <c r="X256" s="27">
        <v>2965</v>
      </c>
      <c r="Y256" s="27">
        <v>102</v>
      </c>
      <c r="Z256" s="27">
        <v>-1719</v>
      </c>
      <c r="AA256" s="27" t="e">
        <v>#N/A</v>
      </c>
      <c r="AB256" s="27">
        <v>0</v>
      </c>
      <c r="AC256" s="27">
        <v>2409</v>
      </c>
      <c r="AD256" s="27" t="e">
        <v>#N/A</v>
      </c>
      <c r="AE256" s="27">
        <v>307913.98759999999</v>
      </c>
      <c r="AF256" s="27">
        <v>-6186</v>
      </c>
      <c r="AG256" s="27">
        <v>496</v>
      </c>
      <c r="AH256" s="27">
        <v>15301</v>
      </c>
      <c r="AI256" s="27">
        <v>2409</v>
      </c>
      <c r="AJ256" s="27">
        <v>0</v>
      </c>
      <c r="AK256" s="27">
        <v>9106</v>
      </c>
      <c r="AL256" s="27">
        <v>-18243</v>
      </c>
      <c r="AM256" s="27">
        <v>0</v>
      </c>
      <c r="AN256" s="27">
        <v>-5534</v>
      </c>
      <c r="AO256" s="27">
        <v>99515</v>
      </c>
      <c r="AP256" s="27">
        <v>0.1195</v>
      </c>
      <c r="AQ256" s="27">
        <v>26403</v>
      </c>
      <c r="AR256" s="27">
        <v>871222</v>
      </c>
      <c r="AS256" s="27">
        <v>560502</v>
      </c>
      <c r="AT256" s="27">
        <v>35.460799999999999</v>
      </c>
      <c r="AU256" s="27">
        <v>13612</v>
      </c>
      <c r="AV256" s="27">
        <v>18561</v>
      </c>
      <c r="AW256" s="27">
        <v>-1629</v>
      </c>
      <c r="AX256" s="27">
        <v>26403</v>
      </c>
      <c r="AY256" s="27">
        <v>26403</v>
      </c>
      <c r="AZ256" s="27">
        <v>348119</v>
      </c>
      <c r="BA256" s="27">
        <v>50634</v>
      </c>
      <c r="BB256" s="27">
        <v>38386</v>
      </c>
      <c r="BC256" s="27">
        <v>3871</v>
      </c>
      <c r="BD256" s="27" t="e">
        <v>#N/A</v>
      </c>
      <c r="BE256" s="28">
        <v>-6186</v>
      </c>
      <c r="BF256" s="27">
        <v>2.63E-2</v>
      </c>
      <c r="BG256" s="31">
        <f t="shared" si="26"/>
        <v>11211.395808200001</v>
      </c>
      <c r="BH256" s="31">
        <f t="shared" si="33"/>
        <v>11211.395808200001</v>
      </c>
      <c r="BI256" s="31">
        <f t="shared" si="28"/>
        <v>11211.395808200001</v>
      </c>
      <c r="BJ256" s="27">
        <v>426288.81400000001</v>
      </c>
      <c r="BK256" s="31">
        <f t="shared" si="27"/>
        <v>310721.9165246</v>
      </c>
      <c r="BL256" s="27">
        <v>0.72889999999999999</v>
      </c>
      <c r="BM256" s="27">
        <v>1</v>
      </c>
      <c r="BN256" s="27" t="s">
        <v>112</v>
      </c>
      <c r="BO256" s="27">
        <f t="shared" si="34"/>
        <v>1</v>
      </c>
      <c r="BP256" s="27">
        <f t="shared" si="29"/>
        <v>569608</v>
      </c>
      <c r="BQ256" s="27">
        <f t="shared" si="30"/>
        <v>0.5455013211271611</v>
      </c>
      <c r="BR256" s="27">
        <f t="shared" si="31"/>
        <v>1.8331761285815313</v>
      </c>
      <c r="BS256" s="27" t="str">
        <f t="shared" si="32"/>
        <v>Initiate</v>
      </c>
    </row>
    <row r="257" spans="1:71" customFormat="1" hidden="1">
      <c r="A257">
        <v>256</v>
      </c>
      <c r="B257" t="s">
        <v>74</v>
      </c>
      <c r="C257" s="1">
        <v>42916</v>
      </c>
      <c r="D257">
        <v>0.91969999999999996</v>
      </c>
      <c r="E257">
        <v>32541</v>
      </c>
      <c r="F257">
        <v>30380</v>
      </c>
      <c r="G257">
        <v>85134</v>
      </c>
      <c r="H257">
        <v>142205</v>
      </c>
      <c r="I257">
        <v>481</v>
      </c>
      <c r="J257" s="3">
        <v>1150188</v>
      </c>
      <c r="K257">
        <v>105007</v>
      </c>
      <c r="L257">
        <v>3615</v>
      </c>
      <c r="M257">
        <v>0</v>
      </c>
      <c r="N257" s="2">
        <v>168845</v>
      </c>
      <c r="O257" s="2">
        <v>228504</v>
      </c>
      <c r="P257">
        <v>57999</v>
      </c>
      <c r="Q257">
        <v>1022463</v>
      </c>
      <c r="R257">
        <v>324194</v>
      </c>
      <c r="S257" s="4" t="e">
        <v>#N/A</v>
      </c>
      <c r="T257">
        <v>15885</v>
      </c>
      <c r="U257">
        <v>880258</v>
      </c>
      <c r="V257">
        <v>-15885</v>
      </c>
      <c r="W257">
        <v>10983</v>
      </c>
      <c r="X257">
        <v>5725</v>
      </c>
      <c r="Y257">
        <v>41</v>
      </c>
      <c r="Z257">
        <v>-4902</v>
      </c>
      <c r="AA257" t="e">
        <v>#N/A</v>
      </c>
      <c r="AB257">
        <v>0</v>
      </c>
      <c r="AC257">
        <v>13397</v>
      </c>
      <c r="AD257">
        <v>49.697899999999997</v>
      </c>
      <c r="AE257" s="25">
        <v>336338.636</v>
      </c>
      <c r="AF257">
        <v>4870</v>
      </c>
      <c r="AG257">
        <v>3455</v>
      </c>
      <c r="AH257">
        <v>700</v>
      </c>
      <c r="AI257">
        <v>13397</v>
      </c>
      <c r="AJ257">
        <v>0</v>
      </c>
      <c r="AK257">
        <v>4274</v>
      </c>
      <c r="AL257">
        <v>10768</v>
      </c>
      <c r="AM257">
        <v>0</v>
      </c>
      <c r="AN257">
        <v>6952</v>
      </c>
      <c r="AO257">
        <v>82087</v>
      </c>
      <c r="AP257">
        <v>0.15579999999999999</v>
      </c>
      <c r="AQ257">
        <v>35543</v>
      </c>
      <c r="AR257">
        <v>1021982</v>
      </c>
      <c r="AS257">
        <v>693995</v>
      </c>
      <c r="AT257">
        <v>29.257200000000001</v>
      </c>
      <c r="AU257">
        <v>15128</v>
      </c>
      <c r="AV257">
        <v>6369</v>
      </c>
      <c r="AW257">
        <v>1036</v>
      </c>
      <c r="AX257" s="26">
        <v>35543</v>
      </c>
      <c r="AY257">
        <v>35543</v>
      </c>
      <c r="AZ257">
        <v>367077</v>
      </c>
      <c r="BA257">
        <v>51038</v>
      </c>
      <c r="BB257">
        <v>51707</v>
      </c>
      <c r="BC257">
        <v>24887</v>
      </c>
      <c r="BD257" t="e">
        <v>#N/A</v>
      </c>
      <c r="BE257" s="15">
        <v>4870</v>
      </c>
      <c r="BF257" s="5">
        <v>0</v>
      </c>
      <c r="BG257" s="9">
        <f t="shared" si="26"/>
        <v>0</v>
      </c>
      <c r="BH257" s="9">
        <f t="shared" si="33"/>
        <v>19865.058732400001</v>
      </c>
      <c r="BI257" s="9">
        <f t="shared" si="28"/>
        <v>19865.058732400001</v>
      </c>
      <c r="BJ257">
        <v>426288.81400000001</v>
      </c>
      <c r="BK257" s="9">
        <f t="shared" si="27"/>
        <v>339411.15370680002</v>
      </c>
      <c r="BL257">
        <v>0.79620000000000002</v>
      </c>
      <c r="BM257">
        <v>1</v>
      </c>
      <c r="BN257" t="s">
        <v>112</v>
      </c>
      <c r="BO257">
        <f t="shared" si="34"/>
        <v>0</v>
      </c>
      <c r="BP257">
        <f t="shared" si="29"/>
        <v>698269</v>
      </c>
      <c r="BQ257">
        <f t="shared" si="30"/>
        <v>0.48607507093512675</v>
      </c>
      <c r="BR257">
        <f t="shared" si="31"/>
        <v>2.0572953845918658</v>
      </c>
      <c r="BS257" t="str">
        <f t="shared" si="32"/>
        <v>NonPayer</v>
      </c>
    </row>
    <row r="258" spans="1:71">
      <c r="A258" s="27">
        <v>257</v>
      </c>
      <c r="B258" s="27" t="s">
        <v>74</v>
      </c>
      <c r="C258" s="29">
        <v>42735</v>
      </c>
      <c r="D258" s="27">
        <v>0.94579999999999997</v>
      </c>
      <c r="E258" s="27">
        <v>33036</v>
      </c>
      <c r="F258" s="27">
        <v>31451</v>
      </c>
      <c r="G258" s="27">
        <v>67354</v>
      </c>
      <c r="H258" s="27">
        <v>116656</v>
      </c>
      <c r="I258" s="27">
        <v>481</v>
      </c>
      <c r="J258" s="27">
        <v>980997</v>
      </c>
      <c r="K258" s="27">
        <v>158046</v>
      </c>
      <c r="L258" s="27">
        <v>9097</v>
      </c>
      <c r="M258" s="27">
        <v>0</v>
      </c>
      <c r="N258" s="27">
        <v>226342</v>
      </c>
      <c r="O258" s="27">
        <v>85619</v>
      </c>
      <c r="P258" s="27">
        <v>41757</v>
      </c>
      <c r="Q258" s="27">
        <v>822738</v>
      </c>
      <c r="R258" s="27">
        <v>301157</v>
      </c>
      <c r="S258" s="27" t="e">
        <v>#N/A</v>
      </c>
      <c r="T258" s="27">
        <v>20283</v>
      </c>
      <c r="U258" s="27">
        <v>706082</v>
      </c>
      <c r="V258" s="27">
        <v>-20283</v>
      </c>
      <c r="W258" s="27">
        <v>27022</v>
      </c>
      <c r="X258" s="27">
        <v>5896</v>
      </c>
      <c r="Y258" s="27">
        <v>185</v>
      </c>
      <c r="Z258" s="27">
        <v>6739</v>
      </c>
      <c r="AA258" s="27" t="e">
        <v>#N/A</v>
      </c>
      <c r="AB258" s="27" t="e">
        <v>#N/A</v>
      </c>
      <c r="AC258" s="27">
        <v>730</v>
      </c>
      <c r="AD258" s="27">
        <v>62.599400000000003</v>
      </c>
      <c r="AE258" s="27">
        <v>357624.28210000001</v>
      </c>
      <c r="AF258" s="27">
        <v>1128</v>
      </c>
      <c r="AG258" s="27">
        <v>3935</v>
      </c>
      <c r="AH258" s="27">
        <v>2430</v>
      </c>
      <c r="AI258" s="27">
        <v>730</v>
      </c>
      <c r="AJ258" s="27">
        <v>0</v>
      </c>
      <c r="AK258" s="27">
        <v>10505</v>
      </c>
      <c r="AL258" s="27">
        <v>-15152</v>
      </c>
      <c r="AM258" s="27">
        <v>0</v>
      </c>
      <c r="AN258" s="27">
        <v>6286</v>
      </c>
      <c r="AO258" s="27">
        <v>105428</v>
      </c>
      <c r="AP258" s="27">
        <v>0.17069999999999999</v>
      </c>
      <c r="AQ258" s="27">
        <v>40205</v>
      </c>
      <c r="AR258" s="27">
        <v>822257</v>
      </c>
      <c r="AS258" s="27">
        <v>511076</v>
      </c>
      <c r="AT258" s="27">
        <v>27.886700000000001</v>
      </c>
      <c r="AU258" s="27">
        <v>15372</v>
      </c>
      <c r="AV258" s="27">
        <v>7220</v>
      </c>
      <c r="AW258" s="27">
        <v>-454</v>
      </c>
      <c r="AX258" s="27">
        <v>40205</v>
      </c>
      <c r="AY258" s="27">
        <v>40205</v>
      </c>
      <c r="AZ258" s="27">
        <v>374072</v>
      </c>
      <c r="BA258" s="27">
        <v>47539</v>
      </c>
      <c r="BB258" s="27">
        <v>55123</v>
      </c>
      <c r="BC258" s="27">
        <v>31797</v>
      </c>
      <c r="BD258" s="27" t="e">
        <v>#N/A</v>
      </c>
      <c r="BE258" s="28">
        <v>1128</v>
      </c>
      <c r="BF258" s="27">
        <v>4.6600000000000003E-2</v>
      </c>
      <c r="BG258" s="31">
        <f t="shared" ref="BG258:BG321" si="35">BF258*BJ258</f>
        <v>19865.058732400001</v>
      </c>
      <c r="BH258" s="31">
        <f t="shared" si="33"/>
        <v>19865.058732400001</v>
      </c>
      <c r="BI258" s="31">
        <f t="shared" si="28"/>
        <v>19865.058732400001</v>
      </c>
      <c r="BJ258" s="27">
        <v>426288.81400000001</v>
      </c>
      <c r="BK258" s="31">
        <f t="shared" ref="BK258:BK294" si="36">BJ258*BL258</f>
        <v>394700.8128826</v>
      </c>
      <c r="BL258" s="27">
        <v>0.92589999999999995</v>
      </c>
      <c r="BM258" s="27">
        <v>1</v>
      </c>
      <c r="BN258" s="27" t="s">
        <v>112</v>
      </c>
      <c r="BO258" s="27">
        <f t="shared" si="34"/>
        <v>1</v>
      </c>
      <c r="BP258" s="27">
        <f t="shared" si="29"/>
        <v>521581</v>
      </c>
      <c r="BQ258" s="27">
        <f t="shared" si="30"/>
        <v>0.7567392464115833</v>
      </c>
      <c r="BR258" s="27">
        <f t="shared" si="31"/>
        <v>1.3214591482362599</v>
      </c>
      <c r="BS258" s="27" t="str">
        <f t="shared" si="32"/>
        <v>Initiate</v>
      </c>
    </row>
    <row r="259" spans="1:71" customFormat="1" hidden="1">
      <c r="A259">
        <v>258</v>
      </c>
      <c r="B259" t="s">
        <v>74</v>
      </c>
      <c r="C259" s="1">
        <v>42551</v>
      </c>
      <c r="D259">
        <v>0.89800000000000002</v>
      </c>
      <c r="E259">
        <v>33140</v>
      </c>
      <c r="F259">
        <v>31514</v>
      </c>
      <c r="G259">
        <v>65853</v>
      </c>
      <c r="H259">
        <v>130546</v>
      </c>
      <c r="I259">
        <v>758</v>
      </c>
      <c r="J259" s="3">
        <v>1083077</v>
      </c>
      <c r="K259">
        <v>160447</v>
      </c>
      <c r="L259">
        <v>16274</v>
      </c>
      <c r="M259">
        <v>0</v>
      </c>
      <c r="N259" s="2">
        <v>227457</v>
      </c>
      <c r="O259" s="2">
        <v>204879</v>
      </c>
      <c r="P259">
        <v>47349</v>
      </c>
      <c r="Q259">
        <v>978339</v>
      </c>
      <c r="R259">
        <v>344774</v>
      </c>
      <c r="S259" s="4" t="e">
        <v>#N/A</v>
      </c>
      <c r="T259">
        <v>14493</v>
      </c>
      <c r="U259">
        <v>847793</v>
      </c>
      <c r="V259">
        <v>-14493</v>
      </c>
      <c r="W259">
        <v>7731</v>
      </c>
      <c r="X259">
        <v>5867</v>
      </c>
      <c r="Y259">
        <v>24</v>
      </c>
      <c r="Z259">
        <v>-6762</v>
      </c>
      <c r="AA259" t="e">
        <v>#N/A</v>
      </c>
      <c r="AB259" t="e">
        <v>#N/A</v>
      </c>
      <c r="AC259">
        <v>13684</v>
      </c>
      <c r="AD259">
        <v>28.751000000000001</v>
      </c>
      <c r="AE259" s="25">
        <v>237933.3688</v>
      </c>
      <c r="AF259">
        <v>12546</v>
      </c>
      <c r="AG259">
        <v>4208</v>
      </c>
      <c r="AH259">
        <v>1856</v>
      </c>
      <c r="AI259">
        <v>13684</v>
      </c>
      <c r="AJ259">
        <v>0</v>
      </c>
      <c r="AK259">
        <v>3229</v>
      </c>
      <c r="AL259">
        <v>12242</v>
      </c>
      <c r="AM259">
        <v>0</v>
      </c>
      <c r="AN259">
        <v>14636</v>
      </c>
      <c r="AO259">
        <v>83457</v>
      </c>
      <c r="AP259">
        <v>0.1447</v>
      </c>
      <c r="AQ259">
        <v>36591</v>
      </c>
      <c r="AR259">
        <v>977581</v>
      </c>
      <c r="AS259">
        <v>630336</v>
      </c>
      <c r="AT259">
        <v>27.644400000000001</v>
      </c>
      <c r="AU259">
        <v>13010</v>
      </c>
      <c r="AV259" t="e">
        <v>#N/A</v>
      </c>
      <c r="AW259">
        <v>-2539</v>
      </c>
      <c r="AX259" s="26">
        <v>36591</v>
      </c>
      <c r="AY259">
        <v>36591</v>
      </c>
      <c r="AZ259">
        <v>364585</v>
      </c>
      <c r="BA259">
        <v>45846</v>
      </c>
      <c r="BB259">
        <v>47062</v>
      </c>
      <c r="BC259">
        <v>28041</v>
      </c>
      <c r="BD259" t="e">
        <v>#N/A</v>
      </c>
      <c r="BE259" s="15">
        <v>12546</v>
      </c>
      <c r="BF259" s="5">
        <v>0</v>
      </c>
      <c r="BG259" s="9">
        <f t="shared" si="35"/>
        <v>0</v>
      </c>
      <c r="BH259" s="9">
        <f t="shared" si="33"/>
        <v>15025.337744099998</v>
      </c>
      <c r="BI259" s="9">
        <f t="shared" ref="BI259:BI322" si="37">IF(C260&lt;&gt;DATE(2021,12,31),BG259+BG260,0)</f>
        <v>15025.337744099998</v>
      </c>
      <c r="BJ259">
        <v>386255.46899999998</v>
      </c>
      <c r="BK259" s="9">
        <f t="shared" si="36"/>
        <v>237933.36890399997</v>
      </c>
      <c r="BL259">
        <v>0.61599999999999999</v>
      </c>
      <c r="BM259">
        <v>1</v>
      </c>
      <c r="BN259" t="s">
        <v>112</v>
      </c>
      <c r="BO259">
        <f t="shared" si="34"/>
        <v>0</v>
      </c>
      <c r="BP259">
        <f t="shared" ref="BP259:BP322" si="38">Q259-R259</f>
        <v>633565</v>
      </c>
      <c r="BQ259">
        <f t="shared" ref="BQ259:BQ322" si="39">BK259/BP259</f>
        <v>0.37554689558924492</v>
      </c>
      <c r="BR259">
        <f t="shared" ref="BR259:BR322" si="40">BP259/BK259</f>
        <v>2.6627832948291807</v>
      </c>
      <c r="BS259" t="str">
        <f t="shared" ref="BS259:BS322" si="41">IF(B259=B260,IF(AND(BF259&gt;0,BF260&gt;0),"Continue",IF(AND(BF259&gt;0,BF260=0),"Initiate","NonPayer")),$BG$89)</f>
        <v>NonPayer</v>
      </c>
    </row>
    <row r="260" spans="1:71">
      <c r="A260" s="27">
        <v>259</v>
      </c>
      <c r="B260" s="27" t="s">
        <v>74</v>
      </c>
      <c r="C260" s="29">
        <v>42369</v>
      </c>
      <c r="D260" s="27">
        <v>0.91139999999999999</v>
      </c>
      <c r="E260" s="27">
        <v>34917</v>
      </c>
      <c r="F260" s="27">
        <v>33475</v>
      </c>
      <c r="G260" s="27">
        <v>48025</v>
      </c>
      <c r="H260" s="27">
        <v>137454</v>
      </c>
      <c r="I260" s="27">
        <v>1034</v>
      </c>
      <c r="J260" s="27">
        <v>1050031</v>
      </c>
      <c r="K260" s="27">
        <v>135179</v>
      </c>
      <c r="L260" s="27">
        <v>22574</v>
      </c>
      <c r="M260" s="27">
        <v>0</v>
      </c>
      <c r="N260" s="27">
        <v>203114</v>
      </c>
      <c r="O260" s="27">
        <v>177022</v>
      </c>
      <c r="P260" s="27">
        <v>62214</v>
      </c>
      <c r="Q260" s="27">
        <v>938137</v>
      </c>
      <c r="R260" s="27">
        <v>324218</v>
      </c>
      <c r="S260" s="27" t="e">
        <v>#N/A</v>
      </c>
      <c r="T260" s="27">
        <v>20652</v>
      </c>
      <c r="U260" s="27">
        <v>800683</v>
      </c>
      <c r="V260" s="27">
        <v>-20652</v>
      </c>
      <c r="W260" s="27">
        <v>28366</v>
      </c>
      <c r="X260" s="27">
        <v>5494</v>
      </c>
      <c r="Y260" s="27">
        <v>2664</v>
      </c>
      <c r="Z260" s="27">
        <v>7714</v>
      </c>
      <c r="AA260" s="27" t="e">
        <v>#N/A</v>
      </c>
      <c r="AB260" s="27" t="e">
        <v>#N/A</v>
      </c>
      <c r="AC260" s="27">
        <v>3075</v>
      </c>
      <c r="AD260" s="27">
        <v>33.787599999999998</v>
      </c>
      <c r="AE260" s="27">
        <v>262267.4633</v>
      </c>
      <c r="AF260" s="27">
        <v>1386</v>
      </c>
      <c r="AG260" s="27">
        <v>1562</v>
      </c>
      <c r="AH260" s="27" t="e">
        <v>#N/A</v>
      </c>
      <c r="AI260" s="27">
        <v>3075</v>
      </c>
      <c r="AJ260" s="27">
        <v>0</v>
      </c>
      <c r="AK260" s="27">
        <v>11440</v>
      </c>
      <c r="AL260" s="27">
        <v>-27205</v>
      </c>
      <c r="AM260" s="27">
        <v>0</v>
      </c>
      <c r="AN260" s="27">
        <v>4623</v>
      </c>
      <c r="AO260" s="27">
        <v>102429</v>
      </c>
      <c r="AP260" s="27">
        <v>0.13039999999999999</v>
      </c>
      <c r="AQ260" s="27">
        <v>31539</v>
      </c>
      <c r="AR260" s="27">
        <v>937103</v>
      </c>
      <c r="AS260" s="27">
        <v>602479</v>
      </c>
      <c r="AT260" s="27">
        <v>27.918099999999999</v>
      </c>
      <c r="AU260" s="27">
        <v>10519</v>
      </c>
      <c r="AV260" s="27" t="e">
        <v>#N/A</v>
      </c>
      <c r="AW260" s="27">
        <v>-4380</v>
      </c>
      <c r="AX260" s="27">
        <v>31539</v>
      </c>
      <c r="AY260" s="27">
        <v>31539</v>
      </c>
      <c r="AZ260" s="27">
        <v>347512</v>
      </c>
      <c r="BA260" s="27">
        <v>34681</v>
      </c>
      <c r="BB260" s="27">
        <v>37678</v>
      </c>
      <c r="BC260" s="27">
        <v>8186</v>
      </c>
      <c r="BD260" s="27" t="e">
        <v>#N/A</v>
      </c>
      <c r="BE260" s="28">
        <v>1386</v>
      </c>
      <c r="BF260" s="27">
        <v>3.8899999999999997E-2</v>
      </c>
      <c r="BG260" s="31">
        <f t="shared" si="35"/>
        <v>15025.337744099998</v>
      </c>
      <c r="BH260" s="31">
        <f t="shared" ref="BH260:BH323" si="42">BG260+BG261</f>
        <v>15025.337744099998</v>
      </c>
      <c r="BI260" s="31">
        <f t="shared" si="37"/>
        <v>15025.337744099998</v>
      </c>
      <c r="BJ260" s="27">
        <v>386255.46899999998</v>
      </c>
      <c r="BK260" s="31">
        <f t="shared" si="36"/>
        <v>262267.46345099999</v>
      </c>
      <c r="BL260" s="27">
        <v>0.67900000000000005</v>
      </c>
      <c r="BM260" s="27">
        <v>1</v>
      </c>
      <c r="BN260" s="27" t="s">
        <v>112</v>
      </c>
      <c r="BO260" s="27">
        <f t="shared" si="34"/>
        <v>1</v>
      </c>
      <c r="BP260" s="27">
        <f t="shared" si="38"/>
        <v>613919</v>
      </c>
      <c r="BQ260" s="27">
        <f t="shared" si="39"/>
        <v>0.42720206322169535</v>
      </c>
      <c r="BR260" s="27">
        <f t="shared" si="40"/>
        <v>2.340812664757784</v>
      </c>
      <c r="BS260" s="27" t="str">
        <f t="shared" si="41"/>
        <v>Initiate</v>
      </c>
    </row>
    <row r="261" spans="1:71" customFormat="1" hidden="1">
      <c r="A261">
        <v>260</v>
      </c>
      <c r="B261" t="s">
        <v>74</v>
      </c>
      <c r="C261" s="1">
        <v>42185</v>
      </c>
      <c r="D261">
        <v>0.94540000000000002</v>
      </c>
      <c r="E261">
        <v>32412</v>
      </c>
      <c r="F261">
        <v>30753</v>
      </c>
      <c r="G261">
        <v>42152</v>
      </c>
      <c r="H261">
        <v>152729</v>
      </c>
      <c r="I261">
        <v>1761</v>
      </c>
      <c r="J261" s="3">
        <v>1003402</v>
      </c>
      <c r="K261">
        <v>108880</v>
      </c>
      <c r="L261">
        <v>30455</v>
      </c>
      <c r="M261">
        <v>0</v>
      </c>
      <c r="N261" s="2">
        <v>197361</v>
      </c>
      <c r="O261" s="2">
        <v>171269</v>
      </c>
      <c r="P261">
        <v>85603</v>
      </c>
      <c r="Q261">
        <v>924497</v>
      </c>
      <c r="R261">
        <v>314839</v>
      </c>
      <c r="S261" s="4" t="e">
        <v>#N/A</v>
      </c>
      <c r="T261">
        <v>23698</v>
      </c>
      <c r="U261">
        <v>771768</v>
      </c>
      <c r="V261">
        <v>-23698</v>
      </c>
      <c r="W261">
        <v>6808</v>
      </c>
      <c r="X261">
        <v>5474</v>
      </c>
      <c r="Y261">
        <v>362</v>
      </c>
      <c r="Z261">
        <v>-16890</v>
      </c>
      <c r="AA261" t="e">
        <v>#N/A</v>
      </c>
      <c r="AB261" t="e">
        <v>#N/A</v>
      </c>
      <c r="AC261">
        <v>8864</v>
      </c>
      <c r="AD261">
        <v>32.435099999999998</v>
      </c>
      <c r="AE261" s="25">
        <v>212971.6091</v>
      </c>
      <c r="AF261">
        <v>9898</v>
      </c>
      <c r="AG261">
        <v>3226</v>
      </c>
      <c r="AH261">
        <v>1969</v>
      </c>
      <c r="AI261">
        <v>8864</v>
      </c>
      <c r="AJ261">
        <v>0</v>
      </c>
      <c r="AK261">
        <v>12932</v>
      </c>
      <c r="AL261">
        <v>17308</v>
      </c>
      <c r="AM261">
        <v>0</v>
      </c>
      <c r="AN261">
        <v>9946</v>
      </c>
      <c r="AO261">
        <v>76174</v>
      </c>
      <c r="AP261">
        <v>9.64E-2</v>
      </c>
      <c r="AQ261">
        <v>26278</v>
      </c>
      <c r="AR261">
        <v>922736</v>
      </c>
      <c r="AS261">
        <v>596726</v>
      </c>
      <c r="AT261">
        <v>28.175899999999999</v>
      </c>
      <c r="AU261">
        <v>8386</v>
      </c>
      <c r="AV261">
        <v>7556</v>
      </c>
      <c r="AW261">
        <v>-4901</v>
      </c>
      <c r="AX261" s="26">
        <v>26278</v>
      </c>
      <c r="AY261">
        <v>26278</v>
      </c>
      <c r="AZ261">
        <v>335039</v>
      </c>
      <c r="BA261">
        <v>27903</v>
      </c>
      <c r="BB261">
        <v>29763</v>
      </c>
      <c r="BC261">
        <v>-4108</v>
      </c>
      <c r="BD261" t="e">
        <v>#N/A</v>
      </c>
      <c r="BE261" s="15">
        <v>9898</v>
      </c>
      <c r="BF261" s="5">
        <v>0</v>
      </c>
      <c r="BG261" s="9">
        <f t="shared" si="35"/>
        <v>0</v>
      </c>
      <c r="BH261" s="9">
        <f t="shared" si="42"/>
        <v>6025.5853163999991</v>
      </c>
      <c r="BI261" s="9">
        <f t="shared" si="37"/>
        <v>6025.5853163999991</v>
      </c>
      <c r="BJ261">
        <v>386255.46899999998</v>
      </c>
      <c r="BK261" s="9">
        <f t="shared" si="36"/>
        <v>212981.26560660001</v>
      </c>
      <c r="BL261">
        <v>0.5514</v>
      </c>
      <c r="BM261">
        <v>1</v>
      </c>
      <c r="BN261" t="s">
        <v>112</v>
      </c>
      <c r="BO261">
        <f t="shared" si="34"/>
        <v>0</v>
      </c>
      <c r="BP261">
        <f t="shared" si="38"/>
        <v>609658</v>
      </c>
      <c r="BQ261">
        <f t="shared" si="39"/>
        <v>0.34934547829537216</v>
      </c>
      <c r="BR261">
        <f t="shared" si="40"/>
        <v>2.8624959019921774</v>
      </c>
      <c r="BS261" t="str">
        <f t="shared" si="41"/>
        <v>NonPayer</v>
      </c>
    </row>
    <row r="262" spans="1:71">
      <c r="A262" s="27">
        <v>261</v>
      </c>
      <c r="B262" s="27" t="s">
        <v>74</v>
      </c>
      <c r="C262" s="29">
        <v>42004</v>
      </c>
      <c r="D262" s="27">
        <v>1.0834999999999999</v>
      </c>
      <c r="E262" s="27">
        <v>32288</v>
      </c>
      <c r="F262" s="27">
        <v>33290</v>
      </c>
      <c r="G262" s="27">
        <v>34394</v>
      </c>
      <c r="H262" s="27">
        <v>122346</v>
      </c>
      <c r="I262" s="27">
        <v>2038</v>
      </c>
      <c r="J262" s="27">
        <v>956995</v>
      </c>
      <c r="K262" s="27">
        <v>119187</v>
      </c>
      <c r="L262" s="27">
        <v>41872</v>
      </c>
      <c r="M262" s="27">
        <v>0</v>
      </c>
      <c r="N262" s="27">
        <v>179556</v>
      </c>
      <c r="O262" s="27">
        <v>153464</v>
      </c>
      <c r="P262" s="27">
        <v>57843</v>
      </c>
      <c r="Q262" s="27">
        <v>883770</v>
      </c>
      <c r="R262" s="27">
        <v>288619</v>
      </c>
      <c r="S262" s="27" t="e">
        <v>#N/A</v>
      </c>
      <c r="T262" s="27">
        <v>30699</v>
      </c>
      <c r="U262" s="27">
        <v>761424</v>
      </c>
      <c r="V262" s="27">
        <v>-30699</v>
      </c>
      <c r="W262" s="27">
        <v>23092</v>
      </c>
      <c r="X262" s="27">
        <v>5856</v>
      </c>
      <c r="Y262" s="27">
        <v>29</v>
      </c>
      <c r="Z262" s="27">
        <v>-7607</v>
      </c>
      <c r="AA262" s="27" t="e">
        <v>#N/A</v>
      </c>
      <c r="AB262" s="27">
        <v>0</v>
      </c>
      <c r="AC262" s="27">
        <v>2731</v>
      </c>
      <c r="AD262" s="27" t="e">
        <v>#N/A</v>
      </c>
      <c r="AE262" s="27">
        <v>209157.3363</v>
      </c>
      <c r="AF262" s="27">
        <v>1690</v>
      </c>
      <c r="AG262" s="27">
        <v>-352</v>
      </c>
      <c r="AH262" s="27">
        <v>1953</v>
      </c>
      <c r="AI262" s="27">
        <v>2731</v>
      </c>
      <c r="AJ262" s="27">
        <v>0</v>
      </c>
      <c r="AK262" s="27">
        <v>16230</v>
      </c>
      <c r="AL262" s="27">
        <v>-1130</v>
      </c>
      <c r="AM262" s="27">
        <v>0</v>
      </c>
      <c r="AN262" s="27">
        <v>1381</v>
      </c>
      <c r="AO262" s="27">
        <v>96252</v>
      </c>
      <c r="AP262" s="27">
        <v>9.3700000000000006E-2</v>
      </c>
      <c r="AQ262" s="27">
        <v>25606</v>
      </c>
      <c r="AR262" s="27">
        <v>881732</v>
      </c>
      <c r="AS262" s="27">
        <v>578921</v>
      </c>
      <c r="AT262" s="27">
        <v>25.0381</v>
      </c>
      <c r="AU262" s="27">
        <v>8060</v>
      </c>
      <c r="AV262" s="27">
        <v>6317</v>
      </c>
      <c r="AW262" s="27">
        <v>-1475</v>
      </c>
      <c r="AX262" s="27">
        <v>25606</v>
      </c>
      <c r="AY262" s="27">
        <v>25606</v>
      </c>
      <c r="AZ262" s="27">
        <v>329560</v>
      </c>
      <c r="BA262" s="27">
        <v>33882</v>
      </c>
      <c r="BB262" s="27">
        <v>32191</v>
      </c>
      <c r="BC262" s="27">
        <v>26030</v>
      </c>
      <c r="BD262" s="27" t="e">
        <v>#N/A</v>
      </c>
      <c r="BE262" s="28">
        <v>1690</v>
      </c>
      <c r="BF262" s="27">
        <v>1.5599999999999999E-2</v>
      </c>
      <c r="BG262" s="31">
        <f t="shared" si="35"/>
        <v>6025.5853163999991</v>
      </c>
      <c r="BH262" s="31">
        <f t="shared" si="42"/>
        <v>6025.5853163999991</v>
      </c>
      <c r="BI262" s="31">
        <f t="shared" si="37"/>
        <v>6025.5853163999991</v>
      </c>
      <c r="BJ262" s="27">
        <v>386255.46899999998</v>
      </c>
      <c r="BK262" s="31">
        <f t="shared" si="36"/>
        <v>209157.33646349999</v>
      </c>
      <c r="BL262" s="27">
        <v>0.54149999999999998</v>
      </c>
      <c r="BM262" s="27">
        <v>1</v>
      </c>
      <c r="BN262" s="27" t="s">
        <v>112</v>
      </c>
      <c r="BO262" s="27">
        <f t="shared" si="34"/>
        <v>1</v>
      </c>
      <c r="BP262" s="27">
        <f t="shared" si="38"/>
        <v>595151</v>
      </c>
      <c r="BQ262" s="27">
        <f t="shared" si="39"/>
        <v>0.35143574733723038</v>
      </c>
      <c r="BR262" s="27">
        <f t="shared" si="40"/>
        <v>2.8454703529075571</v>
      </c>
      <c r="BS262" s="27" t="str">
        <f t="shared" si="41"/>
        <v>Initiate</v>
      </c>
    </row>
    <row r="263" spans="1:71" customFormat="1" hidden="1">
      <c r="A263">
        <v>262</v>
      </c>
      <c r="B263" t="s">
        <v>74</v>
      </c>
      <c r="C263" s="1">
        <v>41820</v>
      </c>
      <c r="D263">
        <v>1.1278999999999999</v>
      </c>
      <c r="E263">
        <v>32881</v>
      </c>
      <c r="F263">
        <v>25600</v>
      </c>
      <c r="G263">
        <v>42538</v>
      </c>
      <c r="H263">
        <v>90116</v>
      </c>
      <c r="I263">
        <v>2314</v>
      </c>
      <c r="J263" s="3">
        <v>909564</v>
      </c>
      <c r="K263">
        <v>135974</v>
      </c>
      <c r="L263">
        <v>48530</v>
      </c>
      <c r="M263">
        <v>0</v>
      </c>
      <c r="N263" s="2">
        <v>180802</v>
      </c>
      <c r="O263" s="2">
        <v>170140</v>
      </c>
      <c r="P263">
        <v>28505</v>
      </c>
      <c r="Q263">
        <v>883414</v>
      </c>
      <c r="R263">
        <v>270293</v>
      </c>
      <c r="S263" s="4" t="e">
        <v>#N/A</v>
      </c>
      <c r="T263">
        <v>17577</v>
      </c>
      <c r="U263">
        <v>793298</v>
      </c>
      <c r="V263">
        <v>-17577</v>
      </c>
      <c r="W263">
        <v>7727</v>
      </c>
      <c r="X263">
        <v>5202</v>
      </c>
      <c r="Y263">
        <v>27</v>
      </c>
      <c r="Z263">
        <v>-9850</v>
      </c>
      <c r="AA263" t="e">
        <v>#N/A</v>
      </c>
      <c r="AB263" t="e">
        <v>#N/A</v>
      </c>
      <c r="AC263">
        <v>8755</v>
      </c>
      <c r="AD263">
        <v>21.598800000000001</v>
      </c>
      <c r="AE263" s="25">
        <v>258791.16409999999</v>
      </c>
      <c r="AF263">
        <v>8678</v>
      </c>
      <c r="AG263">
        <v>1940</v>
      </c>
      <c r="AH263">
        <v>1178</v>
      </c>
      <c r="AI263">
        <v>8755</v>
      </c>
      <c r="AJ263">
        <v>0</v>
      </c>
      <c r="AK263">
        <v>17524</v>
      </c>
      <c r="AL263">
        <v>7981</v>
      </c>
      <c r="AM263">
        <v>0</v>
      </c>
      <c r="AN263">
        <v>8982</v>
      </c>
      <c r="AO263">
        <v>73693</v>
      </c>
      <c r="AP263">
        <v>0.15870000000000001</v>
      </c>
      <c r="AQ263">
        <v>31152</v>
      </c>
      <c r="AR263">
        <v>881100</v>
      </c>
      <c r="AS263">
        <v>595597</v>
      </c>
      <c r="AT263">
        <v>10.446999999999999</v>
      </c>
      <c r="AU263">
        <v>3676</v>
      </c>
      <c r="AV263">
        <v>6927</v>
      </c>
      <c r="AW263">
        <v>359</v>
      </c>
      <c r="AX263" s="26">
        <v>31152</v>
      </c>
      <c r="AY263">
        <v>31152</v>
      </c>
      <c r="AZ263">
        <v>320661</v>
      </c>
      <c r="BA263">
        <v>29392</v>
      </c>
      <c r="BB263">
        <v>35187</v>
      </c>
      <c r="BC263">
        <v>78508</v>
      </c>
      <c r="BD263" t="e">
        <v>#N/A</v>
      </c>
      <c r="BE263" s="15">
        <v>8678</v>
      </c>
      <c r="BF263" s="5">
        <v>0</v>
      </c>
      <c r="BG263" s="9">
        <f t="shared" si="35"/>
        <v>0</v>
      </c>
      <c r="BH263" s="9">
        <f t="shared" si="42"/>
        <v>5253.0743783999997</v>
      </c>
      <c r="BI263" s="9">
        <f t="shared" si="37"/>
        <v>5253.0743783999997</v>
      </c>
      <c r="BJ263">
        <v>386255.46899999998</v>
      </c>
      <c r="BK263" s="9">
        <f t="shared" si="36"/>
        <v>258791.16422999999</v>
      </c>
      <c r="BL263">
        <v>0.67</v>
      </c>
      <c r="BM263">
        <v>1</v>
      </c>
      <c r="BN263" t="s">
        <v>112</v>
      </c>
      <c r="BO263">
        <f t="shared" si="34"/>
        <v>0</v>
      </c>
      <c r="BP263">
        <f t="shared" si="38"/>
        <v>613121</v>
      </c>
      <c r="BQ263">
        <f t="shared" si="39"/>
        <v>0.42208824070615752</v>
      </c>
      <c r="BR263">
        <f t="shared" si="40"/>
        <v>2.3691728495610085</v>
      </c>
      <c r="BS263" t="str">
        <f t="shared" si="41"/>
        <v>NonPayer</v>
      </c>
    </row>
    <row r="264" spans="1:71">
      <c r="A264" s="27">
        <v>263</v>
      </c>
      <c r="B264" s="27" t="s">
        <v>74</v>
      </c>
      <c r="C264" s="29">
        <v>41639</v>
      </c>
      <c r="D264" s="27">
        <v>1.0166999999999999</v>
      </c>
      <c r="E264" s="27">
        <v>30342</v>
      </c>
      <c r="F264" s="27">
        <v>30968</v>
      </c>
      <c r="G264" s="27">
        <v>34472</v>
      </c>
      <c r="H264" s="27">
        <v>80419</v>
      </c>
      <c r="I264" s="27">
        <v>2591</v>
      </c>
      <c r="J264" s="27">
        <v>877137</v>
      </c>
      <c r="K264" s="27">
        <v>131890</v>
      </c>
      <c r="L264" s="27">
        <v>53144</v>
      </c>
      <c r="M264" s="27">
        <v>0</v>
      </c>
      <c r="N264" s="27">
        <v>164735</v>
      </c>
      <c r="O264" s="27">
        <v>154073</v>
      </c>
      <c r="P264" s="27">
        <v>19887</v>
      </c>
      <c r="Q264" s="27">
        <v>856112</v>
      </c>
      <c r="R264" s="27">
        <v>259405</v>
      </c>
      <c r="S264" s="27" t="e">
        <v>#N/A</v>
      </c>
      <c r="T264" s="27">
        <v>23023</v>
      </c>
      <c r="U264" s="27">
        <v>775693</v>
      </c>
      <c r="V264" s="27">
        <v>-23023</v>
      </c>
      <c r="W264" s="27">
        <v>24511</v>
      </c>
      <c r="X264" s="27">
        <v>4346</v>
      </c>
      <c r="Y264" s="27">
        <v>200</v>
      </c>
      <c r="Z264" s="27">
        <v>1488</v>
      </c>
      <c r="AA264" s="27" t="e">
        <v>#N/A</v>
      </c>
      <c r="AB264" s="27">
        <v>0</v>
      </c>
      <c r="AC264" s="27">
        <v>-3837</v>
      </c>
      <c r="AD264" s="27" t="e">
        <v>#N/A</v>
      </c>
      <c r="AE264" s="27">
        <v>219199.9785</v>
      </c>
      <c r="AF264" s="27">
        <v>4129</v>
      </c>
      <c r="AG264" s="27">
        <v>-4590</v>
      </c>
      <c r="AH264" s="27">
        <v>2421</v>
      </c>
      <c r="AI264" s="27">
        <v>-3837</v>
      </c>
      <c r="AJ264" s="27">
        <v>0</v>
      </c>
      <c r="AK264" s="27">
        <v>17177</v>
      </c>
      <c r="AL264" s="27">
        <v>-32785</v>
      </c>
      <c r="AM264" s="27">
        <v>0</v>
      </c>
      <c r="AN264" s="27">
        <v>1603</v>
      </c>
      <c r="AO264" s="27">
        <v>88204</v>
      </c>
      <c r="AP264" s="27">
        <v>0.1482</v>
      </c>
      <c r="AQ264" s="27">
        <v>19767</v>
      </c>
      <c r="AR264" s="27">
        <v>853521</v>
      </c>
      <c r="AS264" s="27">
        <v>579530</v>
      </c>
      <c r="AT264" s="27">
        <v>16.6448</v>
      </c>
      <c r="AU264" s="27">
        <v>4192</v>
      </c>
      <c r="AV264" s="27">
        <v>7949</v>
      </c>
      <c r="AW264" s="27">
        <v>1226</v>
      </c>
      <c r="AX264" s="27">
        <v>19767</v>
      </c>
      <c r="AY264" s="27">
        <v>19767</v>
      </c>
      <c r="AZ264" s="27">
        <v>313632</v>
      </c>
      <c r="BA264" s="27">
        <v>22844</v>
      </c>
      <c r="BB264" s="27">
        <v>25185</v>
      </c>
      <c r="BC264" s="27">
        <v>76710</v>
      </c>
      <c r="BD264" s="27" t="e">
        <v>#N/A</v>
      </c>
      <c r="BE264" s="28">
        <v>4129</v>
      </c>
      <c r="BF264" s="27">
        <v>1.3599999999999999E-2</v>
      </c>
      <c r="BG264" s="31">
        <f t="shared" si="35"/>
        <v>5253.0743783999997</v>
      </c>
      <c r="BH264" s="31">
        <f t="shared" si="42"/>
        <v>5253.0743783999997</v>
      </c>
      <c r="BI264" s="31">
        <f t="shared" si="37"/>
        <v>5253.0743783999997</v>
      </c>
      <c r="BJ264" s="27">
        <v>386255.46899999998</v>
      </c>
      <c r="BK264" s="31">
        <f t="shared" si="36"/>
        <v>219199.9786575</v>
      </c>
      <c r="BL264" s="27">
        <v>0.5675</v>
      </c>
      <c r="BM264" s="27">
        <v>1</v>
      </c>
      <c r="BN264" s="27" t="s">
        <v>112</v>
      </c>
      <c r="BO264" s="27">
        <f t="shared" si="34"/>
        <v>1</v>
      </c>
      <c r="BP264" s="27">
        <f t="shared" si="38"/>
        <v>596707</v>
      </c>
      <c r="BQ264" s="27">
        <f t="shared" si="39"/>
        <v>0.36734943390558517</v>
      </c>
      <c r="BR264" s="27">
        <f t="shared" si="40"/>
        <v>2.7222037322017933</v>
      </c>
      <c r="BS264" s="27" t="str">
        <f t="shared" si="41"/>
        <v>Initiate</v>
      </c>
    </row>
    <row r="265" spans="1:71" customFormat="1" hidden="1">
      <c r="A265">
        <v>264</v>
      </c>
      <c r="B265" t="s">
        <v>74</v>
      </c>
      <c r="C265" s="1">
        <v>41455</v>
      </c>
      <c r="D265">
        <v>0.88560000000000005</v>
      </c>
      <c r="E265">
        <v>29018</v>
      </c>
      <c r="F265">
        <v>24230</v>
      </c>
      <c r="G265">
        <v>51116</v>
      </c>
      <c r="H265">
        <v>211705</v>
      </c>
      <c r="I265">
        <v>2868</v>
      </c>
      <c r="J265" s="3">
        <v>820862</v>
      </c>
      <c r="K265">
        <v>94668</v>
      </c>
      <c r="L265">
        <v>73281</v>
      </c>
      <c r="M265">
        <v>0</v>
      </c>
      <c r="N265" s="2">
        <v>169018</v>
      </c>
      <c r="O265" s="2">
        <v>158356</v>
      </c>
      <c r="P265">
        <v>74684</v>
      </c>
      <c r="Q265">
        <v>894657</v>
      </c>
      <c r="R265">
        <v>357238</v>
      </c>
      <c r="S265" s="4" t="e">
        <v>#N/A</v>
      </c>
      <c r="T265">
        <v>15401</v>
      </c>
      <c r="U265">
        <v>682952</v>
      </c>
      <c r="V265">
        <v>-15401</v>
      </c>
      <c r="W265">
        <v>12096</v>
      </c>
      <c r="X265">
        <v>4609</v>
      </c>
      <c r="Y265">
        <v>20</v>
      </c>
      <c r="Z265">
        <v>-3305</v>
      </c>
      <c r="AA265" t="e">
        <v>#N/A</v>
      </c>
      <c r="AB265">
        <v>0</v>
      </c>
      <c r="AC265">
        <v>6261</v>
      </c>
      <c r="AD265">
        <v>89.077200000000005</v>
      </c>
      <c r="AE265" s="25">
        <v>158858.47029999999</v>
      </c>
      <c r="AF265">
        <v>-10</v>
      </c>
      <c r="AG265">
        <v>2365</v>
      </c>
      <c r="AH265">
        <v>1874</v>
      </c>
      <c r="AI265">
        <v>6261</v>
      </c>
      <c r="AJ265">
        <v>0</v>
      </c>
      <c r="AK265">
        <v>22224</v>
      </c>
      <c r="AL265">
        <v>8602</v>
      </c>
      <c r="AM265">
        <v>0</v>
      </c>
      <c r="AN265">
        <v>2655</v>
      </c>
      <c r="AO265">
        <v>72698</v>
      </c>
      <c r="AP265">
        <v>2.18E-2</v>
      </c>
      <c r="AQ265">
        <v>-19367</v>
      </c>
      <c r="AR265">
        <v>891789</v>
      </c>
      <c r="AS265">
        <v>515195</v>
      </c>
      <c r="AT265" t="e">
        <v>#N/A</v>
      </c>
      <c r="AU265">
        <v>6191</v>
      </c>
      <c r="AV265">
        <v>6102</v>
      </c>
      <c r="AW265">
        <v>2737</v>
      </c>
      <c r="AX265" s="26">
        <v>-16775</v>
      </c>
      <c r="AY265">
        <v>-16775</v>
      </c>
      <c r="AZ265">
        <v>311283</v>
      </c>
      <c r="BA265">
        <v>8173</v>
      </c>
      <c r="BB265">
        <v>-10439</v>
      </c>
      <c r="BC265">
        <v>6955</v>
      </c>
      <c r="BD265" t="e">
        <v>#N/A</v>
      </c>
      <c r="BE265" s="15">
        <v>-180</v>
      </c>
      <c r="BF265" s="5">
        <v>0</v>
      </c>
      <c r="BG265" s="9">
        <f t="shared" si="35"/>
        <v>0</v>
      </c>
      <c r="BH265" s="9">
        <f t="shared" si="42"/>
        <v>3048.7144168170003</v>
      </c>
      <c r="BI265" s="9">
        <f t="shared" si="37"/>
        <v>3048.7144168170003</v>
      </c>
      <c r="BJ265">
        <v>386255.46899999998</v>
      </c>
      <c r="BK265" s="9">
        <f t="shared" si="36"/>
        <v>195020.3862981</v>
      </c>
      <c r="BL265">
        <v>0.50490000000000002</v>
      </c>
      <c r="BM265">
        <v>1</v>
      </c>
      <c r="BN265" t="s">
        <v>112</v>
      </c>
      <c r="BO265">
        <f t="shared" si="34"/>
        <v>0</v>
      </c>
      <c r="BP265">
        <f t="shared" si="38"/>
        <v>537419</v>
      </c>
      <c r="BQ265">
        <f t="shared" si="39"/>
        <v>0.36288331134198826</v>
      </c>
      <c r="BR265">
        <f t="shared" si="40"/>
        <v>2.7557067761035188</v>
      </c>
      <c r="BS265" t="str">
        <f t="shared" si="41"/>
        <v>NonPayer</v>
      </c>
    </row>
    <row r="266" spans="1:71">
      <c r="A266" s="27">
        <v>265</v>
      </c>
      <c r="B266" s="27" t="s">
        <v>74</v>
      </c>
      <c r="C266" s="29">
        <v>41274</v>
      </c>
      <c r="D266" s="27">
        <v>0.80469999999999997</v>
      </c>
      <c r="E266" s="27">
        <v>30330</v>
      </c>
      <c r="F266" s="27">
        <v>29739</v>
      </c>
      <c r="G266" s="27">
        <v>39819</v>
      </c>
      <c r="H266" s="27">
        <v>195018</v>
      </c>
      <c r="I266" s="27">
        <v>3143</v>
      </c>
      <c r="J266" s="27">
        <v>795135</v>
      </c>
      <c r="K266" s="27">
        <v>67283</v>
      </c>
      <c r="L266" s="27">
        <v>53787</v>
      </c>
      <c r="M266" s="27">
        <v>0</v>
      </c>
      <c r="N266" s="27">
        <v>168909</v>
      </c>
      <c r="O266" s="27">
        <v>158247</v>
      </c>
      <c r="P266" s="27">
        <v>73752</v>
      </c>
      <c r="Q266" s="27">
        <v>854267</v>
      </c>
      <c r="R266" s="27">
        <v>313862</v>
      </c>
      <c r="S266" s="27" t="e">
        <v>#N/A</v>
      </c>
      <c r="T266" s="27">
        <v>25897</v>
      </c>
      <c r="U266" s="27">
        <v>659249</v>
      </c>
      <c r="V266" s="27">
        <v>-25897</v>
      </c>
      <c r="W266" s="27">
        <v>26249</v>
      </c>
      <c r="X266" s="27">
        <v>4636</v>
      </c>
      <c r="Y266" s="27">
        <v>14</v>
      </c>
      <c r="Z266" s="27">
        <v>352</v>
      </c>
      <c r="AA266" s="27" t="e">
        <v>#N/A</v>
      </c>
      <c r="AB266" s="27">
        <v>50000</v>
      </c>
      <c r="AC266" s="27">
        <v>-13204</v>
      </c>
      <c r="AD266" s="27" t="e">
        <v>#N/A</v>
      </c>
      <c r="AE266" s="27">
        <v>233086.3909</v>
      </c>
      <c r="AF266" s="27">
        <v>-30225</v>
      </c>
      <c r="AG266" s="27">
        <v>-2060</v>
      </c>
      <c r="AH266" s="27">
        <v>1121</v>
      </c>
      <c r="AI266" s="27">
        <v>-13204</v>
      </c>
      <c r="AJ266" s="27">
        <v>0</v>
      </c>
      <c r="AK266" s="27">
        <v>25319</v>
      </c>
      <c r="AL266" s="27">
        <v>-3411</v>
      </c>
      <c r="AM266" s="27">
        <v>0</v>
      </c>
      <c r="AN266" s="27">
        <v>-28188</v>
      </c>
      <c r="AO266" s="27">
        <v>90367</v>
      </c>
      <c r="AP266" s="27">
        <v>2.7799999999999998E-2</v>
      </c>
      <c r="AQ266" s="27">
        <v>-22329</v>
      </c>
      <c r="AR266" s="27">
        <v>851124</v>
      </c>
      <c r="AS266" s="27">
        <v>515086</v>
      </c>
      <c r="AT266" s="27" t="e">
        <v>#N/A</v>
      </c>
      <c r="AU266" s="27">
        <v>3791</v>
      </c>
      <c r="AV266" s="27">
        <v>4552</v>
      </c>
      <c r="AW266" s="27">
        <v>-2653</v>
      </c>
      <c r="AX266" s="27">
        <v>-22639</v>
      </c>
      <c r="AY266" s="27">
        <v>-22639</v>
      </c>
      <c r="AZ266" s="27">
        <v>298805</v>
      </c>
      <c r="BA266" s="27">
        <v>-5310</v>
      </c>
      <c r="BB266" s="27">
        <v>-21191</v>
      </c>
      <c r="BC266" s="27">
        <v>-2446</v>
      </c>
      <c r="BD266" s="27" t="e">
        <v>#N/A</v>
      </c>
      <c r="BE266" s="28">
        <v>-27515</v>
      </c>
      <c r="BF266" s="27">
        <v>7.8930000000000007E-3</v>
      </c>
      <c r="BG266" s="31">
        <f t="shared" si="35"/>
        <v>3048.7144168170003</v>
      </c>
      <c r="BH266" s="31">
        <f t="shared" si="42"/>
        <v>3048.7144168170003</v>
      </c>
      <c r="BI266" s="31">
        <f t="shared" si="37"/>
        <v>3048.7144168170003</v>
      </c>
      <c r="BJ266" s="27">
        <v>386255.46899999998</v>
      </c>
      <c r="BK266" s="31">
        <f t="shared" si="36"/>
        <v>283318.38651149999</v>
      </c>
      <c r="BL266" s="27">
        <v>0.73350000000000004</v>
      </c>
      <c r="BM266" s="27">
        <v>1</v>
      </c>
      <c r="BN266" s="27" t="s">
        <v>112</v>
      </c>
      <c r="BO266" s="27">
        <f t="shared" si="34"/>
        <v>1</v>
      </c>
      <c r="BP266" s="27">
        <f t="shared" si="38"/>
        <v>540405</v>
      </c>
      <c r="BQ266" s="27">
        <f t="shared" si="39"/>
        <v>0.52427047586809894</v>
      </c>
      <c r="BR266" s="27">
        <f t="shared" si="40"/>
        <v>1.907412387363941</v>
      </c>
      <c r="BS266" s="27" t="str">
        <f t="shared" si="41"/>
        <v>Initiate</v>
      </c>
    </row>
    <row r="267" spans="1:71" customFormat="1" hidden="1">
      <c r="A267">
        <v>266</v>
      </c>
      <c r="B267" t="s">
        <v>74</v>
      </c>
      <c r="C267" s="1">
        <v>41090</v>
      </c>
      <c r="D267">
        <v>0.7843</v>
      </c>
      <c r="E267">
        <v>25223</v>
      </c>
      <c r="F267">
        <v>22461</v>
      </c>
      <c r="G267">
        <v>59719</v>
      </c>
      <c r="H267">
        <v>148068</v>
      </c>
      <c r="I267">
        <v>6513</v>
      </c>
      <c r="J267" s="3">
        <v>762167</v>
      </c>
      <c r="K267">
        <v>105497</v>
      </c>
      <c r="L267">
        <v>6409</v>
      </c>
      <c r="M267">
        <v>0</v>
      </c>
      <c r="N267" s="2">
        <v>203669</v>
      </c>
      <c r="O267" s="2">
        <v>193007</v>
      </c>
      <c r="P267">
        <v>41471</v>
      </c>
      <c r="Q267">
        <v>839847</v>
      </c>
      <c r="R267">
        <v>311759</v>
      </c>
      <c r="S267" s="4" t="e">
        <v>#N/A</v>
      </c>
      <c r="T267">
        <v>23782</v>
      </c>
      <c r="U267">
        <v>691779</v>
      </c>
      <c r="V267">
        <v>-23782</v>
      </c>
      <c r="W267">
        <v>8813</v>
      </c>
      <c r="X267">
        <v>4257</v>
      </c>
      <c r="Y267">
        <v>38</v>
      </c>
      <c r="Z267">
        <v>-14969</v>
      </c>
      <c r="AA267" t="e">
        <v>#N/A</v>
      </c>
      <c r="AB267">
        <v>750</v>
      </c>
      <c r="AC267">
        <v>-6580</v>
      </c>
      <c r="AD267" t="e">
        <v>#N/A</v>
      </c>
      <c r="AE267" s="25">
        <v>229085.10829999999</v>
      </c>
      <c r="AF267">
        <v>-2842</v>
      </c>
      <c r="AG267">
        <v>1324</v>
      </c>
      <c r="AH267">
        <v>924</v>
      </c>
      <c r="AI267">
        <v>-6580</v>
      </c>
      <c r="AJ267">
        <v>0</v>
      </c>
      <c r="AK267">
        <v>23345</v>
      </c>
      <c r="AL267">
        <v>5593</v>
      </c>
      <c r="AM267">
        <v>0</v>
      </c>
      <c r="AN267">
        <v>-7025</v>
      </c>
      <c r="AO267">
        <v>63193</v>
      </c>
      <c r="AP267" t="e">
        <v>#N/A</v>
      </c>
      <c r="AQ267" t="e">
        <v>#N/A</v>
      </c>
      <c r="AR267">
        <v>833334</v>
      </c>
      <c r="AS267">
        <v>504743</v>
      </c>
      <c r="AT267" t="e">
        <v>#N/A</v>
      </c>
      <c r="AU267" t="e">
        <v>#N/A</v>
      </c>
      <c r="AV267" t="e">
        <v>#N/A</v>
      </c>
      <c r="AW267" t="e">
        <v>#N/A</v>
      </c>
      <c r="AX267" s="26" t="e">
        <v>#N/A</v>
      </c>
      <c r="AY267" t="e">
        <v>#N/A</v>
      </c>
      <c r="AZ267" t="e">
        <v>#N/A</v>
      </c>
      <c r="BA267" t="e">
        <v>#N/A</v>
      </c>
      <c r="BB267" t="e">
        <v>#N/A</v>
      </c>
      <c r="BC267">
        <v>11364</v>
      </c>
      <c r="BD267" t="e">
        <v>#N/A</v>
      </c>
      <c r="BE267" s="15">
        <v>-5581</v>
      </c>
      <c r="BF267" s="5">
        <v>0</v>
      </c>
      <c r="BG267" s="9">
        <f t="shared" si="35"/>
        <v>0</v>
      </c>
      <c r="BH267" s="9">
        <f t="shared" si="42"/>
        <v>25056</v>
      </c>
      <c r="BI267" s="9">
        <f t="shared" si="37"/>
        <v>0</v>
      </c>
      <c r="BJ267">
        <v>386255.46899999998</v>
      </c>
      <c r="BK267" s="9">
        <f t="shared" si="36"/>
        <v>303983.05410299997</v>
      </c>
      <c r="BL267">
        <v>0.78700000000000003</v>
      </c>
      <c r="BM267">
        <v>1</v>
      </c>
      <c r="BN267" t="s">
        <v>112</v>
      </c>
      <c r="BO267">
        <f t="shared" si="34"/>
        <v>0</v>
      </c>
      <c r="BP267">
        <f t="shared" si="38"/>
        <v>528088</v>
      </c>
      <c r="BQ267">
        <f t="shared" si="39"/>
        <v>0.57562954299851532</v>
      </c>
      <c r="BR267">
        <f t="shared" si="40"/>
        <v>1.7372284174139045</v>
      </c>
      <c r="BS267" t="e">
        <f t="shared" si="41"/>
        <v>#N/A</v>
      </c>
    </row>
    <row r="268" spans="1:71">
      <c r="A268" s="27">
        <v>267</v>
      </c>
      <c r="B268" s="27" t="s">
        <v>75</v>
      </c>
      <c r="C268" s="29">
        <v>44561</v>
      </c>
      <c r="D268" s="27">
        <v>1.0229999999999999</v>
      </c>
      <c r="E268" s="27">
        <v>80783</v>
      </c>
      <c r="F268" s="27">
        <v>56739</v>
      </c>
      <c r="G268" s="27">
        <v>127899</v>
      </c>
      <c r="H268" s="27">
        <v>156049</v>
      </c>
      <c r="I268" s="27">
        <v>64437</v>
      </c>
      <c r="J268" s="27">
        <v>698856</v>
      </c>
      <c r="K268" s="27">
        <v>82727</v>
      </c>
      <c r="L268" s="27">
        <v>187992</v>
      </c>
      <c r="M268" s="27">
        <v>0</v>
      </c>
      <c r="N268" s="27">
        <v>402105</v>
      </c>
      <c r="O268" s="27">
        <v>313846</v>
      </c>
      <c r="P268" s="27">
        <v>28904</v>
      </c>
      <c r="Q268" s="27">
        <v>945573</v>
      </c>
      <c r="R268" s="27">
        <v>266734</v>
      </c>
      <c r="S268" s="27">
        <v>0</v>
      </c>
      <c r="T268" s="27">
        <v>5797</v>
      </c>
      <c r="U268" s="27">
        <v>789524</v>
      </c>
      <c r="V268" s="27">
        <v>-5797</v>
      </c>
      <c r="W268" s="27">
        <v>41136</v>
      </c>
      <c r="X268" s="27">
        <v>7611</v>
      </c>
      <c r="Y268" s="27">
        <v>441</v>
      </c>
      <c r="Z268" s="27">
        <v>35339</v>
      </c>
      <c r="AA268" s="27" t="e">
        <v>#N/A</v>
      </c>
      <c r="AB268" s="27">
        <v>0</v>
      </c>
      <c r="AC268" s="27">
        <v>30489</v>
      </c>
      <c r="AD268" s="27">
        <v>20.526499999999999</v>
      </c>
      <c r="AE268" s="27">
        <v>341743.32069999998</v>
      </c>
      <c r="AF268" s="27">
        <v>24924</v>
      </c>
      <c r="AG268" s="27">
        <v>6581</v>
      </c>
      <c r="AH268" s="27">
        <v>2743</v>
      </c>
      <c r="AI268" s="27">
        <v>30489</v>
      </c>
      <c r="AJ268" s="27">
        <v>0</v>
      </c>
      <c r="AK268" s="27">
        <v>2341</v>
      </c>
      <c r="AL268" s="27">
        <v>-2001</v>
      </c>
      <c r="AM268" s="27">
        <v>0</v>
      </c>
      <c r="AN268" s="27">
        <v>32061</v>
      </c>
      <c r="AO268" s="27">
        <v>285082</v>
      </c>
      <c r="AP268" s="27">
        <v>1.3653</v>
      </c>
      <c r="AQ268" s="27">
        <v>95611</v>
      </c>
      <c r="AR268" s="27">
        <v>881136</v>
      </c>
      <c r="AS268" s="27">
        <v>676498</v>
      </c>
      <c r="AT268" s="27">
        <v>19.9514</v>
      </c>
      <c r="AU268" s="27">
        <v>24145</v>
      </c>
      <c r="AV268" s="27">
        <v>9898</v>
      </c>
      <c r="AW268" s="27">
        <v>1263</v>
      </c>
      <c r="AX268" s="27">
        <v>95611</v>
      </c>
      <c r="AY268" s="27">
        <v>95611</v>
      </c>
      <c r="AZ268" s="27">
        <v>1124514</v>
      </c>
      <c r="BA268" s="27">
        <v>116781</v>
      </c>
      <c r="BB268" s="27">
        <v>121019</v>
      </c>
      <c r="BC268" s="27">
        <v>316832</v>
      </c>
      <c r="BD268" s="27" t="e">
        <v>#N/A</v>
      </c>
      <c r="BE268" s="28">
        <v>24924</v>
      </c>
      <c r="BF268" s="30">
        <v>0.24</v>
      </c>
      <c r="BG268" s="31">
        <f t="shared" si="35"/>
        <v>25056</v>
      </c>
      <c r="BH268" s="31">
        <f t="shared" si="42"/>
        <v>25056</v>
      </c>
      <c r="BI268" s="31">
        <f t="shared" si="37"/>
        <v>25056</v>
      </c>
      <c r="BJ268" s="27">
        <v>104400</v>
      </c>
      <c r="BK268" s="31">
        <f t="shared" si="36"/>
        <v>446310.00000000006</v>
      </c>
      <c r="BL268" s="27">
        <v>4.2750000000000004</v>
      </c>
      <c r="BM268" s="27">
        <v>0</v>
      </c>
      <c r="BN268" s="27" t="s">
        <v>112</v>
      </c>
      <c r="BO268" s="27">
        <f t="shared" si="34"/>
        <v>1</v>
      </c>
      <c r="BP268" s="27">
        <f t="shared" si="38"/>
        <v>678839</v>
      </c>
      <c r="BQ268" s="27">
        <f t="shared" si="39"/>
        <v>0.65746075284419436</v>
      </c>
      <c r="BR268" s="27">
        <f t="shared" si="40"/>
        <v>1.5210033384867019</v>
      </c>
      <c r="BS268" s="27" t="str">
        <f t="shared" si="41"/>
        <v>Initiate</v>
      </c>
    </row>
    <row r="269" spans="1:71" customFormat="1" hidden="1">
      <c r="A269">
        <v>268</v>
      </c>
      <c r="B269" t="s">
        <v>75</v>
      </c>
      <c r="C269" s="1">
        <v>44377</v>
      </c>
      <c r="D269">
        <v>1.0087999999999999</v>
      </c>
      <c r="E269">
        <v>75024</v>
      </c>
      <c r="F269">
        <v>49416</v>
      </c>
      <c r="G269">
        <v>250366</v>
      </c>
      <c r="H269">
        <v>142037</v>
      </c>
      <c r="I269">
        <v>62387</v>
      </c>
      <c r="J269" s="3">
        <v>690010</v>
      </c>
      <c r="K269">
        <v>84452</v>
      </c>
      <c r="L269">
        <v>37440</v>
      </c>
      <c r="M269">
        <v>0</v>
      </c>
      <c r="N269" s="2">
        <v>377175</v>
      </c>
      <c r="O269" s="2">
        <v>290339</v>
      </c>
      <c r="P269">
        <v>25146</v>
      </c>
      <c r="Q269">
        <v>909611</v>
      </c>
      <c r="R269">
        <v>254471</v>
      </c>
      <c r="S269" s="4">
        <v>0</v>
      </c>
      <c r="T269">
        <v>8352</v>
      </c>
      <c r="U269">
        <v>767574</v>
      </c>
      <c r="V269">
        <v>-8352</v>
      </c>
      <c r="W269">
        <v>24913</v>
      </c>
      <c r="X269">
        <v>7304</v>
      </c>
      <c r="Y269">
        <v>75</v>
      </c>
      <c r="Z269">
        <v>16561</v>
      </c>
      <c r="AA269" t="e">
        <v>#N/A</v>
      </c>
      <c r="AB269">
        <v>0</v>
      </c>
      <c r="AC269">
        <v>22129</v>
      </c>
      <c r="AD269">
        <v>16.657800000000002</v>
      </c>
      <c r="AE269" s="25">
        <v>344537.86469999998</v>
      </c>
      <c r="AF269">
        <v>18449</v>
      </c>
      <c r="AG269">
        <v>3752</v>
      </c>
      <c r="AH269">
        <v>2361</v>
      </c>
      <c r="AI269">
        <v>22129</v>
      </c>
      <c r="AJ269">
        <v>0</v>
      </c>
      <c r="AK269">
        <v>2149</v>
      </c>
      <c r="AL269">
        <v>-3460</v>
      </c>
      <c r="AM269">
        <v>0</v>
      </c>
      <c r="AN269">
        <v>22524</v>
      </c>
      <c r="AO269">
        <v>255712</v>
      </c>
      <c r="AP269">
        <v>1.2197</v>
      </c>
      <c r="AQ269">
        <v>85798</v>
      </c>
      <c r="AR269">
        <v>847224</v>
      </c>
      <c r="AS269">
        <v>652991</v>
      </c>
      <c r="AT269">
        <v>19.859300000000001</v>
      </c>
      <c r="AU269">
        <v>21490</v>
      </c>
      <c r="AV269">
        <v>9561</v>
      </c>
      <c r="AW269">
        <v>923</v>
      </c>
      <c r="AX269" s="26">
        <v>85798</v>
      </c>
      <c r="AY269">
        <v>85798</v>
      </c>
      <c r="AZ269">
        <v>1075823</v>
      </c>
      <c r="BA269">
        <v>102186</v>
      </c>
      <c r="BB269">
        <v>108211</v>
      </c>
      <c r="BC269">
        <v>301422</v>
      </c>
      <c r="BD269" t="e">
        <v>#N/A</v>
      </c>
      <c r="BE269" s="15">
        <v>18449</v>
      </c>
      <c r="BF269">
        <v>0</v>
      </c>
      <c r="BG269" s="9">
        <f t="shared" si="35"/>
        <v>0</v>
      </c>
      <c r="BH269" s="9">
        <f t="shared" si="42"/>
        <v>18792</v>
      </c>
      <c r="BI269" s="9">
        <f t="shared" si="37"/>
        <v>18792</v>
      </c>
      <c r="BJ269">
        <v>104400</v>
      </c>
      <c r="BK269" s="9">
        <f t="shared" si="36"/>
        <v>490314.60000000003</v>
      </c>
      <c r="BL269">
        <v>4.6965000000000003</v>
      </c>
      <c r="BM269">
        <v>0</v>
      </c>
      <c r="BN269" t="s">
        <v>112</v>
      </c>
      <c r="BO269">
        <f t="shared" si="34"/>
        <v>0</v>
      </c>
      <c r="BP269">
        <f t="shared" si="38"/>
        <v>655140</v>
      </c>
      <c r="BQ269">
        <f t="shared" si="39"/>
        <v>0.74841194248557563</v>
      </c>
      <c r="BR269">
        <f t="shared" si="40"/>
        <v>1.3361625372770869</v>
      </c>
      <c r="BS269" t="str">
        <f t="shared" si="41"/>
        <v>NonPayer</v>
      </c>
    </row>
    <row r="270" spans="1:71">
      <c r="A270" s="27">
        <v>269</v>
      </c>
      <c r="B270" s="27" t="s">
        <v>75</v>
      </c>
      <c r="C270" s="29">
        <v>44196</v>
      </c>
      <c r="D270" s="27">
        <v>1.0562</v>
      </c>
      <c r="E270" s="27">
        <v>80128</v>
      </c>
      <c r="F270" s="27">
        <v>58781</v>
      </c>
      <c r="G270" s="27">
        <v>181116</v>
      </c>
      <c r="H270" s="27">
        <v>140516</v>
      </c>
      <c r="I270" s="27">
        <v>17687</v>
      </c>
      <c r="J270" s="27">
        <v>677537</v>
      </c>
      <c r="K270" s="27">
        <v>79102</v>
      </c>
      <c r="L270" s="27">
        <v>147409</v>
      </c>
      <c r="M270" s="27">
        <v>0</v>
      </c>
      <c r="N270" s="27">
        <v>338548</v>
      </c>
      <c r="O270" s="27">
        <v>251289</v>
      </c>
      <c r="P270" s="27">
        <v>15565</v>
      </c>
      <c r="Q270" s="27">
        <v>865243</v>
      </c>
      <c r="R270" s="27">
        <v>249146</v>
      </c>
      <c r="S270" s="27">
        <v>0</v>
      </c>
      <c r="T270" s="27">
        <v>9610</v>
      </c>
      <c r="U270" s="27">
        <v>724727</v>
      </c>
      <c r="V270" s="27">
        <v>-9610</v>
      </c>
      <c r="W270" s="27">
        <v>60382</v>
      </c>
      <c r="X270" s="27">
        <v>7766</v>
      </c>
      <c r="Y270" s="27">
        <v>25</v>
      </c>
      <c r="Z270" s="27">
        <v>50772</v>
      </c>
      <c r="AA270" s="27" t="e">
        <v>#N/A</v>
      </c>
      <c r="AB270" s="27">
        <v>0</v>
      </c>
      <c r="AC270" s="27">
        <v>22437</v>
      </c>
      <c r="AD270" s="27">
        <v>21.179500000000001</v>
      </c>
      <c r="AE270" s="27">
        <v>390684.61180000001</v>
      </c>
      <c r="AF270" s="27">
        <v>18045</v>
      </c>
      <c r="AG270" s="27">
        <v>4866</v>
      </c>
      <c r="AH270" s="27">
        <v>2474</v>
      </c>
      <c r="AI270" s="27">
        <v>22437</v>
      </c>
      <c r="AJ270" s="27">
        <v>0</v>
      </c>
      <c r="AK270" s="27">
        <v>2156</v>
      </c>
      <c r="AL270" s="27">
        <v>-2919</v>
      </c>
      <c r="AM270" s="27">
        <v>0</v>
      </c>
      <c r="AN270" s="27">
        <v>22975</v>
      </c>
      <c r="AO270" s="27">
        <v>273244</v>
      </c>
      <c r="AP270" s="27">
        <v>1.0629999999999999</v>
      </c>
      <c r="AQ270" s="27">
        <v>74989</v>
      </c>
      <c r="AR270" s="27">
        <v>847556</v>
      </c>
      <c r="AS270" s="27">
        <v>613941</v>
      </c>
      <c r="AT270" s="27">
        <v>21.5549</v>
      </c>
      <c r="AU270" s="27">
        <v>20736</v>
      </c>
      <c r="AV270" s="27">
        <v>8022</v>
      </c>
      <c r="AW270" s="27">
        <v>476</v>
      </c>
      <c r="AX270" s="27">
        <v>74989</v>
      </c>
      <c r="AY270" s="27">
        <v>74989</v>
      </c>
      <c r="AZ270" s="27">
        <v>986292</v>
      </c>
      <c r="BA270" s="27">
        <v>80540</v>
      </c>
      <c r="BB270" s="27">
        <v>96201</v>
      </c>
      <c r="BC270" s="27">
        <v>310713</v>
      </c>
      <c r="BD270" s="27" t="e">
        <v>#N/A</v>
      </c>
      <c r="BE270" s="28">
        <v>18045</v>
      </c>
      <c r="BF270" s="30">
        <v>0.18</v>
      </c>
      <c r="BG270" s="31">
        <f t="shared" si="35"/>
        <v>18792</v>
      </c>
      <c r="BH270" s="31">
        <f t="shared" si="42"/>
        <v>18792</v>
      </c>
      <c r="BI270" s="31">
        <f t="shared" si="37"/>
        <v>18792</v>
      </c>
      <c r="BJ270" s="27">
        <v>104400</v>
      </c>
      <c r="BK270" s="31">
        <f t="shared" si="36"/>
        <v>554833.79999999993</v>
      </c>
      <c r="BL270" s="27">
        <v>5.3144999999999998</v>
      </c>
      <c r="BM270" s="27">
        <v>0</v>
      </c>
      <c r="BN270" s="27" t="s">
        <v>112</v>
      </c>
      <c r="BO270" s="27">
        <f t="shared" si="34"/>
        <v>1</v>
      </c>
      <c r="BP270" s="27">
        <f t="shared" si="38"/>
        <v>616097</v>
      </c>
      <c r="BQ270" s="27">
        <f t="shared" si="39"/>
        <v>0.90056241143845839</v>
      </c>
      <c r="BR270" s="27">
        <f t="shared" si="40"/>
        <v>1.1104172096220528</v>
      </c>
      <c r="BS270" s="27" t="str">
        <f t="shared" si="41"/>
        <v>Initiate</v>
      </c>
    </row>
    <row r="271" spans="1:71" customFormat="1" hidden="1">
      <c r="A271">
        <v>270</v>
      </c>
      <c r="B271" t="s">
        <v>75</v>
      </c>
      <c r="C271" s="1">
        <v>44012</v>
      </c>
      <c r="D271">
        <v>1.1091</v>
      </c>
      <c r="E271">
        <v>76204</v>
      </c>
      <c r="F271">
        <v>41099</v>
      </c>
      <c r="G271">
        <v>81838</v>
      </c>
      <c r="H271">
        <v>102609</v>
      </c>
      <c r="I271">
        <v>10439</v>
      </c>
      <c r="J271" s="3">
        <v>635210</v>
      </c>
      <c r="K271">
        <v>50392</v>
      </c>
      <c r="L271">
        <v>185314</v>
      </c>
      <c r="M271">
        <v>0</v>
      </c>
      <c r="N271" s="2">
        <v>305348</v>
      </c>
      <c r="O271" s="2">
        <v>216942</v>
      </c>
      <c r="P271">
        <v>10709</v>
      </c>
      <c r="Q271">
        <v>758930</v>
      </c>
      <c r="R271">
        <v>177622</v>
      </c>
      <c r="S271" s="4" t="e">
        <v>#N/A</v>
      </c>
      <c r="T271">
        <v>4397</v>
      </c>
      <c r="U271">
        <v>656321</v>
      </c>
      <c r="V271">
        <v>-4397</v>
      </c>
      <c r="W271">
        <v>-1299</v>
      </c>
      <c r="X271">
        <v>7008</v>
      </c>
      <c r="Y271">
        <v>5</v>
      </c>
      <c r="Z271">
        <v>-5696</v>
      </c>
      <c r="AA271" t="e">
        <v>#N/A</v>
      </c>
      <c r="AB271" t="e">
        <v>#N/A</v>
      </c>
      <c r="AC271">
        <v>9636</v>
      </c>
      <c r="AD271">
        <v>22.594799999999999</v>
      </c>
      <c r="AE271" s="25">
        <v>357775.17859999998</v>
      </c>
      <c r="AF271">
        <v>7228</v>
      </c>
      <c r="AG271">
        <v>2163</v>
      </c>
      <c r="AH271">
        <v>1590</v>
      </c>
      <c r="AI271">
        <v>9636</v>
      </c>
      <c r="AJ271">
        <v>0</v>
      </c>
      <c r="AK271">
        <v>1714</v>
      </c>
      <c r="AL271">
        <v>-2113</v>
      </c>
      <c r="AM271">
        <v>0</v>
      </c>
      <c r="AN271">
        <v>9573</v>
      </c>
      <c r="AO271">
        <v>209751</v>
      </c>
      <c r="AP271">
        <v>1.087</v>
      </c>
      <c r="AQ271">
        <v>75952</v>
      </c>
      <c r="AR271">
        <v>748491</v>
      </c>
      <c r="AS271">
        <v>579594</v>
      </c>
      <c r="AT271">
        <v>22.173200000000001</v>
      </c>
      <c r="AU271">
        <v>21657</v>
      </c>
      <c r="AV271">
        <v>6098</v>
      </c>
      <c r="AW271">
        <v>63</v>
      </c>
      <c r="AX271" s="26">
        <v>75952</v>
      </c>
      <c r="AY271">
        <v>75952</v>
      </c>
      <c r="AZ271">
        <v>988254</v>
      </c>
      <c r="BA271">
        <v>82751</v>
      </c>
      <c r="BB271">
        <v>97672</v>
      </c>
      <c r="BC271">
        <v>287898</v>
      </c>
      <c r="BD271" t="e">
        <v>#N/A</v>
      </c>
      <c r="BE271" s="15">
        <v>7228</v>
      </c>
      <c r="BF271">
        <v>0</v>
      </c>
      <c r="BG271" s="9">
        <f t="shared" si="35"/>
        <v>0</v>
      </c>
      <c r="BH271" s="9">
        <f t="shared" si="42"/>
        <v>20880</v>
      </c>
      <c r="BI271" s="9">
        <f t="shared" si="37"/>
        <v>20880</v>
      </c>
      <c r="BJ271">
        <v>104400</v>
      </c>
      <c r="BK271" s="9">
        <f t="shared" si="36"/>
        <v>507384.00000000006</v>
      </c>
      <c r="BL271">
        <v>4.8600000000000003</v>
      </c>
      <c r="BM271">
        <v>0</v>
      </c>
      <c r="BN271" t="s">
        <v>112</v>
      </c>
      <c r="BO271">
        <f t="shared" si="34"/>
        <v>0</v>
      </c>
      <c r="BP271">
        <f t="shared" si="38"/>
        <v>581308</v>
      </c>
      <c r="BQ271">
        <f t="shared" si="39"/>
        <v>0.87283161422172073</v>
      </c>
      <c r="BR271">
        <f t="shared" si="40"/>
        <v>1.1456963562114688</v>
      </c>
      <c r="BS271" t="str">
        <f t="shared" si="41"/>
        <v>NonPayer</v>
      </c>
    </row>
    <row r="272" spans="1:71">
      <c r="A272" s="27">
        <v>271</v>
      </c>
      <c r="B272" s="27" t="s">
        <v>75</v>
      </c>
      <c r="C272" s="29">
        <v>43830</v>
      </c>
      <c r="D272" s="27">
        <v>0.85709999999999997</v>
      </c>
      <c r="E272" s="27">
        <v>74579</v>
      </c>
      <c r="F272" s="27">
        <v>47983</v>
      </c>
      <c r="G272" s="27">
        <v>95924</v>
      </c>
      <c r="H272" s="27">
        <v>127687</v>
      </c>
      <c r="I272" s="27">
        <v>9804</v>
      </c>
      <c r="J272" s="27">
        <v>623936</v>
      </c>
      <c r="K272" s="27">
        <v>49408</v>
      </c>
      <c r="L272" s="27">
        <v>161447</v>
      </c>
      <c r="M272" s="27">
        <v>0</v>
      </c>
      <c r="N272" s="27">
        <v>278731</v>
      </c>
      <c r="O272" s="27">
        <v>188187</v>
      </c>
      <c r="P272" s="27">
        <v>11201</v>
      </c>
      <c r="Q272" s="27">
        <v>751009</v>
      </c>
      <c r="R272" s="27">
        <v>198230</v>
      </c>
      <c r="S272" s="27">
        <v>0</v>
      </c>
      <c r="T272" s="27">
        <v>9293</v>
      </c>
      <c r="U272" s="27">
        <v>623322</v>
      </c>
      <c r="V272" s="27">
        <v>-9293</v>
      </c>
      <c r="W272" s="27">
        <v>52358</v>
      </c>
      <c r="X272" s="27">
        <v>6747</v>
      </c>
      <c r="Y272" s="27">
        <v>196</v>
      </c>
      <c r="Z272" s="27">
        <v>43065</v>
      </c>
      <c r="AA272" s="27" t="e">
        <v>#N/A</v>
      </c>
      <c r="AB272" s="27">
        <v>0</v>
      </c>
      <c r="AC272" s="27">
        <v>21192</v>
      </c>
      <c r="AD272" s="27">
        <v>23.732099999999999</v>
      </c>
      <c r="AE272" s="27">
        <v>370791.87060000002</v>
      </c>
      <c r="AF272" s="27">
        <v>17631</v>
      </c>
      <c r="AG272" s="27">
        <v>5358</v>
      </c>
      <c r="AH272" s="27">
        <v>1492</v>
      </c>
      <c r="AI272" s="27">
        <v>21192</v>
      </c>
      <c r="AJ272" s="27">
        <v>0</v>
      </c>
      <c r="AK272" s="27">
        <v>1940</v>
      </c>
      <c r="AL272" s="27">
        <v>-1628</v>
      </c>
      <c r="AM272" s="27">
        <v>0</v>
      </c>
      <c r="AN272" s="27">
        <v>22577</v>
      </c>
      <c r="AO272" s="27">
        <v>278311</v>
      </c>
      <c r="AP272" s="27">
        <v>1.1617999999999999</v>
      </c>
      <c r="AQ272" s="27">
        <v>81631</v>
      </c>
      <c r="AR272" s="27">
        <v>741205</v>
      </c>
      <c r="AS272" s="27">
        <v>550839</v>
      </c>
      <c r="AT272" s="27">
        <v>21.0549</v>
      </c>
      <c r="AU272" s="27">
        <v>21851</v>
      </c>
      <c r="AV272" s="27">
        <v>6195</v>
      </c>
      <c r="AW272" s="27">
        <v>299</v>
      </c>
      <c r="AX272" s="27">
        <v>81631</v>
      </c>
      <c r="AY272" s="27">
        <v>81631</v>
      </c>
      <c r="AZ272" s="27">
        <v>1032120</v>
      </c>
      <c r="BA272" s="27">
        <v>98307</v>
      </c>
      <c r="BB272" s="27">
        <v>103781</v>
      </c>
      <c r="BC272" s="27">
        <v>254550</v>
      </c>
      <c r="BD272" s="27" t="e">
        <v>#N/A</v>
      </c>
      <c r="BE272" s="28">
        <v>17631</v>
      </c>
      <c r="BF272" s="30">
        <v>0.2</v>
      </c>
      <c r="BG272" s="31">
        <f t="shared" si="35"/>
        <v>20880</v>
      </c>
      <c r="BH272" s="31">
        <f t="shared" si="42"/>
        <v>20880</v>
      </c>
      <c r="BI272" s="31">
        <f t="shared" si="37"/>
        <v>20880</v>
      </c>
      <c r="BJ272" s="27">
        <v>104400</v>
      </c>
      <c r="BK272" s="31">
        <f t="shared" si="36"/>
        <v>526384.79999999993</v>
      </c>
      <c r="BL272" s="27">
        <v>5.0419999999999998</v>
      </c>
      <c r="BM272" s="27">
        <v>0</v>
      </c>
      <c r="BN272" s="27" t="s">
        <v>112</v>
      </c>
      <c r="BO272" s="27">
        <f t="shared" si="34"/>
        <v>1</v>
      </c>
      <c r="BP272" s="27">
        <f t="shared" si="38"/>
        <v>552779</v>
      </c>
      <c r="BQ272" s="27">
        <f t="shared" si="39"/>
        <v>0.95225180406636278</v>
      </c>
      <c r="BR272" s="27">
        <f t="shared" si="40"/>
        <v>1.0501424053278137</v>
      </c>
      <c r="BS272" s="27" t="str">
        <f t="shared" si="41"/>
        <v>Initiate</v>
      </c>
    </row>
    <row r="273" spans="1:71" customFormat="1" hidden="1">
      <c r="A273">
        <v>272</v>
      </c>
      <c r="B273" t="s">
        <v>75</v>
      </c>
      <c r="C273" s="1">
        <v>43646</v>
      </c>
      <c r="D273">
        <v>0.8417</v>
      </c>
      <c r="E273">
        <v>74516</v>
      </c>
      <c r="F273">
        <v>43518</v>
      </c>
      <c r="G273">
        <v>113392</v>
      </c>
      <c r="H273">
        <v>148149</v>
      </c>
      <c r="I273">
        <v>12184</v>
      </c>
      <c r="J273" s="3">
        <v>614807</v>
      </c>
      <c r="K273">
        <v>50488</v>
      </c>
      <c r="L273">
        <v>123760</v>
      </c>
      <c r="M273">
        <v>0</v>
      </c>
      <c r="N273" s="2">
        <v>242501</v>
      </c>
      <c r="O273" s="2">
        <v>152157</v>
      </c>
      <c r="P273">
        <v>13640</v>
      </c>
      <c r="Q273">
        <v>738476</v>
      </c>
      <c r="R273">
        <v>221515</v>
      </c>
      <c r="S273" s="4" t="e">
        <v>#N/A</v>
      </c>
      <c r="T273">
        <v>2881</v>
      </c>
      <c r="U273">
        <v>590327</v>
      </c>
      <c r="V273">
        <v>-2881</v>
      </c>
      <c r="W273">
        <v>19364</v>
      </c>
      <c r="X273">
        <v>7295</v>
      </c>
      <c r="Y273">
        <v>1081</v>
      </c>
      <c r="Z273">
        <v>16483</v>
      </c>
      <c r="AA273" t="e">
        <v>#N/A</v>
      </c>
      <c r="AB273" t="e">
        <v>#N/A</v>
      </c>
      <c r="AC273">
        <v>19385</v>
      </c>
      <c r="AD273">
        <v>21.259899999999998</v>
      </c>
      <c r="AE273" s="25">
        <v>333065.52600000001</v>
      </c>
      <c r="AF273">
        <v>16519</v>
      </c>
      <c r="AG273">
        <v>4529</v>
      </c>
      <c r="AH273">
        <v>1672</v>
      </c>
      <c r="AI273">
        <v>19385</v>
      </c>
      <c r="AJ273">
        <v>0</v>
      </c>
      <c r="AK273">
        <v>2152</v>
      </c>
      <c r="AL273">
        <v>-2956</v>
      </c>
      <c r="AM273">
        <v>0</v>
      </c>
      <c r="AN273">
        <v>21303</v>
      </c>
      <c r="AO273">
        <v>239077</v>
      </c>
      <c r="AP273">
        <v>1.1379999999999999</v>
      </c>
      <c r="AQ273">
        <v>80278</v>
      </c>
      <c r="AR273">
        <v>726292</v>
      </c>
      <c r="AS273">
        <v>514809</v>
      </c>
      <c r="AT273">
        <v>21.833400000000001</v>
      </c>
      <c r="AU273">
        <v>22715</v>
      </c>
      <c r="AV273">
        <v>5804</v>
      </c>
      <c r="AW273">
        <v>1045</v>
      </c>
      <c r="AX273" s="26">
        <v>80278</v>
      </c>
      <c r="AY273">
        <v>80278</v>
      </c>
      <c r="AZ273">
        <v>1022359</v>
      </c>
      <c r="BA273">
        <v>101607</v>
      </c>
      <c r="BB273">
        <v>104038</v>
      </c>
      <c r="BC273">
        <v>222741</v>
      </c>
      <c r="BD273" t="e">
        <v>#N/A</v>
      </c>
      <c r="BE273" s="15">
        <v>16519</v>
      </c>
      <c r="BF273">
        <v>0</v>
      </c>
      <c r="BG273" s="9">
        <f t="shared" si="35"/>
        <v>0</v>
      </c>
      <c r="BH273" s="9">
        <f t="shared" si="42"/>
        <v>17748</v>
      </c>
      <c r="BI273" s="9">
        <f t="shared" si="37"/>
        <v>17748</v>
      </c>
      <c r="BJ273">
        <v>104400</v>
      </c>
      <c r="BK273" s="9">
        <f t="shared" si="36"/>
        <v>472827.6</v>
      </c>
      <c r="BL273">
        <v>4.5289999999999999</v>
      </c>
      <c r="BM273">
        <v>0</v>
      </c>
      <c r="BN273" t="s">
        <v>112</v>
      </c>
      <c r="BO273">
        <f t="shared" si="34"/>
        <v>0</v>
      </c>
      <c r="BP273">
        <f t="shared" si="38"/>
        <v>516961</v>
      </c>
      <c r="BQ273">
        <f t="shared" si="39"/>
        <v>0.91462914997456279</v>
      </c>
      <c r="BR273">
        <f t="shared" si="40"/>
        <v>1.0933393059119223</v>
      </c>
      <c r="BS273" t="str">
        <f t="shared" si="41"/>
        <v>NonPayer</v>
      </c>
    </row>
    <row r="274" spans="1:71">
      <c r="A274" s="27">
        <v>273</v>
      </c>
      <c r="B274" s="27" t="s">
        <v>75</v>
      </c>
      <c r="C274" s="29">
        <v>43465</v>
      </c>
      <c r="D274" s="27">
        <v>0.92569999999999997</v>
      </c>
      <c r="E274" s="27">
        <v>77918</v>
      </c>
      <c r="F274" s="27">
        <v>46482</v>
      </c>
      <c r="G274" s="27">
        <v>153747</v>
      </c>
      <c r="H274" s="27">
        <v>178255</v>
      </c>
      <c r="I274" s="27">
        <v>13849</v>
      </c>
      <c r="J274" s="27">
        <v>602230</v>
      </c>
      <c r="K274" s="27">
        <v>44376</v>
      </c>
      <c r="L274" s="27">
        <v>72790</v>
      </c>
      <c r="M274" s="27">
        <v>0</v>
      </c>
      <c r="N274" s="27">
        <v>207778</v>
      </c>
      <c r="O274" s="27">
        <v>120617</v>
      </c>
      <c r="P274" s="27">
        <v>15018</v>
      </c>
      <c r="Q274" s="27">
        <v>728587</v>
      </c>
      <c r="R274" s="27">
        <v>243109</v>
      </c>
      <c r="S274" s="27">
        <v>0</v>
      </c>
      <c r="T274" s="27">
        <v>7942</v>
      </c>
      <c r="U274" s="27">
        <v>550332</v>
      </c>
      <c r="V274" s="27">
        <v>-7942</v>
      </c>
      <c r="W274" s="27">
        <v>48767</v>
      </c>
      <c r="X274" s="27">
        <v>6926</v>
      </c>
      <c r="Y274" s="27">
        <v>49</v>
      </c>
      <c r="Z274" s="27">
        <v>40825</v>
      </c>
      <c r="AA274" s="27" t="e">
        <v>#N/A</v>
      </c>
      <c r="AB274" s="27">
        <v>4</v>
      </c>
      <c r="AC274" s="27">
        <v>23524</v>
      </c>
      <c r="AD274" s="27">
        <v>24.141200000000001</v>
      </c>
      <c r="AE274" s="27">
        <v>285988.9204</v>
      </c>
      <c r="AF274" s="27">
        <v>15828</v>
      </c>
      <c r="AG274" s="27">
        <v>5088</v>
      </c>
      <c r="AH274" s="27">
        <v>1394</v>
      </c>
      <c r="AI274" s="27">
        <v>23524</v>
      </c>
      <c r="AJ274" s="27">
        <v>0</v>
      </c>
      <c r="AK274" s="27">
        <v>2209</v>
      </c>
      <c r="AL274" s="27">
        <v>-4972</v>
      </c>
      <c r="AM274" s="27">
        <v>0</v>
      </c>
      <c r="AN274" s="27">
        <v>21076</v>
      </c>
      <c r="AO274" s="27">
        <v>274354</v>
      </c>
      <c r="AP274" s="27">
        <v>0.91439999999999999</v>
      </c>
      <c r="AQ274" s="27">
        <v>70776</v>
      </c>
      <c r="AR274" s="27">
        <v>714738</v>
      </c>
      <c r="AS274" s="27">
        <v>483269</v>
      </c>
      <c r="AT274" s="27">
        <v>22.242799999999999</v>
      </c>
      <c r="AU274" s="27">
        <v>20503</v>
      </c>
      <c r="AV274" s="27">
        <v>4991</v>
      </c>
      <c r="AW274" s="27">
        <v>899</v>
      </c>
      <c r="AX274" s="27">
        <v>70776</v>
      </c>
      <c r="AY274" s="27">
        <v>70776</v>
      </c>
      <c r="AZ274" s="27">
        <v>962582</v>
      </c>
      <c r="BA274" s="27">
        <v>87298</v>
      </c>
      <c r="BB274" s="27">
        <v>92178</v>
      </c>
      <c r="BC274" s="27">
        <v>181690</v>
      </c>
      <c r="BD274" s="27" t="e">
        <v>#N/A</v>
      </c>
      <c r="BE274" s="28">
        <v>15828</v>
      </c>
      <c r="BF274" s="30">
        <v>0.17</v>
      </c>
      <c r="BG274" s="31">
        <f t="shared" si="35"/>
        <v>17748</v>
      </c>
      <c r="BH274" s="31">
        <f t="shared" si="42"/>
        <v>17748</v>
      </c>
      <c r="BI274" s="31">
        <f t="shared" si="37"/>
        <v>17748</v>
      </c>
      <c r="BJ274" s="27">
        <v>104400</v>
      </c>
      <c r="BK274" s="31">
        <f t="shared" si="36"/>
        <v>405541.8</v>
      </c>
      <c r="BL274" s="27">
        <v>3.8845000000000001</v>
      </c>
      <c r="BM274" s="27">
        <v>0</v>
      </c>
      <c r="BN274" s="27" t="s">
        <v>112</v>
      </c>
      <c r="BO274" s="27">
        <f t="shared" si="34"/>
        <v>1</v>
      </c>
      <c r="BP274" s="27">
        <f t="shared" si="38"/>
        <v>485478</v>
      </c>
      <c r="BQ274" s="27">
        <f t="shared" si="39"/>
        <v>0.83534537095398764</v>
      </c>
      <c r="BR274" s="27">
        <f t="shared" si="40"/>
        <v>1.1971096444312277</v>
      </c>
      <c r="BS274" s="27" t="str">
        <f t="shared" si="41"/>
        <v>Initiate</v>
      </c>
    </row>
    <row r="275" spans="1:71" customFormat="1" hidden="1">
      <c r="A275">
        <v>274</v>
      </c>
      <c r="B275" t="s">
        <v>75</v>
      </c>
      <c r="C275" s="1">
        <v>43281</v>
      </c>
      <c r="D275">
        <v>0.9345</v>
      </c>
      <c r="E275">
        <v>69779</v>
      </c>
      <c r="F275">
        <v>38787</v>
      </c>
      <c r="G275">
        <v>156160</v>
      </c>
      <c r="H275">
        <v>136621</v>
      </c>
      <c r="I275">
        <v>13250</v>
      </c>
      <c r="J275" s="3">
        <v>577003</v>
      </c>
      <c r="K275">
        <v>1567</v>
      </c>
      <c r="L275">
        <v>0</v>
      </c>
      <c r="M275">
        <v>0</v>
      </c>
      <c r="N275" s="2">
        <v>176522</v>
      </c>
      <c r="O275" s="2">
        <v>104713</v>
      </c>
      <c r="P275">
        <v>10979</v>
      </c>
      <c r="Q275">
        <v>674920</v>
      </c>
      <c r="R275">
        <v>205906</v>
      </c>
      <c r="S275" s="4" t="e">
        <v>#N/A</v>
      </c>
      <c r="T275">
        <v>10187</v>
      </c>
      <c r="U275">
        <v>538299</v>
      </c>
      <c r="V275">
        <v>-10187</v>
      </c>
      <c r="W275">
        <v>26998</v>
      </c>
      <c r="X275">
        <v>6650</v>
      </c>
      <c r="Y275">
        <v>29</v>
      </c>
      <c r="Z275">
        <v>16811</v>
      </c>
      <c r="AA275" t="e">
        <v>#N/A</v>
      </c>
      <c r="AB275">
        <v>429</v>
      </c>
      <c r="AC275">
        <v>16459</v>
      </c>
      <c r="AD275">
        <v>19.475000000000001</v>
      </c>
      <c r="AE275" s="25">
        <v>323163.95390000002</v>
      </c>
      <c r="AF275">
        <v>15553</v>
      </c>
      <c r="AG275">
        <v>3791</v>
      </c>
      <c r="AH275">
        <v>1191</v>
      </c>
      <c r="AI275">
        <v>16459</v>
      </c>
      <c r="AJ275">
        <v>0</v>
      </c>
      <c r="AK275">
        <v>1649</v>
      </c>
      <c r="AL275">
        <v>-3075</v>
      </c>
      <c r="AM275">
        <v>0</v>
      </c>
      <c r="AN275">
        <v>19466</v>
      </c>
      <c r="AO275">
        <v>213262</v>
      </c>
      <c r="AP275">
        <v>0.82950000000000002</v>
      </c>
      <c r="AQ275">
        <v>61541</v>
      </c>
      <c r="AR275">
        <v>661670</v>
      </c>
      <c r="AS275">
        <v>467365</v>
      </c>
      <c r="AT275">
        <v>21.0992</v>
      </c>
      <c r="AU275">
        <v>16627</v>
      </c>
      <c r="AV275">
        <v>4203</v>
      </c>
      <c r="AW275">
        <v>636</v>
      </c>
      <c r="AX275" s="26">
        <v>61541</v>
      </c>
      <c r="AY275">
        <v>61541</v>
      </c>
      <c r="AZ275">
        <v>916101</v>
      </c>
      <c r="BA275">
        <v>70381</v>
      </c>
      <c r="BB275">
        <v>78804</v>
      </c>
      <c r="BC275">
        <v>174251</v>
      </c>
      <c r="BD275" t="e">
        <v>#N/A</v>
      </c>
      <c r="BE275" s="15">
        <v>15553</v>
      </c>
      <c r="BF275">
        <v>0</v>
      </c>
      <c r="BG275" s="9">
        <f t="shared" si="35"/>
        <v>0</v>
      </c>
      <c r="BH275" s="9">
        <f t="shared" si="42"/>
        <v>13572</v>
      </c>
      <c r="BI275" s="9">
        <f t="shared" si="37"/>
        <v>13572</v>
      </c>
      <c r="BJ275">
        <v>104400</v>
      </c>
      <c r="BK275" s="9">
        <f t="shared" si="36"/>
        <v>428039.99999999994</v>
      </c>
      <c r="BL275">
        <v>4.0999999999999996</v>
      </c>
      <c r="BM275">
        <v>0</v>
      </c>
      <c r="BN275" t="s">
        <v>112</v>
      </c>
      <c r="BO275">
        <f t="shared" si="34"/>
        <v>0</v>
      </c>
      <c r="BP275">
        <f t="shared" si="38"/>
        <v>469014</v>
      </c>
      <c r="BQ275">
        <f t="shared" si="39"/>
        <v>0.91263800227711744</v>
      </c>
      <c r="BR275">
        <f t="shared" si="40"/>
        <v>1.0957246986262967</v>
      </c>
      <c r="BS275" t="str">
        <f t="shared" si="41"/>
        <v>NonPayer</v>
      </c>
    </row>
    <row r="276" spans="1:71">
      <c r="A276" s="27">
        <v>275</v>
      </c>
      <c r="B276" s="27" t="s">
        <v>75</v>
      </c>
      <c r="C276" s="29">
        <v>43100</v>
      </c>
      <c r="D276" s="27">
        <v>0.8095</v>
      </c>
      <c r="E276" s="27">
        <v>73324</v>
      </c>
      <c r="F276" s="27">
        <v>46547</v>
      </c>
      <c r="G276" s="27">
        <v>142062</v>
      </c>
      <c r="H276" s="27">
        <v>142901</v>
      </c>
      <c r="I276" s="27">
        <v>13183</v>
      </c>
      <c r="J276" s="27">
        <v>538108</v>
      </c>
      <c r="K276" s="27">
        <v>15563</v>
      </c>
      <c r="L276" s="27">
        <v>22285</v>
      </c>
      <c r="M276" s="27">
        <v>0</v>
      </c>
      <c r="N276" s="27">
        <v>157540</v>
      </c>
      <c r="O276" s="27">
        <v>97264</v>
      </c>
      <c r="P276" s="27">
        <v>12889</v>
      </c>
      <c r="Q276" s="27">
        <v>639076</v>
      </c>
      <c r="R276" s="27">
        <v>177573</v>
      </c>
      <c r="S276" s="27">
        <v>0</v>
      </c>
      <c r="T276" s="27">
        <v>9790</v>
      </c>
      <c r="U276" s="27">
        <v>496175</v>
      </c>
      <c r="V276" s="27">
        <v>-9790</v>
      </c>
      <c r="W276" s="27">
        <v>51230</v>
      </c>
      <c r="X276" s="27">
        <v>5567</v>
      </c>
      <c r="Y276" s="27">
        <v>62</v>
      </c>
      <c r="Z276" s="27">
        <v>41440</v>
      </c>
      <c r="AA276" s="27" t="e">
        <v>#N/A</v>
      </c>
      <c r="AB276" s="27">
        <v>0</v>
      </c>
      <c r="AC276" s="27">
        <v>14833</v>
      </c>
      <c r="AD276" s="27">
        <v>22.4513</v>
      </c>
      <c r="AE276" s="27">
        <v>283824.11090000003</v>
      </c>
      <c r="AF276" s="27">
        <v>13058</v>
      </c>
      <c r="AG276" s="27">
        <v>3823</v>
      </c>
      <c r="AH276" s="27">
        <v>758</v>
      </c>
      <c r="AI276" s="27">
        <v>14833</v>
      </c>
      <c r="AJ276" s="27">
        <v>0</v>
      </c>
      <c r="AK276" s="27">
        <v>1587</v>
      </c>
      <c r="AL276" s="27">
        <v>-11880</v>
      </c>
      <c r="AM276" s="27">
        <v>0</v>
      </c>
      <c r="AN276" s="27">
        <v>17028</v>
      </c>
      <c r="AO276" s="27">
        <v>248126</v>
      </c>
      <c r="AP276" s="27">
        <v>0.74670000000000003</v>
      </c>
      <c r="AQ276" s="27">
        <v>53974</v>
      </c>
      <c r="AR276" s="27">
        <v>625893</v>
      </c>
      <c r="AS276" s="27">
        <v>459916</v>
      </c>
      <c r="AT276" s="27">
        <v>16.2332</v>
      </c>
      <c r="AU276" s="27">
        <v>10593</v>
      </c>
      <c r="AV276" s="27">
        <v>3742</v>
      </c>
      <c r="AW276" s="27">
        <v>688</v>
      </c>
      <c r="AX276" s="27">
        <v>53974</v>
      </c>
      <c r="AY276" s="27">
        <v>53974</v>
      </c>
      <c r="AZ276" s="27">
        <v>869204</v>
      </c>
      <c r="BA276" s="27">
        <v>56238</v>
      </c>
      <c r="BB276" s="27">
        <v>65255</v>
      </c>
      <c r="BC276" s="27">
        <v>153024</v>
      </c>
      <c r="BD276" s="27" t="e">
        <v>#N/A</v>
      </c>
      <c r="BE276" s="28">
        <v>13058</v>
      </c>
      <c r="BF276" s="30">
        <v>0.13</v>
      </c>
      <c r="BG276" s="31">
        <f t="shared" si="35"/>
        <v>13572</v>
      </c>
      <c r="BH276" s="31">
        <f t="shared" si="42"/>
        <v>13572</v>
      </c>
      <c r="BI276" s="31">
        <f t="shared" si="37"/>
        <v>13572</v>
      </c>
      <c r="BJ276" s="27">
        <v>104400</v>
      </c>
      <c r="BK276" s="31">
        <f t="shared" si="36"/>
        <v>354960</v>
      </c>
      <c r="BL276" s="27">
        <v>3.4</v>
      </c>
      <c r="BM276" s="27">
        <v>0</v>
      </c>
      <c r="BN276" s="27" t="s">
        <v>112</v>
      </c>
      <c r="BO276" s="27">
        <f t="shared" si="34"/>
        <v>1</v>
      </c>
      <c r="BP276" s="27">
        <f t="shared" si="38"/>
        <v>461503</v>
      </c>
      <c r="BQ276" s="27">
        <f t="shared" si="39"/>
        <v>0.76913909552050586</v>
      </c>
      <c r="BR276" s="27">
        <f t="shared" si="40"/>
        <v>1.3001549470362859</v>
      </c>
      <c r="BS276" s="27" t="str">
        <f t="shared" si="41"/>
        <v>Initiate</v>
      </c>
    </row>
    <row r="277" spans="1:71" customFormat="1" hidden="1">
      <c r="A277">
        <v>276</v>
      </c>
      <c r="B277" t="s">
        <v>75</v>
      </c>
      <c r="C277" s="1">
        <v>42916</v>
      </c>
      <c r="D277">
        <v>0.78969999999999996</v>
      </c>
      <c r="E277">
        <v>79503</v>
      </c>
      <c r="F277">
        <v>39985</v>
      </c>
      <c r="G277">
        <v>105851</v>
      </c>
      <c r="H277">
        <v>127292</v>
      </c>
      <c r="I277">
        <v>12467</v>
      </c>
      <c r="J277" s="3">
        <v>516751</v>
      </c>
      <c r="K277">
        <v>6752</v>
      </c>
      <c r="L277">
        <v>0</v>
      </c>
      <c r="M277">
        <v>0</v>
      </c>
      <c r="N277" s="2">
        <v>125481</v>
      </c>
      <c r="O277" s="2">
        <v>71151</v>
      </c>
      <c r="P277">
        <v>20067</v>
      </c>
      <c r="Q277">
        <v>588669</v>
      </c>
      <c r="R277">
        <v>153561</v>
      </c>
      <c r="S277" s="4" t="e">
        <v>#N/A</v>
      </c>
      <c r="T277">
        <v>6393</v>
      </c>
      <c r="U277">
        <v>461377</v>
      </c>
      <c r="V277">
        <v>-6393</v>
      </c>
      <c r="W277">
        <v>18131</v>
      </c>
      <c r="X277">
        <v>5461</v>
      </c>
      <c r="Y277">
        <v>18</v>
      </c>
      <c r="Z277">
        <v>11738</v>
      </c>
      <c r="AA277" t="e">
        <v>#N/A</v>
      </c>
      <c r="AB277" t="e">
        <v>#N/A</v>
      </c>
      <c r="AC277">
        <v>7548</v>
      </c>
      <c r="AD277" t="e">
        <v>#N/A</v>
      </c>
      <c r="AE277" s="25">
        <v>319969.94620000001</v>
      </c>
      <c r="AF277">
        <v>11200</v>
      </c>
      <c r="AG277">
        <v>-312</v>
      </c>
      <c r="AH277">
        <v>986</v>
      </c>
      <c r="AI277">
        <v>7548</v>
      </c>
      <c r="AJ277">
        <v>0</v>
      </c>
      <c r="AK277">
        <v>1305</v>
      </c>
      <c r="AL277">
        <v>7265</v>
      </c>
      <c r="AM277">
        <v>0</v>
      </c>
      <c r="AN277">
        <v>11267</v>
      </c>
      <c r="AO277">
        <v>189849</v>
      </c>
      <c r="AP277">
        <v>0.46210000000000001</v>
      </c>
      <c r="AQ277">
        <v>34198</v>
      </c>
      <c r="AR277">
        <v>576202</v>
      </c>
      <c r="AS277">
        <v>433803</v>
      </c>
      <c r="AT277">
        <v>9.7170000000000005</v>
      </c>
      <c r="AU277">
        <v>3767</v>
      </c>
      <c r="AV277">
        <v>5208</v>
      </c>
      <c r="AW277">
        <v>802</v>
      </c>
      <c r="AX277" s="26">
        <v>34198</v>
      </c>
      <c r="AY277">
        <v>34198</v>
      </c>
      <c r="AZ277">
        <v>876468</v>
      </c>
      <c r="BA277">
        <v>43902</v>
      </c>
      <c r="BB277">
        <v>38767</v>
      </c>
      <c r="BC277">
        <v>121680</v>
      </c>
      <c r="BD277" t="e">
        <v>#N/A</v>
      </c>
      <c r="BE277" s="15">
        <v>11200</v>
      </c>
      <c r="BF277">
        <v>0</v>
      </c>
      <c r="BG277" s="9">
        <f t="shared" si="35"/>
        <v>0</v>
      </c>
      <c r="BH277" s="9">
        <f t="shared" si="42"/>
        <v>15660</v>
      </c>
      <c r="BI277" s="9">
        <f t="shared" si="37"/>
        <v>15660</v>
      </c>
      <c r="BJ277">
        <v>104400</v>
      </c>
      <c r="BK277" s="9">
        <f t="shared" si="36"/>
        <v>400165.2</v>
      </c>
      <c r="BL277">
        <v>3.8330000000000002</v>
      </c>
      <c r="BM277">
        <v>0</v>
      </c>
      <c r="BN277" t="s">
        <v>112</v>
      </c>
      <c r="BO277">
        <f t="shared" si="34"/>
        <v>0</v>
      </c>
      <c r="BP277">
        <f t="shared" si="38"/>
        <v>435108</v>
      </c>
      <c r="BQ277">
        <f t="shared" si="39"/>
        <v>0.9196916627595908</v>
      </c>
      <c r="BR277">
        <f t="shared" si="40"/>
        <v>1.0873209364532448</v>
      </c>
      <c r="BS277" t="str">
        <f t="shared" si="41"/>
        <v>NonPayer</v>
      </c>
    </row>
    <row r="278" spans="1:71">
      <c r="A278" s="27">
        <v>277</v>
      </c>
      <c r="B278" s="27" t="s">
        <v>75</v>
      </c>
      <c r="C278" s="29">
        <v>42735</v>
      </c>
      <c r="D278" s="27">
        <v>0.74370000000000003</v>
      </c>
      <c r="E278" s="27">
        <v>70940</v>
      </c>
      <c r="F278" s="27">
        <v>47832</v>
      </c>
      <c r="G278" s="27">
        <v>95988</v>
      </c>
      <c r="H278" s="27">
        <v>126648</v>
      </c>
      <c r="I278" s="27">
        <v>9908</v>
      </c>
      <c r="J278" s="27">
        <v>516114</v>
      </c>
      <c r="K278" s="27">
        <v>19103</v>
      </c>
      <c r="L278" s="27">
        <v>19</v>
      </c>
      <c r="M278" s="27">
        <v>0</v>
      </c>
      <c r="N278" s="27">
        <v>109872</v>
      </c>
      <c r="O278" s="27">
        <v>56376</v>
      </c>
      <c r="P278" s="27">
        <v>9782</v>
      </c>
      <c r="Q278" s="27">
        <v>584795</v>
      </c>
      <c r="R278" s="27">
        <v>163689</v>
      </c>
      <c r="S278" s="27">
        <v>0</v>
      </c>
      <c r="T278" s="27">
        <v>11714</v>
      </c>
      <c r="U278" s="27">
        <v>458147</v>
      </c>
      <c r="V278" s="27">
        <v>-11714</v>
      </c>
      <c r="W278" s="27">
        <v>46487</v>
      </c>
      <c r="X278" s="27">
        <v>5705</v>
      </c>
      <c r="Y278" s="27">
        <v>175</v>
      </c>
      <c r="Z278" s="27">
        <v>34773</v>
      </c>
      <c r="AA278" s="27" t="e">
        <v>#N/A</v>
      </c>
      <c r="AB278" s="27" t="e">
        <v>#N/A</v>
      </c>
      <c r="AC278" s="27">
        <v>2394</v>
      </c>
      <c r="AD278" s="27" t="e">
        <v>#N/A</v>
      </c>
      <c r="AE278" s="27">
        <v>320888.20069999999</v>
      </c>
      <c r="AF278" s="27">
        <v>-7303</v>
      </c>
      <c r="AG278" s="27">
        <v>-2573</v>
      </c>
      <c r="AH278" s="27">
        <v>1426</v>
      </c>
      <c r="AI278" s="27">
        <v>2394</v>
      </c>
      <c r="AJ278" s="27">
        <v>0</v>
      </c>
      <c r="AK278" s="27">
        <v>2078</v>
      </c>
      <c r="AL278" s="27">
        <v>-37728</v>
      </c>
      <c r="AM278" s="27">
        <v>0</v>
      </c>
      <c r="AN278" s="27">
        <v>-9617</v>
      </c>
      <c r="AO278" s="27">
        <v>246203</v>
      </c>
      <c r="AP278" s="27">
        <v>0.79530000000000001</v>
      </c>
      <c r="AQ278" s="27">
        <v>65402</v>
      </c>
      <c r="AR278" s="27">
        <v>574887</v>
      </c>
      <c r="AS278" s="27">
        <v>419028</v>
      </c>
      <c r="AT278" s="27">
        <v>9.8516999999999992</v>
      </c>
      <c r="AU278" s="27">
        <v>7236</v>
      </c>
      <c r="AV278" s="27">
        <v>7229</v>
      </c>
      <c r="AW278" s="27">
        <v>811</v>
      </c>
      <c r="AX278" s="27">
        <v>65402</v>
      </c>
      <c r="AY278" s="27">
        <v>65402</v>
      </c>
      <c r="AZ278" s="27">
        <v>882993</v>
      </c>
      <c r="BA278" s="27">
        <v>82515</v>
      </c>
      <c r="BB278" s="27">
        <v>73449</v>
      </c>
      <c r="BC278" s="27">
        <v>98202</v>
      </c>
      <c r="BD278" s="27" t="e">
        <v>#N/A</v>
      </c>
      <c r="BE278" s="28">
        <v>-7303</v>
      </c>
      <c r="BF278" s="30">
        <v>0.15</v>
      </c>
      <c r="BG278" s="31">
        <f t="shared" si="35"/>
        <v>15660</v>
      </c>
      <c r="BH278" s="31">
        <f t="shared" si="42"/>
        <v>15660</v>
      </c>
      <c r="BI278" s="31">
        <f t="shared" si="37"/>
        <v>15660</v>
      </c>
      <c r="BJ278" s="27">
        <v>104400</v>
      </c>
      <c r="BK278" s="31">
        <f t="shared" si="36"/>
        <v>401313.6</v>
      </c>
      <c r="BL278" s="27">
        <v>3.8439999999999999</v>
      </c>
      <c r="BM278" s="27">
        <v>0</v>
      </c>
      <c r="BN278" s="27" t="s">
        <v>112</v>
      </c>
      <c r="BO278" s="27">
        <f t="shared" si="34"/>
        <v>1</v>
      </c>
      <c r="BP278" s="27">
        <f t="shared" si="38"/>
        <v>421106</v>
      </c>
      <c r="BQ278" s="27">
        <f t="shared" si="39"/>
        <v>0.95299900737581511</v>
      </c>
      <c r="BR278" s="27">
        <f t="shared" si="40"/>
        <v>1.0493190362848406</v>
      </c>
      <c r="BS278" s="27" t="str">
        <f t="shared" si="41"/>
        <v>Initiate</v>
      </c>
    </row>
    <row r="279" spans="1:71" customFormat="1" hidden="1">
      <c r="A279">
        <v>278</v>
      </c>
      <c r="B279" t="s">
        <v>75</v>
      </c>
      <c r="C279" s="1">
        <v>42551</v>
      </c>
      <c r="D279">
        <v>0.77170000000000005</v>
      </c>
      <c r="E279">
        <v>80786</v>
      </c>
      <c r="F279">
        <v>42452</v>
      </c>
      <c r="G279">
        <v>101126</v>
      </c>
      <c r="H279">
        <v>140867</v>
      </c>
      <c r="I279">
        <v>10804</v>
      </c>
      <c r="J279" s="3">
        <v>492649</v>
      </c>
      <c r="K279">
        <v>10123</v>
      </c>
      <c r="L279">
        <v>0</v>
      </c>
      <c r="M279">
        <v>0</v>
      </c>
      <c r="N279" s="2">
        <v>109646</v>
      </c>
      <c r="O279" s="2">
        <v>55496</v>
      </c>
      <c r="P279">
        <v>52348</v>
      </c>
      <c r="Q279">
        <v>593569</v>
      </c>
      <c r="R279">
        <v>173209</v>
      </c>
      <c r="S279" s="4" t="e">
        <v>#N/A</v>
      </c>
      <c r="T279">
        <v>7490</v>
      </c>
      <c r="U279">
        <v>452702</v>
      </c>
      <c r="V279">
        <v>-7490</v>
      </c>
      <c r="W279">
        <v>12958</v>
      </c>
      <c r="X279">
        <v>5766</v>
      </c>
      <c r="Y279">
        <v>19</v>
      </c>
      <c r="Z279">
        <v>5468</v>
      </c>
      <c r="AA279" t="e">
        <v>#N/A</v>
      </c>
      <c r="AB279" t="e">
        <v>#N/A</v>
      </c>
      <c r="AC279">
        <v>46449</v>
      </c>
      <c r="AD279">
        <v>5.5330000000000004</v>
      </c>
      <c r="AE279" s="25">
        <v>210697.6635</v>
      </c>
      <c r="AF279">
        <v>44410</v>
      </c>
      <c r="AG279">
        <v>2631</v>
      </c>
      <c r="AH279">
        <v>1888</v>
      </c>
      <c r="AI279">
        <v>46449</v>
      </c>
      <c r="AJ279">
        <v>0</v>
      </c>
      <c r="AK279">
        <v>2212</v>
      </c>
      <c r="AL279">
        <v>-3993</v>
      </c>
      <c r="AM279">
        <v>0</v>
      </c>
      <c r="AN279">
        <v>47551</v>
      </c>
      <c r="AO279">
        <v>188373</v>
      </c>
      <c r="AP279">
        <v>0.90880000000000005</v>
      </c>
      <c r="AQ279">
        <v>65465</v>
      </c>
      <c r="AR279">
        <v>582765</v>
      </c>
      <c r="AS279">
        <v>418148</v>
      </c>
      <c r="AT279">
        <v>8.9774999999999991</v>
      </c>
      <c r="AU279">
        <v>6522</v>
      </c>
      <c r="AV279">
        <v>8858</v>
      </c>
      <c r="AW279">
        <v>661</v>
      </c>
      <c r="AX279" s="26">
        <v>65465</v>
      </c>
      <c r="AY279">
        <v>65465</v>
      </c>
      <c r="AZ279">
        <v>860728</v>
      </c>
      <c r="BA279">
        <v>71383</v>
      </c>
      <c r="BB279">
        <v>72648</v>
      </c>
      <c r="BC279">
        <v>97212</v>
      </c>
      <c r="BD279" t="e">
        <v>#N/A</v>
      </c>
      <c r="BE279" s="15">
        <v>44410</v>
      </c>
      <c r="BF279">
        <v>0</v>
      </c>
      <c r="BG279" s="9">
        <f t="shared" si="35"/>
        <v>0</v>
      </c>
      <c r="BH279" s="9">
        <f t="shared" si="42"/>
        <v>1858.32</v>
      </c>
      <c r="BI279" s="9">
        <f t="shared" si="37"/>
        <v>1858.32</v>
      </c>
      <c r="BJ279">
        <v>104400</v>
      </c>
      <c r="BK279" s="9">
        <f t="shared" si="36"/>
        <v>263505.59999999998</v>
      </c>
      <c r="BL279">
        <v>2.524</v>
      </c>
      <c r="BM279">
        <v>0</v>
      </c>
      <c r="BN279" t="s">
        <v>112</v>
      </c>
      <c r="BO279">
        <f t="shared" si="34"/>
        <v>0</v>
      </c>
      <c r="BP279">
        <f t="shared" si="38"/>
        <v>420360</v>
      </c>
      <c r="BQ279">
        <f t="shared" si="39"/>
        <v>0.62685697973165855</v>
      </c>
      <c r="BR279">
        <f t="shared" si="40"/>
        <v>1.595260214583675</v>
      </c>
      <c r="BS279" t="str">
        <f t="shared" si="41"/>
        <v>NonPayer</v>
      </c>
    </row>
    <row r="280" spans="1:71">
      <c r="A280" s="27">
        <v>279</v>
      </c>
      <c r="B280" s="27" t="s">
        <v>75</v>
      </c>
      <c r="C280" s="29">
        <v>42369</v>
      </c>
      <c r="D280" s="27">
        <v>1.0555000000000001</v>
      </c>
      <c r="E280" s="27">
        <v>78722</v>
      </c>
      <c r="F280" s="27">
        <v>50091</v>
      </c>
      <c r="G280" s="27">
        <v>66280</v>
      </c>
      <c r="H280" s="27">
        <v>140989</v>
      </c>
      <c r="I280" s="27">
        <v>13652</v>
      </c>
      <c r="J280" s="27">
        <v>489159</v>
      </c>
      <c r="K280" s="27">
        <v>42617</v>
      </c>
      <c r="L280" s="27">
        <v>0</v>
      </c>
      <c r="M280" s="27">
        <v>0</v>
      </c>
      <c r="N280" s="27">
        <v>49277</v>
      </c>
      <c r="O280" s="27">
        <v>888</v>
      </c>
      <c r="P280" s="27">
        <v>33332</v>
      </c>
      <c r="Q280" s="27">
        <v>569009</v>
      </c>
      <c r="R280" s="27">
        <v>202764</v>
      </c>
      <c r="S280" s="27">
        <v>0</v>
      </c>
      <c r="T280" s="27">
        <v>13030</v>
      </c>
      <c r="U280" s="27">
        <v>428020</v>
      </c>
      <c r="V280" s="27">
        <v>-13030</v>
      </c>
      <c r="W280" s="27">
        <v>35991</v>
      </c>
      <c r="X280" s="27">
        <v>6303</v>
      </c>
      <c r="Y280" s="27">
        <v>31</v>
      </c>
      <c r="Z280" s="27">
        <v>22961</v>
      </c>
      <c r="AA280" s="27" t="e">
        <v>#N/A</v>
      </c>
      <c r="AB280" s="27">
        <v>0</v>
      </c>
      <c r="AC280" s="27">
        <v>-3249</v>
      </c>
      <c r="AD280" s="27" t="e">
        <v>#N/A</v>
      </c>
      <c r="AE280" s="27">
        <v>93351.0573</v>
      </c>
      <c r="AF280" s="27">
        <v>235</v>
      </c>
      <c r="AG280" s="27">
        <v>-2559</v>
      </c>
      <c r="AH280" s="27">
        <v>2514</v>
      </c>
      <c r="AI280" s="27">
        <v>-3249</v>
      </c>
      <c r="AJ280" s="27">
        <v>0</v>
      </c>
      <c r="AK280" s="27">
        <v>2705</v>
      </c>
      <c r="AL280" s="27">
        <v>-17581</v>
      </c>
      <c r="AM280" s="27">
        <v>0</v>
      </c>
      <c r="AN280" s="27">
        <v>-2077</v>
      </c>
      <c r="AO280" s="27">
        <v>251983</v>
      </c>
      <c r="AP280" s="27">
        <v>0.42880000000000001</v>
      </c>
      <c r="AQ280" s="27">
        <v>22601</v>
      </c>
      <c r="AR280" s="27">
        <v>555357</v>
      </c>
      <c r="AS280" s="27">
        <v>363540</v>
      </c>
      <c r="AT280" s="27">
        <v>10.9824</v>
      </c>
      <c r="AU280" s="27">
        <v>2939</v>
      </c>
      <c r="AV280" s="27">
        <v>10660</v>
      </c>
      <c r="AW280" s="27">
        <v>1221</v>
      </c>
      <c r="AX280" s="27">
        <v>22601</v>
      </c>
      <c r="AY280" s="27">
        <v>22601</v>
      </c>
      <c r="AZ280" s="27">
        <v>831987</v>
      </c>
      <c r="BA280" s="27">
        <v>25743</v>
      </c>
      <c r="BB280" s="27">
        <v>26761</v>
      </c>
      <c r="BC280" s="27">
        <v>86430</v>
      </c>
      <c r="BD280" s="27" t="e">
        <v>#N/A</v>
      </c>
      <c r="BE280" s="28">
        <v>235</v>
      </c>
      <c r="BF280" s="30">
        <v>1.78E-2</v>
      </c>
      <c r="BG280" s="31">
        <f t="shared" si="35"/>
        <v>1858.32</v>
      </c>
      <c r="BH280" s="31">
        <f t="shared" si="42"/>
        <v>1858.32</v>
      </c>
      <c r="BI280" s="31">
        <f t="shared" si="37"/>
        <v>1858.32</v>
      </c>
      <c r="BJ280" s="27">
        <v>104400</v>
      </c>
      <c r="BK280" s="31">
        <f t="shared" si="36"/>
        <v>115466.40000000001</v>
      </c>
      <c r="BL280" s="27">
        <v>1.1060000000000001</v>
      </c>
      <c r="BM280" s="27">
        <v>0</v>
      </c>
      <c r="BN280" s="27" t="s">
        <v>112</v>
      </c>
      <c r="BO280" s="27">
        <f t="shared" si="34"/>
        <v>1</v>
      </c>
      <c r="BP280" s="27">
        <f t="shared" si="38"/>
        <v>366245</v>
      </c>
      <c r="BQ280" s="27">
        <f t="shared" si="39"/>
        <v>0.31527092520034405</v>
      </c>
      <c r="BR280" s="27">
        <f t="shared" si="40"/>
        <v>3.171875108256601</v>
      </c>
      <c r="BS280" s="27" t="str">
        <f t="shared" si="41"/>
        <v>Initiate</v>
      </c>
    </row>
    <row r="281" spans="1:71" customFormat="1" hidden="1">
      <c r="A281">
        <v>280</v>
      </c>
      <c r="B281" t="s">
        <v>75</v>
      </c>
      <c r="C281" s="1">
        <v>42185</v>
      </c>
      <c r="D281">
        <v>1.1151</v>
      </c>
      <c r="E281">
        <v>78163</v>
      </c>
      <c r="F281">
        <v>47066</v>
      </c>
      <c r="G281">
        <v>49379</v>
      </c>
      <c r="H281">
        <v>119593</v>
      </c>
      <c r="I281">
        <v>11334</v>
      </c>
      <c r="J281" s="3">
        <v>511922</v>
      </c>
      <c r="K281">
        <v>55997</v>
      </c>
      <c r="L281">
        <v>0</v>
      </c>
      <c r="M281">
        <v>0</v>
      </c>
      <c r="N281" s="2">
        <v>44526</v>
      </c>
      <c r="O281" s="2">
        <v>-4207</v>
      </c>
      <c r="P281">
        <v>30637</v>
      </c>
      <c r="Q281">
        <v>563866</v>
      </c>
      <c r="R281">
        <v>203715</v>
      </c>
      <c r="S281" s="4" t="e">
        <v>#N/A</v>
      </c>
      <c r="T281">
        <v>4802</v>
      </c>
      <c r="U281">
        <v>444273</v>
      </c>
      <c r="V281">
        <v>-4802</v>
      </c>
      <c r="W281">
        <v>9491</v>
      </c>
      <c r="X281">
        <v>5693</v>
      </c>
      <c r="Y281">
        <v>21</v>
      </c>
      <c r="Z281">
        <v>4689</v>
      </c>
      <c r="AA281" t="e">
        <v>#N/A</v>
      </c>
      <c r="AB281">
        <v>0</v>
      </c>
      <c r="AC281">
        <v>4908</v>
      </c>
      <c r="AD281">
        <v>32.431899999999999</v>
      </c>
      <c r="AE281" s="25">
        <v>103375.3766</v>
      </c>
      <c r="AF281">
        <v>3440</v>
      </c>
      <c r="AG281">
        <v>1751</v>
      </c>
      <c r="AH281">
        <v>2817</v>
      </c>
      <c r="AI281">
        <v>4908</v>
      </c>
      <c r="AJ281">
        <v>0</v>
      </c>
      <c r="AK281">
        <v>1706</v>
      </c>
      <c r="AL281">
        <v>-17326</v>
      </c>
      <c r="AM281">
        <v>0</v>
      </c>
      <c r="AN281">
        <v>5399</v>
      </c>
      <c r="AO281">
        <v>175171</v>
      </c>
      <c r="AP281" t="e">
        <v>#N/A</v>
      </c>
      <c r="AQ281" t="e">
        <v>#N/A</v>
      </c>
      <c r="AR281">
        <v>552532</v>
      </c>
      <c r="AS281">
        <v>358445</v>
      </c>
      <c r="AT281" t="e">
        <v>#N/A</v>
      </c>
      <c r="AU281" t="e">
        <v>#N/A</v>
      </c>
      <c r="AV281" t="e">
        <v>#N/A</v>
      </c>
      <c r="AW281" t="e">
        <v>#N/A</v>
      </c>
      <c r="AX281" s="26" t="e">
        <v>#N/A</v>
      </c>
      <c r="AY281" t="e">
        <v>#N/A</v>
      </c>
      <c r="AZ281" t="e">
        <v>#N/A</v>
      </c>
      <c r="BA281" t="e">
        <v>#N/A</v>
      </c>
      <c r="BB281" t="e">
        <v>#N/A</v>
      </c>
      <c r="BC281">
        <v>84240</v>
      </c>
      <c r="BD281" t="e">
        <v>#N/A</v>
      </c>
      <c r="BE281" s="15">
        <v>3440</v>
      </c>
      <c r="BF281">
        <v>0</v>
      </c>
      <c r="BG281" s="9">
        <f t="shared" si="35"/>
        <v>0</v>
      </c>
      <c r="BH281" s="9">
        <f t="shared" si="42"/>
        <v>0</v>
      </c>
      <c r="BI281" s="9">
        <f t="shared" si="37"/>
        <v>0</v>
      </c>
      <c r="BJ281">
        <v>104400</v>
      </c>
      <c r="BK281" s="9">
        <f t="shared" si="36"/>
        <v>127890.00000000001</v>
      </c>
      <c r="BL281">
        <v>1.2250000000000001</v>
      </c>
      <c r="BM281">
        <v>0</v>
      </c>
      <c r="BN281" t="s">
        <v>112</v>
      </c>
      <c r="BO281">
        <f t="shared" ref="BO281:BO312" si="43">IF(BF281&lt;&gt;0,1,0)</f>
        <v>0</v>
      </c>
      <c r="BP281">
        <f t="shared" si="38"/>
        <v>360151</v>
      </c>
      <c r="BQ281">
        <f t="shared" si="39"/>
        <v>0.355101054835333</v>
      </c>
      <c r="BR281">
        <f t="shared" si="40"/>
        <v>2.8160997732426303</v>
      </c>
      <c r="BS281" t="e">
        <f t="shared" si="41"/>
        <v>#N/A</v>
      </c>
    </row>
    <row r="282" spans="1:71">
      <c r="A282" s="27">
        <v>281</v>
      </c>
      <c r="B282" s="27" t="s">
        <v>76</v>
      </c>
      <c r="C282" s="29">
        <v>44561</v>
      </c>
      <c r="D282" s="27">
        <v>1.2101999999999999</v>
      </c>
      <c r="E282" s="27">
        <v>727934</v>
      </c>
      <c r="F282" s="27">
        <v>701864</v>
      </c>
      <c r="G282" s="27">
        <v>677482</v>
      </c>
      <c r="H282" s="27">
        <v>1244680</v>
      </c>
      <c r="I282" s="27">
        <v>44342</v>
      </c>
      <c r="J282" s="27">
        <v>7612579</v>
      </c>
      <c r="K282" s="27">
        <v>677699</v>
      </c>
      <c r="L282" s="27">
        <v>12289</v>
      </c>
      <c r="M282" s="27">
        <v>0</v>
      </c>
      <c r="N282" s="27">
        <v>4280226</v>
      </c>
      <c r="O282" s="27">
        <v>4474698</v>
      </c>
      <c r="P282" s="27">
        <v>80251</v>
      </c>
      <c r="Q282" s="27">
        <v>6864749</v>
      </c>
      <c r="R282" s="27">
        <v>2341565</v>
      </c>
      <c r="S282" s="27">
        <v>13959</v>
      </c>
      <c r="T282" s="27">
        <v>127281</v>
      </c>
      <c r="U282" s="27">
        <v>5620069</v>
      </c>
      <c r="V282" s="27">
        <v>-127281</v>
      </c>
      <c r="W282" s="27">
        <v>306140</v>
      </c>
      <c r="X282" s="27">
        <v>97835</v>
      </c>
      <c r="Y282" s="27">
        <v>400</v>
      </c>
      <c r="Z282" s="27">
        <v>178859</v>
      </c>
      <c r="AA282" s="27">
        <v>-6772</v>
      </c>
      <c r="AB282" s="27">
        <v>0</v>
      </c>
      <c r="AC282" s="27">
        <v>297178</v>
      </c>
      <c r="AD282" s="27">
        <v>20.889199999999999</v>
      </c>
      <c r="AE282" s="27">
        <v>4272760.0415000003</v>
      </c>
      <c r="AF282" s="27">
        <v>233790</v>
      </c>
      <c r="AG282" s="27">
        <v>61796</v>
      </c>
      <c r="AH282" s="27">
        <v>17485</v>
      </c>
      <c r="AI282" s="27">
        <v>297178</v>
      </c>
      <c r="AJ282" s="27">
        <v>0</v>
      </c>
      <c r="AK282" s="27">
        <v>8150</v>
      </c>
      <c r="AL282" s="27">
        <v>98259</v>
      </c>
      <c r="AM282" s="27">
        <v>0</v>
      </c>
      <c r="AN282" s="27">
        <v>295827</v>
      </c>
      <c r="AO282" s="27">
        <v>2734836</v>
      </c>
      <c r="AP282" s="27">
        <v>1157.4862000000001</v>
      </c>
      <c r="AQ282" s="27">
        <v>773442</v>
      </c>
      <c r="AR282" s="27">
        <v>6820407</v>
      </c>
      <c r="AS282" s="27">
        <v>4515034</v>
      </c>
      <c r="AT282" s="27">
        <v>19.799199999999999</v>
      </c>
      <c r="AU282" s="27">
        <v>191451</v>
      </c>
      <c r="AV282" s="27">
        <v>40749</v>
      </c>
      <c r="AW282" s="27">
        <v>2071</v>
      </c>
      <c r="AX282" s="27">
        <v>773442</v>
      </c>
      <c r="AY282" s="27">
        <v>773442</v>
      </c>
      <c r="AZ282" s="27">
        <v>9220710</v>
      </c>
      <c r="BA282" s="27">
        <v>978945</v>
      </c>
      <c r="BB282" s="27">
        <v>966964</v>
      </c>
      <c r="BC282" s="27">
        <v>904477</v>
      </c>
      <c r="BD282" s="27" t="e">
        <v>#N/A</v>
      </c>
      <c r="BE282" s="28">
        <v>233790</v>
      </c>
      <c r="BF282" s="27">
        <v>0</v>
      </c>
      <c r="BG282" s="31">
        <f t="shared" si="35"/>
        <v>0</v>
      </c>
      <c r="BH282" s="31">
        <f t="shared" si="42"/>
        <v>235574.44</v>
      </c>
      <c r="BI282" s="31">
        <f t="shared" si="37"/>
        <v>235574.44</v>
      </c>
      <c r="BJ282" s="27">
        <v>692.86599999999999</v>
      </c>
      <c r="BK282" s="31">
        <f t="shared" si="36"/>
        <v>4552822.4859999996</v>
      </c>
      <c r="BL282" s="27">
        <v>6571</v>
      </c>
      <c r="BM282" s="27">
        <v>0</v>
      </c>
      <c r="BN282" s="27" t="s">
        <v>114</v>
      </c>
      <c r="BO282" s="27">
        <f t="shared" si="43"/>
        <v>0</v>
      </c>
      <c r="BP282" s="27">
        <f t="shared" si="38"/>
        <v>4523184</v>
      </c>
      <c r="BQ282" s="27">
        <f t="shared" si="39"/>
        <v>1.0065525713745007</v>
      </c>
      <c r="BR282" s="27">
        <f t="shared" si="40"/>
        <v>0.99349008530617255</v>
      </c>
      <c r="BS282" s="27" t="str">
        <f t="shared" si="41"/>
        <v>NonPayer</v>
      </c>
    </row>
    <row r="283" spans="1:71" customFormat="1" hidden="1">
      <c r="A283">
        <v>282</v>
      </c>
      <c r="B283" t="s">
        <v>76</v>
      </c>
      <c r="C283" s="1">
        <v>44377</v>
      </c>
      <c r="D283">
        <v>1.2262</v>
      </c>
      <c r="E283">
        <v>574481</v>
      </c>
      <c r="F283">
        <v>633322</v>
      </c>
      <c r="G283">
        <v>555269</v>
      </c>
      <c r="H283">
        <v>1278284</v>
      </c>
      <c r="I283">
        <v>50050</v>
      </c>
      <c r="J283" s="3">
        <v>7385392</v>
      </c>
      <c r="K283">
        <v>517910</v>
      </c>
      <c r="L283">
        <v>8438</v>
      </c>
      <c r="M283">
        <v>0</v>
      </c>
      <c r="N283" s="2">
        <v>4073338</v>
      </c>
      <c r="O283" s="2">
        <v>4257390</v>
      </c>
      <c r="P283">
        <v>112868</v>
      </c>
      <c r="Q283">
        <v>6508931</v>
      </c>
      <c r="R283">
        <v>2203193</v>
      </c>
      <c r="S283" s="4">
        <v>0</v>
      </c>
      <c r="T283">
        <v>104213</v>
      </c>
      <c r="U283">
        <v>5230647</v>
      </c>
      <c r="V283">
        <v>-104213</v>
      </c>
      <c r="W283">
        <v>204071</v>
      </c>
      <c r="X283">
        <v>106514</v>
      </c>
      <c r="Y283">
        <v>741</v>
      </c>
      <c r="Z283">
        <v>99858</v>
      </c>
      <c r="AA283">
        <v>6359</v>
      </c>
      <c r="AB283">
        <v>0</v>
      </c>
      <c r="AC283">
        <v>233328</v>
      </c>
      <c r="AD283">
        <v>17.215499999999999</v>
      </c>
      <c r="AE283" s="25">
        <v>4408935.9013999999</v>
      </c>
      <c r="AF283">
        <v>189750</v>
      </c>
      <c r="AG283">
        <v>39594</v>
      </c>
      <c r="AH283">
        <v>7834</v>
      </c>
      <c r="AI283">
        <v>233328</v>
      </c>
      <c r="AJ283">
        <v>0</v>
      </c>
      <c r="AK283">
        <v>8083</v>
      </c>
      <c r="AL283">
        <v>-19597</v>
      </c>
      <c r="AM283">
        <v>0</v>
      </c>
      <c r="AN283">
        <v>229990</v>
      </c>
      <c r="AO283">
        <v>2138653</v>
      </c>
      <c r="AP283">
        <v>668.29830000000004</v>
      </c>
      <c r="AQ283">
        <v>427032</v>
      </c>
      <c r="AR283">
        <v>6458881</v>
      </c>
      <c r="AS283">
        <v>4297655</v>
      </c>
      <c r="AT283">
        <v>22.792899999999999</v>
      </c>
      <c r="AU283">
        <v>126718</v>
      </c>
      <c r="AV283">
        <v>43714</v>
      </c>
      <c r="AW283">
        <v>2205</v>
      </c>
      <c r="AX283" s="26">
        <v>427032</v>
      </c>
      <c r="AY283">
        <v>427032</v>
      </c>
      <c r="AZ283">
        <v>6718150</v>
      </c>
      <c r="BA283">
        <v>631832</v>
      </c>
      <c r="BB283">
        <v>555955</v>
      </c>
      <c r="BC283">
        <v>560296</v>
      </c>
      <c r="BD283" t="e">
        <v>#N/A</v>
      </c>
      <c r="BE283" s="15">
        <v>189750</v>
      </c>
      <c r="BF283" s="5">
        <v>340</v>
      </c>
      <c r="BG283" s="9">
        <f t="shared" si="35"/>
        <v>235574.44</v>
      </c>
      <c r="BH283" s="9">
        <f t="shared" si="42"/>
        <v>383154.89799999999</v>
      </c>
      <c r="BI283" s="9">
        <f t="shared" si="37"/>
        <v>383154.89799999999</v>
      </c>
      <c r="BJ283">
        <v>692.86599999999999</v>
      </c>
      <c r="BK283" s="9">
        <f t="shared" si="36"/>
        <v>4692088.5520000001</v>
      </c>
      <c r="BL283">
        <v>6772</v>
      </c>
      <c r="BM283">
        <v>0</v>
      </c>
      <c r="BN283" t="s">
        <v>114</v>
      </c>
      <c r="BO283">
        <f t="shared" si="43"/>
        <v>1</v>
      </c>
      <c r="BP283">
        <f t="shared" si="38"/>
        <v>4305738</v>
      </c>
      <c r="BQ283">
        <f t="shared" si="39"/>
        <v>1.0897292292285319</v>
      </c>
      <c r="BR283">
        <f t="shared" si="40"/>
        <v>0.91765915162975376</v>
      </c>
      <c r="BS283" t="str">
        <f t="shared" si="41"/>
        <v>Continue</v>
      </c>
    </row>
    <row r="284" spans="1:71">
      <c r="A284" s="27">
        <v>283</v>
      </c>
      <c r="B284" s="27" t="s">
        <v>76</v>
      </c>
      <c r="C284" s="29">
        <v>44196</v>
      </c>
      <c r="D284" s="27">
        <v>1.1934</v>
      </c>
      <c r="E284" s="27">
        <v>357159</v>
      </c>
      <c r="F284" s="27">
        <v>533598</v>
      </c>
      <c r="G284" s="27">
        <v>343832</v>
      </c>
      <c r="H284" s="27">
        <v>885659</v>
      </c>
      <c r="I284" s="27">
        <v>50159</v>
      </c>
      <c r="J284" s="27">
        <v>7283453</v>
      </c>
      <c r="K284" s="27">
        <v>577075</v>
      </c>
      <c r="L284" s="27">
        <v>8350</v>
      </c>
      <c r="M284" s="27">
        <v>0</v>
      </c>
      <c r="N284" s="27">
        <v>3858057</v>
      </c>
      <c r="O284" s="27">
        <v>4082778</v>
      </c>
      <c r="P284" s="27">
        <v>82636</v>
      </c>
      <c r="Q284" s="27">
        <v>5991579</v>
      </c>
      <c r="R284" s="27">
        <v>1860813</v>
      </c>
      <c r="S284" s="27">
        <v>0</v>
      </c>
      <c r="T284" s="27">
        <v>135161</v>
      </c>
      <c r="U284" s="27">
        <v>5105920</v>
      </c>
      <c r="V284" s="27">
        <v>-135161</v>
      </c>
      <c r="W284" s="27">
        <v>204910</v>
      </c>
      <c r="X284" s="27">
        <v>90558</v>
      </c>
      <c r="Y284" s="27">
        <v>305</v>
      </c>
      <c r="Z284" s="27">
        <v>69749</v>
      </c>
      <c r="AA284" s="27">
        <v>-3113</v>
      </c>
      <c r="AB284" s="27">
        <v>0</v>
      </c>
      <c r="AC284" s="27">
        <v>99054</v>
      </c>
      <c r="AD284" s="27">
        <v>50.734999999999999</v>
      </c>
      <c r="AE284" s="27">
        <v>3372114.9531</v>
      </c>
      <c r="AF284" s="27">
        <v>29435</v>
      </c>
      <c r="AG284" s="27">
        <v>30856</v>
      </c>
      <c r="AH284" s="27">
        <v>18492</v>
      </c>
      <c r="AI284" s="27">
        <v>99054</v>
      </c>
      <c r="AJ284" s="27">
        <v>0</v>
      </c>
      <c r="AK284" s="27">
        <v>7752</v>
      </c>
      <c r="AL284" s="27">
        <v>-105204</v>
      </c>
      <c r="AM284" s="27">
        <v>0</v>
      </c>
      <c r="AN284" s="27">
        <v>60818</v>
      </c>
      <c r="AO284" s="27">
        <v>1426179</v>
      </c>
      <c r="AP284" s="27">
        <v>163.02940000000001</v>
      </c>
      <c r="AQ284" s="27">
        <v>15175</v>
      </c>
      <c r="AR284" s="27">
        <v>5941420</v>
      </c>
      <c r="AS284" s="27">
        <v>4123014</v>
      </c>
      <c r="AT284" s="27">
        <v>83.162800000000004</v>
      </c>
      <c r="AU284" s="27">
        <v>82154</v>
      </c>
      <c r="AV284" s="27">
        <v>47720</v>
      </c>
      <c r="AW284" s="27">
        <v>1458</v>
      </c>
      <c r="AX284" s="27">
        <v>15175</v>
      </c>
      <c r="AY284" s="27">
        <v>15175</v>
      </c>
      <c r="AZ284" s="27">
        <v>5195101</v>
      </c>
      <c r="BA284" s="27">
        <v>281654</v>
      </c>
      <c r="BB284" s="27">
        <v>98787</v>
      </c>
      <c r="BC284" s="27">
        <v>390801</v>
      </c>
      <c r="BD284" s="27" t="e">
        <v>#N/A</v>
      </c>
      <c r="BE284" s="28">
        <v>29435</v>
      </c>
      <c r="BF284" s="27">
        <v>213</v>
      </c>
      <c r="BG284" s="31">
        <f t="shared" si="35"/>
        <v>147580.45799999998</v>
      </c>
      <c r="BH284" s="31">
        <f t="shared" si="42"/>
        <v>179452.29399999999</v>
      </c>
      <c r="BI284" s="31">
        <f t="shared" si="37"/>
        <v>179452.29399999999</v>
      </c>
      <c r="BJ284" s="27">
        <v>692.86599999999999</v>
      </c>
      <c r="BK284" s="31">
        <f t="shared" si="36"/>
        <v>3582117.2199999997</v>
      </c>
      <c r="BL284" s="27">
        <v>5170</v>
      </c>
      <c r="BM284" s="27">
        <v>0</v>
      </c>
      <c r="BN284" s="27" t="s">
        <v>114</v>
      </c>
      <c r="BO284" s="27">
        <f t="shared" si="43"/>
        <v>1</v>
      </c>
      <c r="BP284" s="27">
        <f t="shared" si="38"/>
        <v>4130766</v>
      </c>
      <c r="BQ284" s="27">
        <f t="shared" si="39"/>
        <v>0.867179893511276</v>
      </c>
      <c r="BR284" s="27">
        <f t="shared" si="40"/>
        <v>1.1531632680630146</v>
      </c>
      <c r="BS284" s="27" t="str">
        <f t="shared" si="41"/>
        <v>Continue</v>
      </c>
    </row>
    <row r="285" spans="1:71" customFormat="1" hidden="1">
      <c r="A285">
        <v>284</v>
      </c>
      <c r="B285" t="s">
        <v>76</v>
      </c>
      <c r="C285" s="1">
        <v>44012</v>
      </c>
      <c r="D285">
        <v>1.1472</v>
      </c>
      <c r="E285">
        <v>319298</v>
      </c>
      <c r="F285">
        <v>398559</v>
      </c>
      <c r="G285">
        <v>616207</v>
      </c>
      <c r="H285">
        <v>1105217</v>
      </c>
      <c r="I285">
        <v>45017</v>
      </c>
      <c r="J285" s="3">
        <v>6911879</v>
      </c>
      <c r="K285">
        <v>562347</v>
      </c>
      <c r="L285">
        <v>46485</v>
      </c>
      <c r="M285">
        <v>0</v>
      </c>
      <c r="N285" s="2">
        <v>3794391</v>
      </c>
      <c r="O285" s="2">
        <v>3914356</v>
      </c>
      <c r="P285">
        <v>235252</v>
      </c>
      <c r="Q285">
        <v>6002486</v>
      </c>
      <c r="R285">
        <v>2040038</v>
      </c>
      <c r="S285" s="4" t="e">
        <v>#N/A</v>
      </c>
      <c r="T285">
        <v>117245</v>
      </c>
      <c r="U285">
        <v>4897269</v>
      </c>
      <c r="V285">
        <v>-117245</v>
      </c>
      <c r="W285">
        <v>128657</v>
      </c>
      <c r="X285">
        <v>100725</v>
      </c>
      <c r="Y285">
        <v>127</v>
      </c>
      <c r="Z285">
        <v>11412</v>
      </c>
      <c r="AA285">
        <v>74862</v>
      </c>
      <c r="AB285" t="e">
        <v>#N/A</v>
      </c>
      <c r="AC285">
        <v>43691</v>
      </c>
      <c r="AD285" t="e">
        <v>#N/A</v>
      </c>
      <c r="AE285" s="25">
        <v>3466727.3114999998</v>
      </c>
      <c r="AF285">
        <v>-18720</v>
      </c>
      <c r="AG285">
        <v>12664</v>
      </c>
      <c r="AH285">
        <v>9875</v>
      </c>
      <c r="AI285">
        <v>43691</v>
      </c>
      <c r="AJ285">
        <v>0</v>
      </c>
      <c r="AK285">
        <v>7872</v>
      </c>
      <c r="AL285">
        <v>78045</v>
      </c>
      <c r="AM285">
        <v>0</v>
      </c>
      <c r="AN285">
        <v>-5793</v>
      </c>
      <c r="AO285">
        <v>872916</v>
      </c>
      <c r="AP285">
        <v>502.63310000000001</v>
      </c>
      <c r="AQ285">
        <v>245017</v>
      </c>
      <c r="AR285">
        <v>5957469</v>
      </c>
      <c r="AS285">
        <v>3954576</v>
      </c>
      <c r="AT285">
        <v>29.369299999999999</v>
      </c>
      <c r="AU285">
        <v>102452</v>
      </c>
      <c r="AV285">
        <v>48256</v>
      </c>
      <c r="AW285">
        <v>1372</v>
      </c>
      <c r="AX285" s="26">
        <v>245017</v>
      </c>
      <c r="AY285">
        <v>245017</v>
      </c>
      <c r="AZ285">
        <v>6077876</v>
      </c>
      <c r="BA285">
        <v>484247</v>
      </c>
      <c r="BB285">
        <v>348841</v>
      </c>
      <c r="BC285">
        <v>369913</v>
      </c>
      <c r="BD285" t="e">
        <v>#N/A</v>
      </c>
      <c r="BE285" s="15">
        <v>-18720</v>
      </c>
      <c r="BF285" s="5">
        <v>46</v>
      </c>
      <c r="BG285" s="9">
        <f t="shared" si="35"/>
        <v>31871.835999999999</v>
      </c>
      <c r="BH285" s="9">
        <f t="shared" si="42"/>
        <v>282121.83600000001</v>
      </c>
      <c r="BI285" s="9">
        <f t="shared" si="37"/>
        <v>282121.83600000001</v>
      </c>
      <c r="BJ285">
        <v>692.86599999999999</v>
      </c>
      <c r="BK285" s="9">
        <f t="shared" si="36"/>
        <v>3671150.5009999997</v>
      </c>
      <c r="BL285">
        <v>5298.5</v>
      </c>
      <c r="BM285">
        <v>0</v>
      </c>
      <c r="BN285" t="s">
        <v>114</v>
      </c>
      <c r="BO285">
        <f t="shared" si="43"/>
        <v>1</v>
      </c>
      <c r="BP285">
        <f t="shared" si="38"/>
        <v>3962448</v>
      </c>
      <c r="BQ285">
        <f t="shared" si="39"/>
        <v>0.92648547085034294</v>
      </c>
      <c r="BR285">
        <f t="shared" si="40"/>
        <v>1.0793477409658505</v>
      </c>
      <c r="BS285" t="str">
        <f t="shared" si="41"/>
        <v>Continue</v>
      </c>
    </row>
    <row r="286" spans="1:71">
      <c r="A286" s="27">
        <v>285</v>
      </c>
      <c r="B286" s="27" t="s">
        <v>76</v>
      </c>
      <c r="C286" s="29">
        <v>43830</v>
      </c>
      <c r="D286" s="27">
        <v>0.99739999999999995</v>
      </c>
      <c r="E286" s="27">
        <v>428415</v>
      </c>
      <c r="F286" s="27">
        <v>555823</v>
      </c>
      <c r="G286" s="27">
        <v>516032</v>
      </c>
      <c r="H286" s="27">
        <v>1207677</v>
      </c>
      <c r="I286" s="27">
        <v>43108</v>
      </c>
      <c r="J286" s="27">
        <v>6403371</v>
      </c>
      <c r="K286" s="27">
        <v>422932</v>
      </c>
      <c r="L286" s="27">
        <v>49706</v>
      </c>
      <c r="M286" s="27">
        <v>0</v>
      </c>
      <c r="N286" s="27">
        <v>4203138</v>
      </c>
      <c r="O286" s="27">
        <v>3925119</v>
      </c>
      <c r="P286" s="27">
        <v>130300</v>
      </c>
      <c r="Q286" s="27">
        <v>5947050</v>
      </c>
      <c r="R286" s="27">
        <v>1973601</v>
      </c>
      <c r="S286" s="27" t="e">
        <v>#N/A</v>
      </c>
      <c r="T286" s="27">
        <v>135937</v>
      </c>
      <c r="U286" s="27">
        <v>4739373</v>
      </c>
      <c r="V286" s="27">
        <v>-135937</v>
      </c>
      <c r="W286" s="27">
        <v>305875</v>
      </c>
      <c r="X286" s="27">
        <v>101030</v>
      </c>
      <c r="Y286" s="27">
        <v>636</v>
      </c>
      <c r="Z286" s="27">
        <v>169938</v>
      </c>
      <c r="AA286" s="27">
        <v>-2408</v>
      </c>
      <c r="AB286" s="27">
        <v>0</v>
      </c>
      <c r="AC286" s="27">
        <v>177130</v>
      </c>
      <c r="AD286" s="27">
        <v>20.315799999999999</v>
      </c>
      <c r="AE286" s="27">
        <v>4027622.7744999998</v>
      </c>
      <c r="AF286" s="27">
        <v>119310</v>
      </c>
      <c r="AG286" s="27">
        <v>30529</v>
      </c>
      <c r="AH286" s="27">
        <v>19026</v>
      </c>
      <c r="AI286" s="27">
        <v>177130</v>
      </c>
      <c r="AJ286" s="27">
        <v>0</v>
      </c>
      <c r="AK286" s="27">
        <v>8085</v>
      </c>
      <c r="AL286" s="27">
        <v>-62178</v>
      </c>
      <c r="AM286" s="27">
        <v>0</v>
      </c>
      <c r="AN286" s="27">
        <v>150272</v>
      </c>
      <c r="AO286" s="27">
        <v>1807905</v>
      </c>
      <c r="AP286" s="27">
        <v>973.05179999999996</v>
      </c>
      <c r="AQ286" s="27">
        <v>640178</v>
      </c>
      <c r="AR286" s="27">
        <v>5903942</v>
      </c>
      <c r="AS286" s="27">
        <v>3965364</v>
      </c>
      <c r="AT286" s="27">
        <v>19.049900000000001</v>
      </c>
      <c r="AU286" s="27">
        <v>151133</v>
      </c>
      <c r="AV286" s="27">
        <v>54773</v>
      </c>
      <c r="AW286" s="27">
        <v>2043</v>
      </c>
      <c r="AX286" s="27">
        <v>640178</v>
      </c>
      <c r="AY286" s="27">
        <v>640178</v>
      </c>
      <c r="AZ286" s="27">
        <v>7415483</v>
      </c>
      <c r="BA286" s="27">
        <v>821098</v>
      </c>
      <c r="BB286" s="27">
        <v>793354</v>
      </c>
      <c r="BC286" s="27">
        <v>346510</v>
      </c>
      <c r="BD286" s="27" t="e">
        <v>#N/A</v>
      </c>
      <c r="BE286" s="28">
        <v>119310</v>
      </c>
      <c r="BF286" s="27">
        <v>350</v>
      </c>
      <c r="BG286" s="31">
        <f t="shared" si="35"/>
        <v>250250</v>
      </c>
      <c r="BH286" s="31">
        <f t="shared" si="42"/>
        <v>394250</v>
      </c>
      <c r="BI286" s="31">
        <f t="shared" si="37"/>
        <v>394250</v>
      </c>
      <c r="BJ286" s="27">
        <v>715</v>
      </c>
      <c r="BK286" s="31">
        <f t="shared" si="36"/>
        <v>4410835</v>
      </c>
      <c r="BL286" s="27">
        <v>6169</v>
      </c>
      <c r="BM286" s="27">
        <v>0</v>
      </c>
      <c r="BN286" s="27" t="s">
        <v>114</v>
      </c>
      <c r="BO286" s="27">
        <f t="shared" si="43"/>
        <v>1</v>
      </c>
      <c r="BP286" s="27">
        <f t="shared" si="38"/>
        <v>3973449</v>
      </c>
      <c r="BQ286" s="27">
        <f t="shared" si="39"/>
        <v>1.1100771646999874</v>
      </c>
      <c r="BR286" s="27">
        <f t="shared" si="40"/>
        <v>0.90083827665283334</v>
      </c>
      <c r="BS286" s="27" t="str">
        <f t="shared" si="41"/>
        <v>Continue</v>
      </c>
    </row>
    <row r="287" spans="1:71" customFormat="1" hidden="1">
      <c r="A287">
        <v>286</v>
      </c>
      <c r="B287" t="s">
        <v>76</v>
      </c>
      <c r="C287" s="1">
        <v>43646</v>
      </c>
      <c r="D287">
        <v>1.0024999999999999</v>
      </c>
      <c r="E287">
        <v>488935</v>
      </c>
      <c r="F287">
        <v>532720</v>
      </c>
      <c r="G287">
        <v>506116</v>
      </c>
      <c r="H287">
        <v>1197008</v>
      </c>
      <c r="I287">
        <v>39704</v>
      </c>
      <c r="J287" s="3">
        <v>6144800</v>
      </c>
      <c r="K287">
        <v>506910</v>
      </c>
      <c r="L287">
        <v>31504</v>
      </c>
      <c r="M287">
        <v>0</v>
      </c>
      <c r="N287" s="2">
        <v>4199220</v>
      </c>
      <c r="O287" s="2">
        <v>3826997</v>
      </c>
      <c r="P287">
        <v>113332</v>
      </c>
      <c r="Q287">
        <v>5898378</v>
      </c>
      <c r="R287">
        <v>2023426</v>
      </c>
      <c r="S287" s="4" t="e">
        <v>#N/A</v>
      </c>
      <c r="T287">
        <v>107555</v>
      </c>
      <c r="U287">
        <v>4701370</v>
      </c>
      <c r="V287">
        <v>-107555</v>
      </c>
      <c r="W287">
        <v>256049</v>
      </c>
      <c r="X287">
        <v>105730</v>
      </c>
      <c r="Y287">
        <v>323</v>
      </c>
      <c r="Z287">
        <v>148494</v>
      </c>
      <c r="AA287">
        <v>3152</v>
      </c>
      <c r="AB287" t="e">
        <v>#N/A</v>
      </c>
      <c r="AC287">
        <v>226440</v>
      </c>
      <c r="AD287">
        <v>18.740200000000002</v>
      </c>
      <c r="AE287" s="25">
        <v>3570312.5973999999</v>
      </c>
      <c r="AF287">
        <v>181245</v>
      </c>
      <c r="AG287">
        <v>41927</v>
      </c>
      <c r="AH287">
        <v>13149</v>
      </c>
      <c r="AI287">
        <v>226440</v>
      </c>
      <c r="AJ287">
        <v>0</v>
      </c>
      <c r="AK287">
        <v>7824</v>
      </c>
      <c r="AL287">
        <v>-16910</v>
      </c>
      <c r="AM287">
        <v>0</v>
      </c>
      <c r="AN287">
        <v>223728</v>
      </c>
      <c r="AO287">
        <v>2024352</v>
      </c>
      <c r="AP287">
        <v>1000.0925</v>
      </c>
      <c r="AQ287">
        <v>673275</v>
      </c>
      <c r="AR287">
        <v>5858674</v>
      </c>
      <c r="AS287">
        <v>3867128</v>
      </c>
      <c r="AT287">
        <v>20.0792</v>
      </c>
      <c r="AU287">
        <v>169655</v>
      </c>
      <c r="AV287">
        <v>44872</v>
      </c>
      <c r="AW287">
        <v>1998</v>
      </c>
      <c r="AX287" s="26">
        <v>673275</v>
      </c>
      <c r="AY287">
        <v>673275</v>
      </c>
      <c r="AZ287">
        <v>7814698</v>
      </c>
      <c r="BA287">
        <v>862990</v>
      </c>
      <c r="BB287">
        <v>844928</v>
      </c>
      <c r="BC287">
        <v>389409</v>
      </c>
      <c r="BD287" t="e">
        <v>#N/A</v>
      </c>
      <c r="BE287" s="15">
        <v>181245</v>
      </c>
      <c r="BF287" s="5">
        <v>192</v>
      </c>
      <c r="BG287" s="9">
        <f t="shared" si="35"/>
        <v>144000</v>
      </c>
      <c r="BH287" s="9">
        <f t="shared" si="42"/>
        <v>260250</v>
      </c>
      <c r="BI287" s="9">
        <f t="shared" si="37"/>
        <v>260250</v>
      </c>
      <c r="BJ287">
        <v>750</v>
      </c>
      <c r="BK287" s="9">
        <f t="shared" si="36"/>
        <v>3978750</v>
      </c>
      <c r="BL287">
        <v>5305</v>
      </c>
      <c r="BM287">
        <v>0</v>
      </c>
      <c r="BN287" t="s">
        <v>114</v>
      </c>
      <c r="BO287">
        <f t="shared" si="43"/>
        <v>1</v>
      </c>
      <c r="BP287">
        <f t="shared" si="38"/>
        <v>3874952</v>
      </c>
      <c r="BQ287">
        <f t="shared" si="39"/>
        <v>1.0267869124572382</v>
      </c>
      <c r="BR287">
        <f t="shared" si="40"/>
        <v>0.97391190700596919</v>
      </c>
      <c r="BS287" t="str">
        <f t="shared" si="41"/>
        <v>Continue</v>
      </c>
    </row>
    <row r="288" spans="1:71">
      <c r="A288" s="27">
        <v>287</v>
      </c>
      <c r="B288" s="27" t="s">
        <v>76</v>
      </c>
      <c r="C288" s="29">
        <v>43465</v>
      </c>
      <c r="D288" s="27">
        <v>1.0573999999999999</v>
      </c>
      <c r="E288" s="27">
        <v>411247</v>
      </c>
      <c r="F288" s="27">
        <v>477444</v>
      </c>
      <c r="G288" s="27">
        <v>492650</v>
      </c>
      <c r="H288" s="27">
        <v>914560</v>
      </c>
      <c r="I288" s="27">
        <v>41765</v>
      </c>
      <c r="J288" s="27">
        <v>5948720</v>
      </c>
      <c r="K288" s="27">
        <v>435422</v>
      </c>
      <c r="L288" s="27">
        <v>26200</v>
      </c>
      <c r="M288" s="27">
        <v>0</v>
      </c>
      <c r="N288" s="27">
        <v>3963628</v>
      </c>
      <c r="O288" s="27">
        <v>4025372</v>
      </c>
      <c r="P288" s="27">
        <v>99625</v>
      </c>
      <c r="Q288" s="27">
        <v>5732382</v>
      </c>
      <c r="R288" s="27">
        <v>1658856</v>
      </c>
      <c r="S288" s="27">
        <v>62916</v>
      </c>
      <c r="T288" s="27">
        <v>113266</v>
      </c>
      <c r="U288" s="27">
        <v>4817822</v>
      </c>
      <c r="V288" s="27">
        <v>-113266</v>
      </c>
      <c r="W288" s="27">
        <v>308670</v>
      </c>
      <c r="X288" s="27">
        <v>51902</v>
      </c>
      <c r="Y288" s="27">
        <v>3394</v>
      </c>
      <c r="Z288" s="27">
        <v>195404</v>
      </c>
      <c r="AA288" s="27">
        <v>-315</v>
      </c>
      <c r="AB288" s="27">
        <v>0</v>
      </c>
      <c r="AC288" s="27">
        <v>226413</v>
      </c>
      <c r="AD288" s="27">
        <v>20.494900000000001</v>
      </c>
      <c r="AE288" s="27">
        <v>3482374.3478000001</v>
      </c>
      <c r="AF288" s="27">
        <v>159027</v>
      </c>
      <c r="AG288" s="27">
        <v>41044</v>
      </c>
      <c r="AH288" s="27">
        <v>11220</v>
      </c>
      <c r="AI288" s="27">
        <v>226413</v>
      </c>
      <c r="AJ288" s="27">
        <v>0</v>
      </c>
      <c r="AK288" s="27">
        <v>7966</v>
      </c>
      <c r="AL288" s="27">
        <v>-60111</v>
      </c>
      <c r="AM288" s="27">
        <v>0</v>
      </c>
      <c r="AN288" s="27">
        <v>200264</v>
      </c>
      <c r="AO288" s="27">
        <v>1896748</v>
      </c>
      <c r="AP288" s="27">
        <v>924.298</v>
      </c>
      <c r="AQ288" s="27">
        <v>619174</v>
      </c>
      <c r="AR288" s="27">
        <v>5690617</v>
      </c>
      <c r="AS288" s="27">
        <v>4065560</v>
      </c>
      <c r="AT288" s="27">
        <v>19.6524</v>
      </c>
      <c r="AU288" s="27">
        <v>151917</v>
      </c>
      <c r="AV288" s="27">
        <v>32191</v>
      </c>
      <c r="AW288" s="27">
        <v>1928</v>
      </c>
      <c r="AX288" s="27">
        <v>619174</v>
      </c>
      <c r="AY288" s="27">
        <v>619174</v>
      </c>
      <c r="AZ288" s="27">
        <v>7479062</v>
      </c>
      <c r="BA288" s="27">
        <v>771715</v>
      </c>
      <c r="BB288" s="27">
        <v>773019</v>
      </c>
      <c r="BC288" s="27">
        <v>563919</v>
      </c>
      <c r="BD288" s="27" t="e">
        <v>#N/A</v>
      </c>
      <c r="BE288" s="28">
        <v>159027</v>
      </c>
      <c r="BF288" s="27">
        <v>155</v>
      </c>
      <c r="BG288" s="31">
        <f t="shared" si="35"/>
        <v>116250</v>
      </c>
      <c r="BH288" s="31">
        <f t="shared" si="42"/>
        <v>187500</v>
      </c>
      <c r="BI288" s="31">
        <f t="shared" si="37"/>
        <v>187500</v>
      </c>
      <c r="BJ288" s="27">
        <v>750</v>
      </c>
      <c r="BK288" s="31">
        <f t="shared" si="36"/>
        <v>3716625</v>
      </c>
      <c r="BL288" s="27">
        <v>4955.5</v>
      </c>
      <c r="BM288" s="27">
        <v>0</v>
      </c>
      <c r="BN288" s="27" t="s">
        <v>114</v>
      </c>
      <c r="BO288" s="27">
        <f t="shared" si="43"/>
        <v>1</v>
      </c>
      <c r="BP288" s="27">
        <f t="shared" si="38"/>
        <v>4073526</v>
      </c>
      <c r="BQ288" s="27">
        <f t="shared" si="39"/>
        <v>0.91238524069810778</v>
      </c>
      <c r="BR288" s="27">
        <f t="shared" si="40"/>
        <v>1.0960282514377964</v>
      </c>
      <c r="BS288" s="27" t="str">
        <f t="shared" si="41"/>
        <v>Continue</v>
      </c>
    </row>
    <row r="289" spans="1:71" customFormat="1" hidden="1">
      <c r="A289">
        <v>288</v>
      </c>
      <c r="B289" t="s">
        <v>76</v>
      </c>
      <c r="C289" s="1">
        <v>43281</v>
      </c>
      <c r="D289">
        <v>0.99199999999999999</v>
      </c>
      <c r="E289">
        <v>470243</v>
      </c>
      <c r="F289">
        <v>544374</v>
      </c>
      <c r="G289">
        <v>339209</v>
      </c>
      <c r="H289">
        <v>963517</v>
      </c>
      <c r="I289">
        <v>41355</v>
      </c>
      <c r="J289" s="3">
        <v>5536219</v>
      </c>
      <c r="K289">
        <v>485982</v>
      </c>
      <c r="L289">
        <v>33249</v>
      </c>
      <c r="M289">
        <v>0</v>
      </c>
      <c r="N289" s="2">
        <v>3753455</v>
      </c>
      <c r="O289" s="2">
        <v>3591929</v>
      </c>
      <c r="P289">
        <v>56297</v>
      </c>
      <c r="Q289">
        <v>5492067</v>
      </c>
      <c r="R289">
        <v>1761613</v>
      </c>
      <c r="S289" s="4">
        <v>0</v>
      </c>
      <c r="T289" t="e">
        <v>#N/A</v>
      </c>
      <c r="U289">
        <v>4528550</v>
      </c>
      <c r="V289" t="e">
        <v>#N/A</v>
      </c>
      <c r="W289" t="e">
        <v>#N/A</v>
      </c>
      <c r="X289">
        <v>97593</v>
      </c>
      <c r="Y289" t="e">
        <v>#N/A</v>
      </c>
      <c r="Z289" t="e">
        <v>#N/A</v>
      </c>
      <c r="AA289" t="e">
        <v>#N/A</v>
      </c>
      <c r="AB289" t="e">
        <v>#N/A</v>
      </c>
      <c r="AC289">
        <v>197558</v>
      </c>
      <c r="AD289">
        <v>20.7058</v>
      </c>
      <c r="AE289" s="25">
        <v>3086903.5309000001</v>
      </c>
      <c r="AF289">
        <v>167322</v>
      </c>
      <c r="AG289">
        <v>43868</v>
      </c>
      <c r="AH289">
        <v>7101</v>
      </c>
      <c r="AI289">
        <v>197558</v>
      </c>
      <c r="AJ289">
        <v>0</v>
      </c>
      <c r="AK289">
        <v>7662</v>
      </c>
      <c r="AL289" t="e">
        <v>#N/A</v>
      </c>
      <c r="AM289">
        <v>0</v>
      </c>
      <c r="AN289">
        <v>211863</v>
      </c>
      <c r="AO289">
        <v>1918656</v>
      </c>
      <c r="AP289">
        <v>685.54280000000006</v>
      </c>
      <c r="AQ289">
        <v>494231</v>
      </c>
      <c r="AR289">
        <v>5450712</v>
      </c>
      <c r="AS289">
        <v>3722792</v>
      </c>
      <c r="AT289">
        <v>19.857800000000001</v>
      </c>
      <c r="AU289">
        <v>122990</v>
      </c>
      <c r="AV289">
        <v>22774</v>
      </c>
      <c r="AW289">
        <v>2133</v>
      </c>
      <c r="AX289" s="26">
        <v>494231</v>
      </c>
      <c r="AY289">
        <v>494231</v>
      </c>
      <c r="AZ289">
        <v>6337379</v>
      </c>
      <c r="BA289">
        <v>614155</v>
      </c>
      <c r="BB289">
        <v>619354</v>
      </c>
      <c r="BC289">
        <v>502011</v>
      </c>
      <c r="BD289" t="e">
        <v>#N/A</v>
      </c>
      <c r="BE289" s="15">
        <v>167322</v>
      </c>
      <c r="BF289" s="5">
        <v>95</v>
      </c>
      <c r="BG289" s="9">
        <f t="shared" si="35"/>
        <v>71250</v>
      </c>
      <c r="BH289" s="9">
        <f t="shared" si="42"/>
        <v>181823.19</v>
      </c>
      <c r="BI289" s="9">
        <f t="shared" si="37"/>
        <v>181823.19</v>
      </c>
      <c r="BJ289">
        <v>750</v>
      </c>
      <c r="BK289" s="9">
        <f t="shared" si="36"/>
        <v>3262500</v>
      </c>
      <c r="BL289">
        <v>4350</v>
      </c>
      <c r="BM289">
        <v>0</v>
      </c>
      <c r="BN289" t="s">
        <v>114</v>
      </c>
      <c r="BO289">
        <f t="shared" si="43"/>
        <v>1</v>
      </c>
      <c r="BP289">
        <f t="shared" si="38"/>
        <v>3730454</v>
      </c>
      <c r="BQ289">
        <f t="shared" si="39"/>
        <v>0.87455843176192494</v>
      </c>
      <c r="BR289">
        <f t="shared" si="40"/>
        <v>1.1434341762452107</v>
      </c>
      <c r="BS289" t="str">
        <f t="shared" si="41"/>
        <v>Continue</v>
      </c>
    </row>
    <row r="290" spans="1:71">
      <c r="A290" s="27">
        <v>289</v>
      </c>
      <c r="B290" s="27" t="s">
        <v>76</v>
      </c>
      <c r="C290" s="29">
        <v>43100</v>
      </c>
      <c r="D290" s="27">
        <v>1.1496</v>
      </c>
      <c r="E290" s="27">
        <v>393073</v>
      </c>
      <c r="F290" s="27">
        <v>508078</v>
      </c>
      <c r="G290" s="27">
        <v>330390</v>
      </c>
      <c r="H290" s="27">
        <v>958847</v>
      </c>
      <c r="I290" s="27">
        <v>41304</v>
      </c>
      <c r="J290" s="27">
        <v>5211362</v>
      </c>
      <c r="K290" s="27">
        <v>487647</v>
      </c>
      <c r="L290" s="27">
        <v>19561</v>
      </c>
      <c r="M290" s="27">
        <v>0</v>
      </c>
      <c r="N290" s="27">
        <v>3576158</v>
      </c>
      <c r="O290" s="27">
        <v>3352159</v>
      </c>
      <c r="P290" s="27">
        <v>128713</v>
      </c>
      <c r="Q290" s="27">
        <v>5226215</v>
      </c>
      <c r="R290" s="27">
        <v>1735816</v>
      </c>
      <c r="S290" s="27">
        <v>0</v>
      </c>
      <c r="T290" s="27">
        <v>137726</v>
      </c>
      <c r="U290" s="27">
        <v>4267368</v>
      </c>
      <c r="V290" s="27">
        <v>-137726</v>
      </c>
      <c r="W290" s="27">
        <v>196416</v>
      </c>
      <c r="X290" s="27">
        <v>76198</v>
      </c>
      <c r="Y290" s="27">
        <v>573</v>
      </c>
      <c r="Z290" s="27">
        <v>58690</v>
      </c>
      <c r="AA290" s="27">
        <v>5255</v>
      </c>
      <c r="AB290" s="27">
        <v>0</v>
      </c>
      <c r="AC290" s="27">
        <v>147537</v>
      </c>
      <c r="AD290" s="27">
        <v>17.342700000000001</v>
      </c>
      <c r="AE290" s="27">
        <v>2366271.2237999998</v>
      </c>
      <c r="AF290" s="27">
        <v>120510</v>
      </c>
      <c r="AG290" s="27">
        <v>25421</v>
      </c>
      <c r="AH290" s="27">
        <v>4269</v>
      </c>
      <c r="AI290" s="27">
        <v>147537</v>
      </c>
      <c r="AJ290" s="27">
        <v>0</v>
      </c>
      <c r="AK290" s="27">
        <v>7448</v>
      </c>
      <c r="AL290" s="27">
        <v>-21878</v>
      </c>
      <c r="AM290" s="27">
        <v>0</v>
      </c>
      <c r="AN290" s="27">
        <v>146580</v>
      </c>
      <c r="AO290" s="27">
        <v>1542522</v>
      </c>
      <c r="AP290" s="27">
        <v>511.26389999999998</v>
      </c>
      <c r="AQ290" s="27">
        <v>418805</v>
      </c>
      <c r="AR290" s="27">
        <v>5184911</v>
      </c>
      <c r="AS290" s="27">
        <v>3482951</v>
      </c>
      <c r="AT290" s="27">
        <v>19.795000000000002</v>
      </c>
      <c r="AU290" s="27">
        <v>103762</v>
      </c>
      <c r="AV290" s="27">
        <v>23116</v>
      </c>
      <c r="AW290" s="27">
        <v>1617</v>
      </c>
      <c r="AX290" s="27">
        <v>418805</v>
      </c>
      <c r="AY290" s="27">
        <v>418805</v>
      </c>
      <c r="AZ290" s="27">
        <v>5475180</v>
      </c>
      <c r="BA290" s="27">
        <v>506516</v>
      </c>
      <c r="BB290" s="27">
        <v>524184</v>
      </c>
      <c r="BC290" s="27">
        <v>349267</v>
      </c>
      <c r="BD290" s="27" t="e">
        <v>#N/A</v>
      </c>
      <c r="BE290" s="28">
        <v>120510</v>
      </c>
      <c r="BF290" s="27">
        <v>130</v>
      </c>
      <c r="BG290" s="31">
        <f t="shared" si="35"/>
        <v>110573.19</v>
      </c>
      <c r="BH290" s="31">
        <f t="shared" si="42"/>
        <v>182871.04499999998</v>
      </c>
      <c r="BI290" s="31">
        <f t="shared" si="37"/>
        <v>182871.04499999998</v>
      </c>
      <c r="BJ290" s="27">
        <v>850.56299999999999</v>
      </c>
      <c r="BK290" s="31">
        <f t="shared" si="36"/>
        <v>2836202.3234999999</v>
      </c>
      <c r="BL290" s="27">
        <v>3334.5</v>
      </c>
      <c r="BM290" s="27">
        <v>0</v>
      </c>
      <c r="BN290" s="27" t="s">
        <v>114</v>
      </c>
      <c r="BO290" s="27">
        <f t="shared" si="43"/>
        <v>1</v>
      </c>
      <c r="BP290" s="27">
        <f t="shared" si="38"/>
        <v>3490399</v>
      </c>
      <c r="BQ290" s="27">
        <f t="shared" si="39"/>
        <v>0.81257252351378739</v>
      </c>
      <c r="BR290" s="27">
        <f t="shared" si="40"/>
        <v>1.2306593824705327</v>
      </c>
      <c r="BS290" s="27" t="str">
        <f t="shared" si="41"/>
        <v>Continue</v>
      </c>
    </row>
    <row r="291" spans="1:71" customFormat="1" hidden="1">
      <c r="A291">
        <v>290</v>
      </c>
      <c r="B291" t="s">
        <v>76</v>
      </c>
      <c r="C291" s="1">
        <v>42916</v>
      </c>
      <c r="D291">
        <v>1.1507000000000001</v>
      </c>
      <c r="E291">
        <v>292124</v>
      </c>
      <c r="F291">
        <v>363629</v>
      </c>
      <c r="G291">
        <v>299676</v>
      </c>
      <c r="H291">
        <v>788870</v>
      </c>
      <c r="I291">
        <v>42857</v>
      </c>
      <c r="J291" s="3">
        <v>4932649</v>
      </c>
      <c r="K291">
        <v>532743</v>
      </c>
      <c r="L291">
        <v>16359</v>
      </c>
      <c r="M291">
        <v>0</v>
      </c>
      <c r="N291" s="2">
        <v>3418624</v>
      </c>
      <c r="O291" s="2">
        <v>3207883</v>
      </c>
      <c r="P291">
        <v>116184</v>
      </c>
      <c r="Q291">
        <v>4960480</v>
      </c>
      <c r="R291">
        <v>1615398</v>
      </c>
      <c r="S291" s="4" t="e">
        <v>#N/A</v>
      </c>
      <c r="T291">
        <v>254868</v>
      </c>
      <c r="U291">
        <v>4171610</v>
      </c>
      <c r="V291">
        <v>-254868</v>
      </c>
      <c r="W291">
        <v>317531</v>
      </c>
      <c r="X291">
        <v>164936</v>
      </c>
      <c r="Y291">
        <v>600</v>
      </c>
      <c r="Z291">
        <v>62663</v>
      </c>
      <c r="AA291">
        <v>-2457</v>
      </c>
      <c r="AB291">
        <v>0</v>
      </c>
      <c r="AC291">
        <v>94882</v>
      </c>
      <c r="AD291">
        <v>18.732199999999999</v>
      </c>
      <c r="AE291" s="25">
        <v>2038420.7799</v>
      </c>
      <c r="AF291">
        <v>138648</v>
      </c>
      <c r="AG291">
        <v>31992</v>
      </c>
      <c r="AH291">
        <v>5838</v>
      </c>
      <c r="AI291">
        <v>94882</v>
      </c>
      <c r="AJ291">
        <v>0</v>
      </c>
      <c r="AK291">
        <v>6411</v>
      </c>
      <c r="AL291">
        <v>-36998</v>
      </c>
      <c r="AM291">
        <v>0</v>
      </c>
      <c r="AN291">
        <v>170786</v>
      </c>
      <c r="AO291">
        <v>1243842</v>
      </c>
      <c r="AP291">
        <v>372.15069999999997</v>
      </c>
      <c r="AQ291">
        <v>302356</v>
      </c>
      <c r="AR291">
        <v>4917623</v>
      </c>
      <c r="AS291">
        <v>3338671</v>
      </c>
      <c r="AT291">
        <v>21.458300000000001</v>
      </c>
      <c r="AU291">
        <v>82907</v>
      </c>
      <c r="AV291">
        <v>33864</v>
      </c>
      <c r="AW291">
        <v>1100</v>
      </c>
      <c r="AX291" s="26">
        <v>302356</v>
      </c>
      <c r="AY291">
        <v>302356</v>
      </c>
      <c r="AZ291">
        <v>5021862</v>
      </c>
      <c r="BA291">
        <v>415289</v>
      </c>
      <c r="BB291">
        <v>386363</v>
      </c>
      <c r="BC291">
        <v>337704</v>
      </c>
      <c r="BD291" t="e">
        <v>#N/A</v>
      </c>
      <c r="BE291" s="15">
        <v>138648</v>
      </c>
      <c r="BF291" s="5">
        <v>85</v>
      </c>
      <c r="BG291" s="9">
        <f t="shared" si="35"/>
        <v>72297.854999999996</v>
      </c>
      <c r="BH291" s="9">
        <f t="shared" si="42"/>
        <v>174365.41499999998</v>
      </c>
      <c r="BI291" s="9">
        <f t="shared" si="37"/>
        <v>174365.41499999998</v>
      </c>
      <c r="BJ291">
        <v>850.56299999999999</v>
      </c>
      <c r="BK291" s="9">
        <f t="shared" si="36"/>
        <v>2443242.2174999998</v>
      </c>
      <c r="BL291">
        <v>2872.5</v>
      </c>
      <c r="BM291">
        <v>0</v>
      </c>
      <c r="BN291" t="s">
        <v>114</v>
      </c>
      <c r="BO291">
        <f t="shared" si="43"/>
        <v>1</v>
      </c>
      <c r="BP291">
        <f t="shared" si="38"/>
        <v>3345082</v>
      </c>
      <c r="BQ291">
        <f t="shared" si="39"/>
        <v>0.73039830338987199</v>
      </c>
      <c r="BR291">
        <f t="shared" si="40"/>
        <v>1.3691159951479515</v>
      </c>
      <c r="BS291" t="str">
        <f t="shared" si="41"/>
        <v>Continue</v>
      </c>
    </row>
    <row r="292" spans="1:71">
      <c r="A292" s="27">
        <v>291</v>
      </c>
      <c r="B292" s="27" t="s">
        <v>76</v>
      </c>
      <c r="C292" s="29">
        <v>42735</v>
      </c>
      <c r="D292" s="27">
        <v>1.218</v>
      </c>
      <c r="E292" s="27">
        <v>332975</v>
      </c>
      <c r="F292" s="27">
        <v>478673</v>
      </c>
      <c r="G292" s="27">
        <v>261367</v>
      </c>
      <c r="H292" s="27">
        <v>830686</v>
      </c>
      <c r="I292" s="27">
        <v>43134</v>
      </c>
      <c r="J292" s="27">
        <v>4703624</v>
      </c>
      <c r="K292" s="27">
        <v>640161</v>
      </c>
      <c r="L292" s="27">
        <v>16934</v>
      </c>
      <c r="M292" s="27">
        <v>0</v>
      </c>
      <c r="N292" s="27">
        <v>3302855</v>
      </c>
      <c r="O292" s="27">
        <v>3090215</v>
      </c>
      <c r="P292" s="27">
        <v>58429</v>
      </c>
      <c r="Q292" s="27">
        <v>5014673</v>
      </c>
      <c r="R292" s="27">
        <v>1787009</v>
      </c>
      <c r="S292" s="27">
        <v>0</v>
      </c>
      <c r="T292" s="27">
        <v>139738</v>
      </c>
      <c r="U292" s="27">
        <v>4183987</v>
      </c>
      <c r="V292" s="27">
        <v>-139738</v>
      </c>
      <c r="W292" s="27">
        <v>175295</v>
      </c>
      <c r="X292" s="27">
        <v>80842</v>
      </c>
      <c r="Y292" s="27">
        <v>417</v>
      </c>
      <c r="Z292" s="27">
        <v>35557</v>
      </c>
      <c r="AA292" s="27">
        <v>-33362</v>
      </c>
      <c r="AB292" s="27">
        <v>0</v>
      </c>
      <c r="AC292" s="27">
        <v>102436</v>
      </c>
      <c r="AD292" s="27">
        <v>23.576699999999999</v>
      </c>
      <c r="AE292" s="27">
        <v>2458905.8596999999</v>
      </c>
      <c r="AF292" s="27">
        <v>46599</v>
      </c>
      <c r="AG292" s="27">
        <v>14461</v>
      </c>
      <c r="AH292" s="27">
        <v>10003</v>
      </c>
      <c r="AI292" s="27">
        <v>102436</v>
      </c>
      <c r="AJ292" s="27">
        <v>0</v>
      </c>
      <c r="AK292" s="27">
        <v>6784</v>
      </c>
      <c r="AL292" s="27">
        <v>-75462</v>
      </c>
      <c r="AM292" s="27">
        <v>0</v>
      </c>
      <c r="AN292" s="27">
        <v>61336</v>
      </c>
      <c r="AO292" s="27">
        <v>1275820</v>
      </c>
      <c r="AP292" s="27">
        <v>297.95060000000001</v>
      </c>
      <c r="AQ292" s="27">
        <v>206794</v>
      </c>
      <c r="AR292" s="27">
        <v>4971539</v>
      </c>
      <c r="AS292" s="27">
        <v>3220880</v>
      </c>
      <c r="AT292" s="27">
        <v>23.805299999999999</v>
      </c>
      <c r="AU292" s="27">
        <v>64873</v>
      </c>
      <c r="AV292" s="27">
        <v>40283</v>
      </c>
      <c r="AW292" s="27">
        <v>848</v>
      </c>
      <c r="AX292" s="27">
        <v>206794</v>
      </c>
      <c r="AY292" s="27">
        <v>206794</v>
      </c>
      <c r="AZ292" s="27">
        <v>4743732</v>
      </c>
      <c r="BA292" s="27">
        <v>419143</v>
      </c>
      <c r="BB292" s="27">
        <v>272515</v>
      </c>
      <c r="BC292" s="27">
        <v>424955</v>
      </c>
      <c r="BD292" s="27" t="e">
        <v>#N/A</v>
      </c>
      <c r="BE292" s="28">
        <v>46599</v>
      </c>
      <c r="BF292" s="27">
        <v>120</v>
      </c>
      <c r="BG292" s="31">
        <f t="shared" si="35"/>
        <v>102067.56</v>
      </c>
      <c r="BH292" s="31">
        <f t="shared" si="42"/>
        <v>165859.785</v>
      </c>
      <c r="BI292" s="31">
        <f t="shared" si="37"/>
        <v>165859.785</v>
      </c>
      <c r="BJ292" s="27">
        <v>850.56299999999999</v>
      </c>
      <c r="BK292" s="31">
        <f t="shared" si="36"/>
        <v>2933591.787</v>
      </c>
      <c r="BL292" s="27">
        <v>3449</v>
      </c>
      <c r="BM292" s="27">
        <v>0</v>
      </c>
      <c r="BN292" s="27" t="s">
        <v>114</v>
      </c>
      <c r="BO292" s="27">
        <f t="shared" si="43"/>
        <v>1</v>
      </c>
      <c r="BP292" s="27">
        <f t="shared" si="38"/>
        <v>3227664</v>
      </c>
      <c r="BQ292" s="27">
        <f t="shared" si="39"/>
        <v>0.90889007870707728</v>
      </c>
      <c r="BR292" s="27">
        <f t="shared" si="40"/>
        <v>1.1002430584593126</v>
      </c>
      <c r="BS292" s="27" t="str">
        <f t="shared" si="41"/>
        <v>Continue</v>
      </c>
    </row>
    <row r="293" spans="1:71" customFormat="1" hidden="1">
      <c r="A293">
        <v>292</v>
      </c>
      <c r="B293" t="s">
        <v>76</v>
      </c>
      <c r="C293" s="1">
        <v>42551</v>
      </c>
      <c r="D293">
        <v>1.2111000000000001</v>
      </c>
      <c r="E293">
        <v>356223</v>
      </c>
      <c r="F293">
        <v>374177</v>
      </c>
      <c r="G293">
        <v>346703</v>
      </c>
      <c r="H293">
        <v>798656</v>
      </c>
      <c r="I293">
        <v>47416</v>
      </c>
      <c r="J293" s="3">
        <v>4571738</v>
      </c>
      <c r="K293">
        <v>732582</v>
      </c>
      <c r="L293">
        <v>16970</v>
      </c>
      <c r="M293">
        <v>0</v>
      </c>
      <c r="N293" s="2">
        <v>3254923</v>
      </c>
      <c r="O293" s="2">
        <v>3080099</v>
      </c>
      <c r="P293">
        <v>132097</v>
      </c>
      <c r="Q293">
        <v>5046471</v>
      </c>
      <c r="R293">
        <v>1829227</v>
      </c>
      <c r="S293" s="4" t="e">
        <v>#N/A</v>
      </c>
      <c r="T293">
        <v>122857</v>
      </c>
      <c r="U293">
        <v>4247815</v>
      </c>
      <c r="V293">
        <v>-122857</v>
      </c>
      <c r="W293">
        <v>162177</v>
      </c>
      <c r="X293">
        <v>71608</v>
      </c>
      <c r="Y293">
        <v>199</v>
      </c>
      <c r="Z293">
        <v>39320</v>
      </c>
      <c r="AA293">
        <v>5756</v>
      </c>
      <c r="AB293" t="e">
        <v>#N/A</v>
      </c>
      <c r="AC293">
        <v>117963</v>
      </c>
      <c r="AD293">
        <v>22.2651</v>
      </c>
      <c r="AE293" s="25">
        <v>1913512.1274000001</v>
      </c>
      <c r="AF293">
        <v>62567</v>
      </c>
      <c r="AG293">
        <v>17957</v>
      </c>
      <c r="AH293">
        <v>10259</v>
      </c>
      <c r="AI293">
        <v>117963</v>
      </c>
      <c r="AJ293">
        <v>0</v>
      </c>
      <c r="AK293">
        <v>6486</v>
      </c>
      <c r="AL293">
        <v>-2142</v>
      </c>
      <c r="AM293">
        <v>0</v>
      </c>
      <c r="AN293">
        <v>80651</v>
      </c>
      <c r="AO293">
        <v>1225139</v>
      </c>
      <c r="AP293">
        <v>492.13979999999998</v>
      </c>
      <c r="AQ293">
        <v>228748</v>
      </c>
      <c r="AR293">
        <v>4999055</v>
      </c>
      <c r="AS293">
        <v>3210758</v>
      </c>
      <c r="AT293">
        <v>26.398299999999999</v>
      </c>
      <c r="AU293">
        <v>82390</v>
      </c>
      <c r="AV293">
        <v>43699</v>
      </c>
      <c r="AW293">
        <v>966</v>
      </c>
      <c r="AX293" s="26">
        <v>228748</v>
      </c>
      <c r="AY293">
        <v>228748</v>
      </c>
      <c r="AZ293">
        <v>4840592</v>
      </c>
      <c r="BA293">
        <v>439470</v>
      </c>
      <c r="BB293">
        <v>312104</v>
      </c>
      <c r="BC293">
        <v>486246</v>
      </c>
      <c r="BD293" t="e">
        <v>#N/A</v>
      </c>
      <c r="BE293" s="15">
        <v>62567</v>
      </c>
      <c r="BF293" s="5">
        <v>75</v>
      </c>
      <c r="BG293" s="9">
        <f t="shared" si="35"/>
        <v>63792.224999999999</v>
      </c>
      <c r="BH293" s="9">
        <f t="shared" si="42"/>
        <v>159055.28099999999</v>
      </c>
      <c r="BI293" s="9">
        <f t="shared" si="37"/>
        <v>159055.28099999999</v>
      </c>
      <c r="BJ293">
        <v>850.56299999999999</v>
      </c>
      <c r="BK293" s="9">
        <f t="shared" si="36"/>
        <v>2282911.0920000002</v>
      </c>
      <c r="BL293">
        <v>2684</v>
      </c>
      <c r="BM293">
        <v>0</v>
      </c>
      <c r="BN293" t="s">
        <v>114</v>
      </c>
      <c r="BO293">
        <f t="shared" si="43"/>
        <v>1</v>
      </c>
      <c r="BP293">
        <f t="shared" si="38"/>
        <v>3217244</v>
      </c>
      <c r="BQ293">
        <f t="shared" si="39"/>
        <v>0.70958593504253953</v>
      </c>
      <c r="BR293">
        <f t="shared" si="40"/>
        <v>1.4092725780141768</v>
      </c>
      <c r="BS293" t="str">
        <f t="shared" si="41"/>
        <v>Continue</v>
      </c>
    </row>
    <row r="294" spans="1:71">
      <c r="A294" s="27">
        <v>293</v>
      </c>
      <c r="B294" s="27" t="s">
        <v>76</v>
      </c>
      <c r="C294" s="29">
        <v>42369</v>
      </c>
      <c r="D294" s="27">
        <v>1.0044</v>
      </c>
      <c r="E294" s="27">
        <v>375531</v>
      </c>
      <c r="F294" s="27">
        <v>339091</v>
      </c>
      <c r="G294" s="27">
        <v>257263</v>
      </c>
      <c r="H294" s="27">
        <v>695168</v>
      </c>
      <c r="I294" s="27">
        <v>51749</v>
      </c>
      <c r="J294" s="27">
        <v>4542512</v>
      </c>
      <c r="K294" s="27">
        <v>799207</v>
      </c>
      <c r="L294" s="27">
        <v>23768</v>
      </c>
      <c r="M294" s="27">
        <v>0</v>
      </c>
      <c r="N294" s="27">
        <v>3229379</v>
      </c>
      <c r="O294" s="27">
        <v>3091914</v>
      </c>
      <c r="P294" s="27">
        <v>60506</v>
      </c>
      <c r="Q294" s="27">
        <v>5020607</v>
      </c>
      <c r="R294" s="27">
        <v>1789233</v>
      </c>
      <c r="S294" s="27" t="e">
        <v>#N/A</v>
      </c>
      <c r="T294" s="27">
        <v>154670</v>
      </c>
      <c r="U294" s="27">
        <v>4325439</v>
      </c>
      <c r="V294" s="27">
        <v>-154670</v>
      </c>
      <c r="W294" s="27">
        <v>214213</v>
      </c>
      <c r="X294" s="27">
        <v>85394</v>
      </c>
      <c r="Y294" s="27">
        <v>408</v>
      </c>
      <c r="Z294" s="27">
        <v>59543</v>
      </c>
      <c r="AA294" s="27">
        <v>-16537</v>
      </c>
      <c r="AB294" s="27" t="e">
        <v>#N/A</v>
      </c>
      <c r="AC294" s="27">
        <v>100893</v>
      </c>
      <c r="AD294" s="27" t="e">
        <v>#N/A</v>
      </c>
      <c r="AE294" s="27">
        <v>1672469.4857999999</v>
      </c>
      <c r="AF294" s="27">
        <v>-65037</v>
      </c>
      <c r="AG294" s="27">
        <v>13316</v>
      </c>
      <c r="AH294" s="27">
        <v>12220</v>
      </c>
      <c r="AI294" s="27">
        <v>100893</v>
      </c>
      <c r="AJ294" s="27">
        <v>0</v>
      </c>
      <c r="AK294" s="27">
        <v>8906</v>
      </c>
      <c r="AL294" s="27">
        <v>-58344</v>
      </c>
      <c r="AM294" s="27">
        <v>0</v>
      </c>
      <c r="AN294" s="27">
        <v>-51231</v>
      </c>
      <c r="AO294" s="27">
        <v>1234360</v>
      </c>
      <c r="AP294" s="27">
        <v>576.9479</v>
      </c>
      <c r="AQ294" s="27">
        <v>291135</v>
      </c>
      <c r="AR294" s="27">
        <v>4968858</v>
      </c>
      <c r="AS294" s="27">
        <v>3222468</v>
      </c>
      <c r="AT294" s="27">
        <v>24.764299999999999</v>
      </c>
      <c r="AU294" s="27">
        <v>96359</v>
      </c>
      <c r="AV294" s="27">
        <v>44082</v>
      </c>
      <c r="AW294" s="27">
        <v>1610</v>
      </c>
      <c r="AX294" s="27">
        <v>291135</v>
      </c>
      <c r="AY294" s="27">
        <v>291135</v>
      </c>
      <c r="AZ294" s="27">
        <v>5173541</v>
      </c>
      <c r="BA294" s="27">
        <v>465729</v>
      </c>
      <c r="BB294" s="27">
        <v>389104</v>
      </c>
      <c r="BC294" s="27">
        <v>518479</v>
      </c>
      <c r="BD294" s="27" t="e">
        <v>#N/A</v>
      </c>
      <c r="BE294" s="28">
        <v>-65037</v>
      </c>
      <c r="BF294" s="27">
        <v>112</v>
      </c>
      <c r="BG294" s="31">
        <f t="shared" si="35"/>
        <v>95263.055999999997</v>
      </c>
      <c r="BH294" s="31">
        <f t="shared" si="42"/>
        <v>175215.978</v>
      </c>
      <c r="BI294" s="31">
        <f t="shared" si="37"/>
        <v>175215.978</v>
      </c>
      <c r="BJ294" s="27">
        <v>850.56299999999999</v>
      </c>
      <c r="BK294" s="31">
        <f t="shared" si="36"/>
        <v>1995335.658344826</v>
      </c>
      <c r="BL294" s="27">
        <v>2345.8999020000001</v>
      </c>
      <c r="BM294" s="27">
        <v>0</v>
      </c>
      <c r="BN294" s="27" t="s">
        <v>114</v>
      </c>
      <c r="BO294" s="27">
        <f t="shared" si="43"/>
        <v>1</v>
      </c>
      <c r="BP294" s="27">
        <f t="shared" si="38"/>
        <v>3231374</v>
      </c>
      <c r="BQ294" s="27">
        <f t="shared" si="39"/>
        <v>0.61748830631948703</v>
      </c>
      <c r="BR294" s="27">
        <f t="shared" si="40"/>
        <v>1.6194638663855156</v>
      </c>
      <c r="BS294" s="27" t="str">
        <f t="shared" si="41"/>
        <v>Continue</v>
      </c>
    </row>
    <row r="295" spans="1:71">
      <c r="A295" s="27">
        <v>294</v>
      </c>
      <c r="B295" s="27" t="s">
        <v>76</v>
      </c>
      <c r="C295" s="29">
        <v>42004</v>
      </c>
      <c r="D295" s="27">
        <v>0.86580000000000001</v>
      </c>
      <c r="E295" s="27">
        <v>407990.00400000002</v>
      </c>
      <c r="F295" s="27">
        <v>413640.35100000002</v>
      </c>
      <c r="G295" s="27">
        <v>174986.00399999999</v>
      </c>
      <c r="H295" s="27">
        <v>827863.21200000006</v>
      </c>
      <c r="I295" s="27">
        <v>69493.442999999999</v>
      </c>
      <c r="J295" s="27">
        <v>7302170.6069999998</v>
      </c>
      <c r="K295" s="27">
        <v>661789.61100000003</v>
      </c>
      <c r="L295" s="27">
        <v>13630.734</v>
      </c>
      <c r="M295" s="27">
        <v>0</v>
      </c>
      <c r="N295" s="27">
        <v>4911549.5669999998</v>
      </c>
      <c r="O295" s="27">
        <v>4461502.341</v>
      </c>
      <c r="P295" s="27">
        <v>126288.16800000001</v>
      </c>
      <c r="Q295" s="27">
        <v>6512461.7999999998</v>
      </c>
      <c r="R295" s="27">
        <v>1773626.4480000001</v>
      </c>
      <c r="S295" s="27" t="e">
        <v>#N/A</v>
      </c>
      <c r="T295" s="27">
        <v>168378.15280000001</v>
      </c>
      <c r="U295" s="27">
        <v>5684598.5880000005</v>
      </c>
      <c r="V295" s="27">
        <v>-168378.15280000001</v>
      </c>
      <c r="W295" s="27">
        <v>161892.8316</v>
      </c>
      <c r="X295" s="27">
        <v>97568.053700000004</v>
      </c>
      <c r="Y295" s="27">
        <v>624.51239999999996</v>
      </c>
      <c r="Z295" s="27">
        <v>-6485.3211000000001</v>
      </c>
      <c r="AA295" s="27">
        <v>2257.8525</v>
      </c>
      <c r="AB295" s="27" t="e">
        <v>#N/A</v>
      </c>
      <c r="AC295" s="27">
        <v>-62355.161899999999</v>
      </c>
      <c r="AD295" s="27" t="e">
        <v>#N/A</v>
      </c>
      <c r="AE295" s="27">
        <v>1679576.9118999999</v>
      </c>
      <c r="AF295" s="27">
        <v>-47847.258199999997</v>
      </c>
      <c r="AG295" s="27">
        <v>4179.4291999999996</v>
      </c>
      <c r="AH295" s="27">
        <v>8214.7401000000009</v>
      </c>
      <c r="AI295" s="27">
        <v>-62355.161899999999</v>
      </c>
      <c r="AJ295" s="27">
        <v>0</v>
      </c>
      <c r="AK295" s="27">
        <v>12931.722</v>
      </c>
      <c r="AL295" s="27">
        <v>33147.197</v>
      </c>
      <c r="AM295" s="27">
        <v>0</v>
      </c>
      <c r="AN295" s="27">
        <v>-46358.036399999997</v>
      </c>
      <c r="AO295" s="27">
        <v>1271459.2209000001</v>
      </c>
      <c r="AP295" s="27">
        <v>306.93470000000002</v>
      </c>
      <c r="AQ295" s="27">
        <v>183311.3768</v>
      </c>
      <c r="AR295" s="27">
        <v>6442968.3569999998</v>
      </c>
      <c r="AS295" s="27">
        <v>4725903.63</v>
      </c>
      <c r="AT295" s="27">
        <v>30.389800000000001</v>
      </c>
      <c r="AU295" s="27">
        <v>79489.004100000006</v>
      </c>
      <c r="AV295" s="27">
        <v>24603.739399999999</v>
      </c>
      <c r="AW295" s="27">
        <v>-1235.9806000000001</v>
      </c>
      <c r="AX295" s="27">
        <v>183311.3768</v>
      </c>
      <c r="AY295" s="27">
        <v>183311.3768</v>
      </c>
      <c r="AZ295" s="27">
        <v>4743191.5297999997</v>
      </c>
      <c r="BA295" s="27">
        <v>275237.43589999998</v>
      </c>
      <c r="BB295" s="27">
        <v>261564.4002</v>
      </c>
      <c r="BC295" s="27">
        <v>497871.29700000002</v>
      </c>
      <c r="BD295" s="27" t="e">
        <v>#N/A</v>
      </c>
      <c r="BE295" s="28">
        <v>-47847.258199999997</v>
      </c>
      <c r="BF295" s="27">
        <v>94</v>
      </c>
      <c r="BG295" s="31">
        <f t="shared" si="35"/>
        <v>79952.922000000006</v>
      </c>
      <c r="BH295" s="31">
        <f t="shared" si="42"/>
        <v>130986.702</v>
      </c>
      <c r="BI295" s="31">
        <f t="shared" si="37"/>
        <v>130986.702</v>
      </c>
      <c r="BJ295" s="27">
        <v>850.56299999999999</v>
      </c>
      <c r="BK295" s="31" t="e">
        <f>BJ295*#REF!</f>
        <v>#REF!</v>
      </c>
      <c r="BL295" s="27">
        <v>2225</v>
      </c>
      <c r="BM295" s="27">
        <v>0</v>
      </c>
      <c r="BN295" s="27" t="s">
        <v>114</v>
      </c>
      <c r="BO295" s="27">
        <f t="shared" si="43"/>
        <v>1</v>
      </c>
      <c r="BP295" s="27">
        <f t="shared" si="38"/>
        <v>4738835.352</v>
      </c>
      <c r="BQ295" s="27" t="e">
        <f t="shared" si="39"/>
        <v>#REF!</v>
      </c>
      <c r="BR295" s="27" t="e">
        <f t="shared" si="40"/>
        <v>#REF!</v>
      </c>
      <c r="BS295" s="27" t="str">
        <f t="shared" si="41"/>
        <v>Continue</v>
      </c>
    </row>
    <row r="296" spans="1:71" customFormat="1" hidden="1">
      <c r="A296">
        <v>295</v>
      </c>
      <c r="B296" t="s">
        <v>76</v>
      </c>
      <c r="C296" s="1">
        <v>41820</v>
      </c>
      <c r="D296">
        <v>0.80159999999999998</v>
      </c>
      <c r="E296">
        <v>247248.66639999999</v>
      </c>
      <c r="F296">
        <v>283846.63419999997</v>
      </c>
      <c r="G296">
        <v>78123.238599999997</v>
      </c>
      <c r="H296">
        <v>595388.10939999996</v>
      </c>
      <c r="I296">
        <v>42476.75</v>
      </c>
      <c r="J296" s="3">
        <v>4120074.8429999999</v>
      </c>
      <c r="K296">
        <v>301448.99939999997</v>
      </c>
      <c r="L296">
        <v>8563.3127999999997</v>
      </c>
      <c r="M296">
        <v>0</v>
      </c>
      <c r="N296" s="2">
        <v>2872073.9465999999</v>
      </c>
      <c r="O296" s="2">
        <v>2609159.8547999999</v>
      </c>
      <c r="P296">
        <v>94264.403600000005</v>
      </c>
      <c r="Q296">
        <v>3937730.6505999998</v>
      </c>
      <c r="R296">
        <v>1165222.206</v>
      </c>
      <c r="S296" s="4" t="e">
        <v>#N/A</v>
      </c>
      <c r="T296">
        <v>143448.21729999999</v>
      </c>
      <c r="U296">
        <v>3342342.5411999999</v>
      </c>
      <c r="V296">
        <v>-143448.21729999999</v>
      </c>
      <c r="W296">
        <v>149323.22959999999</v>
      </c>
      <c r="X296">
        <v>86901.223800000007</v>
      </c>
      <c r="Y296">
        <v>524.55470000000003</v>
      </c>
      <c r="Z296">
        <v>5875.0123000000003</v>
      </c>
      <c r="AA296">
        <v>174.85159999999999</v>
      </c>
      <c r="AB296" t="e">
        <v>#N/A</v>
      </c>
      <c r="AC296">
        <v>101728.6358</v>
      </c>
      <c r="AD296">
        <v>16.4054</v>
      </c>
      <c r="AE296" s="25">
        <v>1536907.2327000001</v>
      </c>
      <c r="AF296">
        <v>83544.073900000003</v>
      </c>
      <c r="AG296">
        <v>16471.0167</v>
      </c>
      <c r="AH296">
        <v>5420.3982999999998</v>
      </c>
      <c r="AI296">
        <v>101728.6358</v>
      </c>
      <c r="AJ296">
        <v>0</v>
      </c>
      <c r="AK296">
        <v>8393.4058000000005</v>
      </c>
      <c r="AL296">
        <v>-19443.4931</v>
      </c>
      <c r="AM296">
        <v>0</v>
      </c>
      <c r="AN296">
        <v>100399.764</v>
      </c>
      <c r="AO296">
        <v>1149334.254</v>
      </c>
      <c r="AP296">
        <v>422.81110000000001</v>
      </c>
      <c r="AQ296">
        <v>245859.3965</v>
      </c>
      <c r="AR296">
        <v>3895253.9005999998</v>
      </c>
      <c r="AS296">
        <v>2764115.0388000002</v>
      </c>
      <c r="AT296">
        <v>25.556999999999999</v>
      </c>
      <c r="AU296">
        <v>82257.539199999999</v>
      </c>
      <c r="AV296">
        <v>19109.995699999999</v>
      </c>
      <c r="AW296">
        <v>-6257.2551999999996</v>
      </c>
      <c r="AX296" s="26">
        <v>245859.3965</v>
      </c>
      <c r="AY296">
        <v>245859.3965</v>
      </c>
      <c r="AZ296">
        <v>4215800.3514</v>
      </c>
      <c r="BA296">
        <v>323922.8835</v>
      </c>
      <c r="BB296">
        <v>321859.68040000001</v>
      </c>
      <c r="BC296">
        <v>334410.95740000001</v>
      </c>
      <c r="BD296" t="e">
        <v>#N/A</v>
      </c>
      <c r="BE296" s="15">
        <v>83544.073900000003</v>
      </c>
      <c r="BF296" s="5">
        <v>60</v>
      </c>
      <c r="BG296" s="9">
        <f t="shared" si="35"/>
        <v>51033.78</v>
      </c>
      <c r="BH296" s="9">
        <f t="shared" si="42"/>
        <v>102067.56</v>
      </c>
      <c r="BI296" s="9">
        <f t="shared" si="37"/>
        <v>102067.56</v>
      </c>
      <c r="BJ296">
        <v>850.56299999999999</v>
      </c>
      <c r="BK296" s="9">
        <f t="shared" ref="BK296:BK305" si="44">BJ296*BL295</f>
        <v>1892502.675</v>
      </c>
      <c r="BL296">
        <v>2036</v>
      </c>
      <c r="BM296">
        <v>0</v>
      </c>
      <c r="BN296" t="s">
        <v>114</v>
      </c>
      <c r="BO296">
        <f t="shared" si="43"/>
        <v>1</v>
      </c>
      <c r="BP296">
        <f t="shared" si="38"/>
        <v>2772508.4446</v>
      </c>
      <c r="BQ296">
        <f t="shared" si="39"/>
        <v>0.68259581992834595</v>
      </c>
      <c r="BR296">
        <f t="shared" si="40"/>
        <v>1.4649957863864049</v>
      </c>
      <c r="BS296" t="str">
        <f t="shared" si="41"/>
        <v>Continue</v>
      </c>
    </row>
    <row r="297" spans="1:71">
      <c r="A297" s="27">
        <v>296</v>
      </c>
      <c r="B297" s="27" t="s">
        <v>76</v>
      </c>
      <c r="C297" s="29">
        <v>41639</v>
      </c>
      <c r="D297" s="27">
        <v>0.67879999999999996</v>
      </c>
      <c r="E297" s="27">
        <v>198353.23199999999</v>
      </c>
      <c r="F297" s="27">
        <v>241280.424</v>
      </c>
      <c r="G297" s="27">
        <v>56315.212800000001</v>
      </c>
      <c r="H297" s="27">
        <v>430817.95679999999</v>
      </c>
      <c r="I297" s="27">
        <v>42762.720000000001</v>
      </c>
      <c r="J297" s="27">
        <v>3849993.4704</v>
      </c>
      <c r="K297" s="27">
        <v>311937.59519999998</v>
      </c>
      <c r="L297" s="27">
        <v>11940.6672</v>
      </c>
      <c r="M297" s="27">
        <v>0</v>
      </c>
      <c r="N297" s="27">
        <v>2688557.9951999998</v>
      </c>
      <c r="O297" s="27">
        <v>2433823.7615999999</v>
      </c>
      <c r="P297" s="27">
        <v>44012.707199999997</v>
      </c>
      <c r="Q297" s="27">
        <v>3599930.2415999998</v>
      </c>
      <c r="R297" s="27">
        <v>1006042.3296000001</v>
      </c>
      <c r="S297" s="27" t="e">
        <v>#N/A</v>
      </c>
      <c r="T297" s="27">
        <v>147629.36319999999</v>
      </c>
      <c r="U297" s="27">
        <v>3169112.2848</v>
      </c>
      <c r="V297" s="27">
        <v>-147629.36319999999</v>
      </c>
      <c r="W297" s="27">
        <v>114945.8173</v>
      </c>
      <c r="X297" s="27">
        <v>45509.558900000004</v>
      </c>
      <c r="Y297" s="27">
        <v>1497.4532999999999</v>
      </c>
      <c r="Z297" s="27">
        <v>-32683.545900000001</v>
      </c>
      <c r="AA297" s="27">
        <v>-292.98</v>
      </c>
      <c r="AB297" s="27" t="e">
        <v>#N/A</v>
      </c>
      <c r="AC297" s="27">
        <v>11588.9864</v>
      </c>
      <c r="AD297" s="27">
        <v>138.40209999999999</v>
      </c>
      <c r="AE297" s="27">
        <v>1539926.6968</v>
      </c>
      <c r="AF297" s="27">
        <v>1367.24</v>
      </c>
      <c r="AG297" s="27">
        <v>17481.139599999999</v>
      </c>
      <c r="AH297" s="27">
        <v>4655.1265999999996</v>
      </c>
      <c r="AI297" s="27">
        <v>11588.9864</v>
      </c>
      <c r="AJ297" s="27">
        <v>0</v>
      </c>
      <c r="AK297" s="27">
        <v>9111.7487999999994</v>
      </c>
      <c r="AL297" s="27">
        <v>44663.172299999998</v>
      </c>
      <c r="AM297" s="27">
        <v>0</v>
      </c>
      <c r="AN297" s="27">
        <v>12630.692999999999</v>
      </c>
      <c r="AO297" s="27">
        <v>993202.17689999996</v>
      </c>
      <c r="AP297" s="27">
        <v>407.66829999999999</v>
      </c>
      <c r="AQ297" s="27">
        <v>249561.93729999999</v>
      </c>
      <c r="AR297" s="27">
        <v>3557167.5216000001</v>
      </c>
      <c r="AS297" s="27">
        <v>2584776.1631999998</v>
      </c>
      <c r="AT297" s="27">
        <v>27.0702</v>
      </c>
      <c r="AU297" s="27">
        <v>90208.100699999995</v>
      </c>
      <c r="AV297" s="27">
        <v>15549.824500000001</v>
      </c>
      <c r="AW297" s="27">
        <v>-6532.2008999999998</v>
      </c>
      <c r="AX297" s="27">
        <v>249561.93729999999</v>
      </c>
      <c r="AY297" s="27">
        <v>249561.93729999999</v>
      </c>
      <c r="AZ297" s="27">
        <v>3795622.9374000002</v>
      </c>
      <c r="BA297" s="27">
        <v>326514.44990000001</v>
      </c>
      <c r="BB297" s="27">
        <v>333237.8371</v>
      </c>
      <c r="BC297" s="27">
        <v>338746.53120000003</v>
      </c>
      <c r="BD297" s="27" t="e">
        <v>#N/A</v>
      </c>
      <c r="BE297" s="28">
        <v>1367.24</v>
      </c>
      <c r="BF297" s="27">
        <v>60</v>
      </c>
      <c r="BG297" s="31">
        <f t="shared" si="35"/>
        <v>51033.78</v>
      </c>
      <c r="BH297" s="31">
        <f t="shared" si="42"/>
        <v>93561.93</v>
      </c>
      <c r="BI297" s="31">
        <f t="shared" si="37"/>
        <v>93561.93</v>
      </c>
      <c r="BJ297" s="27">
        <v>850.56299999999999</v>
      </c>
      <c r="BK297" s="31">
        <f t="shared" si="44"/>
        <v>1731746.2679999999</v>
      </c>
      <c r="BL297" s="27">
        <v>2040</v>
      </c>
      <c r="BM297" s="27">
        <v>0</v>
      </c>
      <c r="BN297" s="27" t="s">
        <v>114</v>
      </c>
      <c r="BO297" s="27">
        <f t="shared" si="43"/>
        <v>1</v>
      </c>
      <c r="BP297" s="27">
        <f t="shared" si="38"/>
        <v>2593887.9119999995</v>
      </c>
      <c r="BQ297" s="27">
        <f t="shared" si="39"/>
        <v>0.66762571350461664</v>
      </c>
      <c r="BR297" s="27">
        <f t="shared" si="40"/>
        <v>1.4978452443819557</v>
      </c>
      <c r="BS297" s="27" t="str">
        <f t="shared" si="41"/>
        <v>Continue</v>
      </c>
    </row>
    <row r="298" spans="1:71" customFormat="1" hidden="1">
      <c r="A298">
        <v>297</v>
      </c>
      <c r="B298" t="s">
        <v>76</v>
      </c>
      <c r="C298" s="1">
        <v>41455</v>
      </c>
      <c r="D298">
        <v>0.68689999999999996</v>
      </c>
      <c r="E298">
        <v>226734.65150000001</v>
      </c>
      <c r="F298">
        <v>253069.36410000001</v>
      </c>
      <c r="G298">
        <v>103992.5621</v>
      </c>
      <c r="H298">
        <v>446672.18890000001</v>
      </c>
      <c r="I298">
        <v>63505.404199999997</v>
      </c>
      <c r="J298" s="3">
        <v>3669029.6531000002</v>
      </c>
      <c r="K298">
        <v>288105.69620000001</v>
      </c>
      <c r="L298">
        <v>10179.253000000001</v>
      </c>
      <c r="M298">
        <v>0</v>
      </c>
      <c r="N298" s="2">
        <v>2618793.4339000001</v>
      </c>
      <c r="O298" s="2">
        <v>2364312.1088999999</v>
      </c>
      <c r="P298">
        <v>18716.690999999999</v>
      </c>
      <c r="Q298">
        <v>3513385.5910999998</v>
      </c>
      <c r="R298">
        <v>963646.89610000001</v>
      </c>
      <c r="S298" s="4" t="e">
        <v>#N/A</v>
      </c>
      <c r="T298">
        <v>110445.6568</v>
      </c>
      <c r="U298">
        <v>3066713.4021999999</v>
      </c>
      <c r="V298">
        <v>-110445.6568</v>
      </c>
      <c r="W298">
        <v>120034.4918</v>
      </c>
      <c r="X298">
        <v>45697.286099999998</v>
      </c>
      <c r="Y298">
        <v>506.34109999999998</v>
      </c>
      <c r="Z298">
        <v>9588.8349999999991</v>
      </c>
      <c r="AA298">
        <v>31.6463</v>
      </c>
      <c r="AB298" t="e">
        <v>#N/A</v>
      </c>
      <c r="AC298">
        <v>90381.889899999995</v>
      </c>
      <c r="AD298">
        <v>26.310199999999998</v>
      </c>
      <c r="AE298" s="25">
        <v>1424809.6274999999</v>
      </c>
      <c r="AF298">
        <v>66583.857300000003</v>
      </c>
      <c r="AG298">
        <v>23671.447400000001</v>
      </c>
      <c r="AH298">
        <v>3829.2046999999998</v>
      </c>
      <c r="AI298">
        <v>90381.889899999995</v>
      </c>
      <c r="AJ298">
        <v>0</v>
      </c>
      <c r="AK298">
        <v>29519.833699999999</v>
      </c>
      <c r="AL298">
        <v>86299.514599999995</v>
      </c>
      <c r="AM298">
        <v>0</v>
      </c>
      <c r="AN298">
        <v>89970.487800000003</v>
      </c>
      <c r="AO298">
        <v>926161.20109999995</v>
      </c>
      <c r="AP298">
        <v>444.1678</v>
      </c>
      <c r="AQ298">
        <v>340339.16560000001</v>
      </c>
      <c r="AR298">
        <v>3449880.1869000001</v>
      </c>
      <c r="AS298">
        <v>2520218.8613</v>
      </c>
      <c r="AT298">
        <v>20.494199999999999</v>
      </c>
      <c r="AU298">
        <v>87414.810500000007</v>
      </c>
      <c r="AV298">
        <v>13604.809499999999</v>
      </c>
      <c r="AW298">
        <v>-1219.7415000000001</v>
      </c>
      <c r="AX298" s="26">
        <v>340339.16560000001</v>
      </c>
      <c r="AY298">
        <v>340339.16560000001</v>
      </c>
      <c r="AZ298">
        <v>3686715.7237999998</v>
      </c>
      <c r="BA298">
        <v>428285.65840000001</v>
      </c>
      <c r="BB298">
        <v>426534.23460000003</v>
      </c>
      <c r="BC298">
        <v>345897.58419999998</v>
      </c>
      <c r="BD298" t="e">
        <v>#N/A</v>
      </c>
      <c r="BE298" s="15">
        <v>66583.857300000003</v>
      </c>
      <c r="BF298" s="5">
        <v>50</v>
      </c>
      <c r="BG298" s="9">
        <f t="shared" si="35"/>
        <v>42528.15</v>
      </c>
      <c r="BH298" s="9">
        <f t="shared" si="42"/>
        <v>85056.3</v>
      </c>
      <c r="BI298" s="9">
        <f t="shared" si="37"/>
        <v>85056.3</v>
      </c>
      <c r="BJ298">
        <v>850.56299999999999</v>
      </c>
      <c r="BK298" s="9">
        <f t="shared" si="44"/>
        <v>1735148.52</v>
      </c>
      <c r="BL298">
        <v>1890.400024</v>
      </c>
      <c r="BM298">
        <v>0</v>
      </c>
      <c r="BN298" t="s">
        <v>114</v>
      </c>
      <c r="BO298">
        <f t="shared" si="43"/>
        <v>1</v>
      </c>
      <c r="BP298">
        <f t="shared" si="38"/>
        <v>2549738.6949999998</v>
      </c>
      <c r="BQ298">
        <f t="shared" si="39"/>
        <v>0.6805201346328551</v>
      </c>
      <c r="BR298">
        <f t="shared" si="40"/>
        <v>1.4694642364101489</v>
      </c>
      <c r="BS298" t="str">
        <f t="shared" si="41"/>
        <v>Continue</v>
      </c>
    </row>
    <row r="299" spans="1:71">
      <c r="A299" s="27">
        <v>298</v>
      </c>
      <c r="B299" s="27" t="s">
        <v>76</v>
      </c>
      <c r="C299" s="29">
        <v>41274</v>
      </c>
      <c r="D299" s="27">
        <v>0.70369999999999999</v>
      </c>
      <c r="E299" s="27">
        <v>196515.2825</v>
      </c>
      <c r="F299" s="27">
        <v>221939.1225</v>
      </c>
      <c r="G299" s="27">
        <v>89044.554999999993</v>
      </c>
      <c r="H299" s="27">
        <v>380532.54749999999</v>
      </c>
      <c r="I299" s="27">
        <v>60014.93</v>
      </c>
      <c r="J299" s="27">
        <v>3079279.2749999999</v>
      </c>
      <c r="K299" s="27">
        <v>182214.3725</v>
      </c>
      <c r="L299" s="27">
        <v>8739.4449999999997</v>
      </c>
      <c r="M299" s="27">
        <v>0</v>
      </c>
      <c r="N299" s="27">
        <v>2328970.42</v>
      </c>
      <c r="O299" s="27">
        <v>2091905.335</v>
      </c>
      <c r="P299" s="27">
        <v>20106.834999999999</v>
      </c>
      <c r="Q299" s="27">
        <v>3024000.7574999998</v>
      </c>
      <c r="R299" s="27">
        <v>757000.94750000001</v>
      </c>
      <c r="S299" s="27" t="e">
        <v>#N/A</v>
      </c>
      <c r="T299" s="27">
        <v>111426.68859999999</v>
      </c>
      <c r="U299" s="27">
        <v>2643468.21</v>
      </c>
      <c r="V299" s="27">
        <v>-111426.68859999999</v>
      </c>
      <c r="W299" s="27">
        <v>191625.3175</v>
      </c>
      <c r="X299" s="27">
        <v>38871.942999999999</v>
      </c>
      <c r="Y299" s="27">
        <v>621.45389999999998</v>
      </c>
      <c r="Z299" s="27">
        <v>80198.628899999996</v>
      </c>
      <c r="AA299" s="27">
        <v>-776.81740000000002</v>
      </c>
      <c r="AB299" s="27" t="e">
        <v>#N/A</v>
      </c>
      <c r="AC299" s="27">
        <v>104870.34970000001</v>
      </c>
      <c r="AD299" s="27">
        <v>20.2074</v>
      </c>
      <c r="AE299" s="27">
        <v>1516601.3365</v>
      </c>
      <c r="AF299" s="27">
        <v>83523.407399999996</v>
      </c>
      <c r="AG299" s="27">
        <v>21191.578799999999</v>
      </c>
      <c r="AH299" s="27">
        <v>3355.8512000000001</v>
      </c>
      <c r="AI299" s="27">
        <v>104870.34970000001</v>
      </c>
      <c r="AJ299" s="27">
        <v>0</v>
      </c>
      <c r="AK299" s="27">
        <v>29976.907500000001</v>
      </c>
      <c r="AL299" s="27">
        <v>4163.7412999999997</v>
      </c>
      <c r="AM299" s="27">
        <v>0</v>
      </c>
      <c r="AN299" s="27">
        <v>104870.34970000001</v>
      </c>
      <c r="AO299" s="27">
        <v>945883.94539999997</v>
      </c>
      <c r="AP299" s="27">
        <v>436.95909999999998</v>
      </c>
      <c r="AQ299" s="27">
        <v>341821.78980000003</v>
      </c>
      <c r="AR299" s="27">
        <v>2963985.8275000001</v>
      </c>
      <c r="AS299" s="27">
        <v>2237022.9024999999</v>
      </c>
      <c r="AT299" s="27">
        <v>20.389099999999999</v>
      </c>
      <c r="AU299" s="27">
        <v>86915.427800000005</v>
      </c>
      <c r="AV299" s="27">
        <v>16712.115900000001</v>
      </c>
      <c r="AW299" s="27">
        <v>-2454.0095999999999</v>
      </c>
      <c r="AX299" s="27">
        <v>341821.78980000003</v>
      </c>
      <c r="AY299" s="27">
        <v>341821.78980000003</v>
      </c>
      <c r="AZ299" s="27">
        <v>3613762.0787</v>
      </c>
      <c r="BA299" s="27">
        <v>437062.2121</v>
      </c>
      <c r="BB299" s="27">
        <v>426283.20799999998</v>
      </c>
      <c r="BC299" s="27">
        <v>361189.65</v>
      </c>
      <c r="BD299" s="27" t="e">
        <v>#N/A</v>
      </c>
      <c r="BE299" s="28">
        <v>83523.407399999996</v>
      </c>
      <c r="BF299" s="27">
        <v>50</v>
      </c>
      <c r="BG299" s="31">
        <f t="shared" si="35"/>
        <v>42528.15</v>
      </c>
      <c r="BH299" s="31">
        <f t="shared" si="42"/>
        <v>76550.67</v>
      </c>
      <c r="BI299" s="31">
        <f t="shared" si="37"/>
        <v>76550.67</v>
      </c>
      <c r="BJ299" s="27">
        <v>850.56299999999999</v>
      </c>
      <c r="BK299" s="31">
        <f t="shared" si="44"/>
        <v>1607904.3156135119</v>
      </c>
      <c r="BL299" s="27">
        <v>2000.1999510000001</v>
      </c>
      <c r="BM299" s="27">
        <v>0</v>
      </c>
      <c r="BN299" s="27" t="s">
        <v>114</v>
      </c>
      <c r="BO299" s="27">
        <f t="shared" si="43"/>
        <v>1</v>
      </c>
      <c r="BP299" s="27">
        <f t="shared" si="38"/>
        <v>2266999.8099999996</v>
      </c>
      <c r="BQ299" s="27">
        <f t="shared" si="39"/>
        <v>0.70926530673750354</v>
      </c>
      <c r="BR299" s="27">
        <f t="shared" si="40"/>
        <v>1.4099096494650574</v>
      </c>
      <c r="BS299" s="27" t="str">
        <f t="shared" si="41"/>
        <v>Continue</v>
      </c>
    </row>
    <row r="300" spans="1:71" customFormat="1" hidden="1">
      <c r="A300">
        <v>299</v>
      </c>
      <c r="B300" t="s">
        <v>76</v>
      </c>
      <c r="C300" s="1">
        <v>41090</v>
      </c>
      <c r="D300">
        <v>0.68759999999999999</v>
      </c>
      <c r="E300">
        <v>226364.22399999999</v>
      </c>
      <c r="F300">
        <v>178274.80600000001</v>
      </c>
      <c r="G300">
        <v>110618.641</v>
      </c>
      <c r="H300">
        <v>407137.603</v>
      </c>
      <c r="I300">
        <v>42345.945</v>
      </c>
      <c r="J300" s="3">
        <v>2970251.6639999999</v>
      </c>
      <c r="K300">
        <v>229025.04199999999</v>
      </c>
      <c r="L300">
        <v>7560.6170000000002</v>
      </c>
      <c r="M300">
        <v>0</v>
      </c>
      <c r="N300" s="2">
        <v>2304625.327</v>
      </c>
      <c r="O300" s="2">
        <v>2053599.8629999999</v>
      </c>
      <c r="P300">
        <v>58310.853000000003</v>
      </c>
      <c r="Q300">
        <v>3014122.7119999998</v>
      </c>
      <c r="R300">
        <v>811873.98</v>
      </c>
      <c r="S300" s="4" t="e">
        <v>#N/A</v>
      </c>
      <c r="T300">
        <v>90305.434299999994</v>
      </c>
      <c r="U300">
        <v>2606985.1090000002</v>
      </c>
      <c r="V300">
        <v>-90305.434299999994</v>
      </c>
      <c r="W300">
        <v>97918.934399999998</v>
      </c>
      <c r="X300">
        <v>36575.876199999999</v>
      </c>
      <c r="Y300">
        <v>9819.8613999999998</v>
      </c>
      <c r="Z300">
        <v>7613.5001000000002</v>
      </c>
      <c r="AA300">
        <v>-1211.9449</v>
      </c>
      <c r="AB300" t="e">
        <v>#N/A</v>
      </c>
      <c r="AC300">
        <v>79801.911699999997</v>
      </c>
      <c r="AD300">
        <v>51.402299999999997</v>
      </c>
      <c r="AE300" s="25">
        <v>1359815.6625000001</v>
      </c>
      <c r="AF300">
        <v>31634.87</v>
      </c>
      <c r="AG300">
        <v>36451.574099999998</v>
      </c>
      <c r="AH300">
        <v>4972.0816999999997</v>
      </c>
      <c r="AI300">
        <v>79801.911699999997</v>
      </c>
      <c r="AJ300">
        <v>0</v>
      </c>
      <c r="AK300">
        <v>-9085.7199999999993</v>
      </c>
      <c r="AL300">
        <v>-5344.9879000000001</v>
      </c>
      <c r="AM300">
        <v>0</v>
      </c>
      <c r="AN300">
        <v>70914.315600000002</v>
      </c>
      <c r="AO300">
        <v>817503.46180000005</v>
      </c>
      <c r="AP300">
        <v>363.76549999999997</v>
      </c>
      <c r="AQ300">
        <v>255220.3003</v>
      </c>
      <c r="AR300">
        <v>2971776.767</v>
      </c>
      <c r="AS300">
        <v>2211334.452</v>
      </c>
      <c r="AT300">
        <v>29.848099999999999</v>
      </c>
      <c r="AU300">
        <v>102744.7136</v>
      </c>
      <c r="AV300">
        <v>20214.5664</v>
      </c>
      <c r="AW300">
        <v>-13739.8256</v>
      </c>
      <c r="AX300" s="26">
        <v>255220.3003</v>
      </c>
      <c r="AY300">
        <v>255220.3003</v>
      </c>
      <c r="AZ300">
        <v>3443376.6033999999</v>
      </c>
      <c r="BA300">
        <v>362585.48619999998</v>
      </c>
      <c r="BB300">
        <v>344225.18829999998</v>
      </c>
      <c r="BC300">
        <v>368523.29300000001</v>
      </c>
      <c r="BD300" t="e">
        <v>#N/A</v>
      </c>
      <c r="BE300" s="15">
        <v>31634.87</v>
      </c>
      <c r="BF300" s="5">
        <v>40</v>
      </c>
      <c r="BG300" s="9">
        <f t="shared" si="35"/>
        <v>34022.519999999997</v>
      </c>
      <c r="BH300" s="9">
        <f t="shared" si="42"/>
        <v>97814.744999999995</v>
      </c>
      <c r="BI300" s="9">
        <f t="shared" si="37"/>
        <v>97814.744999999995</v>
      </c>
      <c r="BJ300">
        <v>850.56299999999999</v>
      </c>
      <c r="BK300" s="9">
        <f t="shared" si="44"/>
        <v>1701296.0709224129</v>
      </c>
      <c r="BL300">
        <v>1801.900024</v>
      </c>
      <c r="BM300">
        <v>0</v>
      </c>
      <c r="BN300" t="s">
        <v>114</v>
      </c>
      <c r="BO300">
        <f t="shared" si="43"/>
        <v>1</v>
      </c>
      <c r="BP300">
        <f t="shared" si="38"/>
        <v>2202248.7319999998</v>
      </c>
      <c r="BQ300">
        <f t="shared" si="39"/>
        <v>0.77252675694691375</v>
      </c>
      <c r="BR300">
        <f t="shared" si="40"/>
        <v>1.2944535461167432</v>
      </c>
      <c r="BS300" t="str">
        <f t="shared" si="41"/>
        <v>Continue</v>
      </c>
    </row>
    <row r="301" spans="1:71">
      <c r="A301" s="27">
        <v>300</v>
      </c>
      <c r="B301" s="27" t="s">
        <v>76</v>
      </c>
      <c r="C301" s="29">
        <v>40908</v>
      </c>
      <c r="D301" s="27">
        <v>0.71120000000000005</v>
      </c>
      <c r="E301" s="27">
        <v>231589.125</v>
      </c>
      <c r="F301" s="27">
        <v>192589.375</v>
      </c>
      <c r="G301" s="27">
        <v>88440.125</v>
      </c>
      <c r="H301" s="27">
        <v>356844.5</v>
      </c>
      <c r="I301" s="27">
        <v>43176</v>
      </c>
      <c r="J301" s="27">
        <v>2786490.375</v>
      </c>
      <c r="K301" s="27">
        <v>234512.5</v>
      </c>
      <c r="L301" s="27">
        <v>5043.625</v>
      </c>
      <c r="M301" s="27">
        <v>0</v>
      </c>
      <c r="N301" s="27">
        <v>2182572.5</v>
      </c>
      <c r="O301" s="27">
        <v>2018253.125</v>
      </c>
      <c r="P301" s="27">
        <v>57568</v>
      </c>
      <c r="Q301" s="27">
        <v>2929543</v>
      </c>
      <c r="R301" s="27">
        <v>762197.75</v>
      </c>
      <c r="S301" s="27" t="e">
        <v>#N/A</v>
      </c>
      <c r="T301" s="27">
        <v>83279.183900000004</v>
      </c>
      <c r="U301" s="27">
        <v>2572698.5</v>
      </c>
      <c r="V301" s="27">
        <v>-83279.183900000004</v>
      </c>
      <c r="W301" s="27">
        <v>69139.202499999999</v>
      </c>
      <c r="X301" s="27">
        <v>35209.49</v>
      </c>
      <c r="Y301" s="27">
        <v>3402.3355000000001</v>
      </c>
      <c r="Z301" s="27">
        <v>-14139.981400000001</v>
      </c>
      <c r="AA301" s="27">
        <v>-1030.0649000000001</v>
      </c>
      <c r="AB301" s="27">
        <v>0</v>
      </c>
      <c r="AC301" s="27">
        <v>51409.601199999997</v>
      </c>
      <c r="AD301" s="27">
        <v>47.688200000000002</v>
      </c>
      <c r="AE301" s="27">
        <v>1319141.0822000001</v>
      </c>
      <c r="AF301" s="27">
        <v>41982.946900000003</v>
      </c>
      <c r="AG301" s="27">
        <v>22536.570800000001</v>
      </c>
      <c r="AH301" s="27">
        <v>5056.6821</v>
      </c>
      <c r="AI301" s="27">
        <v>51409.601199999997</v>
      </c>
      <c r="AJ301" s="27">
        <v>0</v>
      </c>
      <c r="AK301" s="27">
        <v>-5525.5</v>
      </c>
      <c r="AL301" s="27">
        <v>-18041.742200000001</v>
      </c>
      <c r="AM301" s="27">
        <v>0</v>
      </c>
      <c r="AN301" s="27">
        <v>47258.1276</v>
      </c>
      <c r="AO301" s="27">
        <v>900557.62179999996</v>
      </c>
      <c r="AP301" s="27">
        <v>430.95420000000001</v>
      </c>
      <c r="AQ301" s="27">
        <v>304487.56099999999</v>
      </c>
      <c r="AR301" s="27">
        <v>2886367</v>
      </c>
      <c r="AS301" s="27">
        <v>2172870.75</v>
      </c>
      <c r="AT301" s="27">
        <v>25.100999999999999</v>
      </c>
      <c r="AU301" s="27">
        <v>96811.580400000006</v>
      </c>
      <c r="AV301" s="27">
        <v>20403.047900000001</v>
      </c>
      <c r="AW301" s="27">
        <v>-15610.9776</v>
      </c>
      <c r="AX301" s="27">
        <v>304487.56099999999</v>
      </c>
      <c r="AY301" s="27">
        <v>304487.56099999999</v>
      </c>
      <c r="AZ301" s="27">
        <v>3276041.5550000002</v>
      </c>
      <c r="BA301" s="27">
        <v>386746.53519999998</v>
      </c>
      <c r="BB301" s="27">
        <v>385688.16379999998</v>
      </c>
      <c r="BC301" s="27">
        <v>399024.625</v>
      </c>
      <c r="BD301" s="27" t="e">
        <v>#N/A</v>
      </c>
      <c r="BE301" s="28">
        <v>41982.946900000003</v>
      </c>
      <c r="BF301" s="27">
        <v>75</v>
      </c>
      <c r="BG301" s="31">
        <f t="shared" si="35"/>
        <v>63792.224999999999</v>
      </c>
      <c r="BH301" s="31">
        <f t="shared" si="42"/>
        <v>63792.224999999999</v>
      </c>
      <c r="BI301" s="31">
        <f t="shared" si="37"/>
        <v>63792.224999999999</v>
      </c>
      <c r="BJ301" s="27">
        <v>850.56299999999999</v>
      </c>
      <c r="BK301" s="31">
        <f t="shared" si="44"/>
        <v>1532629.4901135119</v>
      </c>
      <c r="BL301" s="27">
        <v>1702.5</v>
      </c>
      <c r="BM301" s="27">
        <v>0</v>
      </c>
      <c r="BN301" s="27" t="s">
        <v>114</v>
      </c>
      <c r="BO301" s="27">
        <f t="shared" si="43"/>
        <v>1</v>
      </c>
      <c r="BP301" s="27">
        <f t="shared" si="38"/>
        <v>2167345.25</v>
      </c>
      <c r="BQ301" s="27">
        <f t="shared" si="39"/>
        <v>0.70714598429277109</v>
      </c>
      <c r="BR301" s="27">
        <f t="shared" si="40"/>
        <v>1.4141351605073702</v>
      </c>
      <c r="BS301" s="27" t="str">
        <f t="shared" si="41"/>
        <v>Initiate</v>
      </c>
    </row>
    <row r="302" spans="1:71" customFormat="1" hidden="1">
      <c r="A302">
        <v>301</v>
      </c>
      <c r="B302" t="s">
        <v>76</v>
      </c>
      <c r="C302" s="1">
        <v>40724</v>
      </c>
      <c r="D302">
        <v>0.82530000000000003</v>
      </c>
      <c r="E302">
        <v>202562.55600000001</v>
      </c>
      <c r="F302">
        <v>169517.2752</v>
      </c>
      <c r="G302">
        <v>113596.63559999999</v>
      </c>
      <c r="H302">
        <v>361380.516</v>
      </c>
      <c r="I302">
        <v>39314.410799999998</v>
      </c>
      <c r="J302" s="3">
        <v>2360787.1812</v>
      </c>
      <c r="K302">
        <v>253217.12640000001</v>
      </c>
      <c r="L302">
        <v>4987.4412000000002</v>
      </c>
      <c r="M302">
        <v>0</v>
      </c>
      <c r="N302" s="2">
        <v>1792999.0427999999</v>
      </c>
      <c r="O302" s="2">
        <v>1659926.31</v>
      </c>
      <c r="P302">
        <v>43605.281999999999</v>
      </c>
      <c r="Q302">
        <v>2564742.8772</v>
      </c>
      <c r="R302">
        <v>765474.70440000005</v>
      </c>
      <c r="S302" s="4" t="e">
        <v>#N/A</v>
      </c>
      <c r="T302">
        <v>52280.026100000003</v>
      </c>
      <c r="U302">
        <v>2203362.3612000002</v>
      </c>
      <c r="V302">
        <v>-52280.026100000003</v>
      </c>
      <c r="W302">
        <v>128041.2844</v>
      </c>
      <c r="X302">
        <v>32157.253700000001</v>
      </c>
      <c r="Y302">
        <v>363.83319999999998</v>
      </c>
      <c r="Z302">
        <v>75761.258400000006</v>
      </c>
      <c r="AA302">
        <v>-3022.6138999999998</v>
      </c>
      <c r="AB302" t="e">
        <v>#N/A</v>
      </c>
      <c r="AC302">
        <v>110969.11320000001</v>
      </c>
      <c r="AD302">
        <v>20.2136</v>
      </c>
      <c r="AE302" s="25">
        <v>1385838.0267</v>
      </c>
      <c r="AF302">
        <v>90986.276700000002</v>
      </c>
      <c r="AG302">
        <v>22781.553100000001</v>
      </c>
      <c r="AH302">
        <v>4953.7284</v>
      </c>
      <c r="AI302">
        <v>110969.11320000001</v>
      </c>
      <c r="AJ302">
        <v>0</v>
      </c>
      <c r="AK302">
        <v>6603.4835999999996</v>
      </c>
      <c r="AL302">
        <v>-17687.888900000002</v>
      </c>
      <c r="AM302">
        <v>0</v>
      </c>
      <c r="AN302">
        <v>112704.3175</v>
      </c>
      <c r="AO302">
        <v>815406.08140000002</v>
      </c>
      <c r="AP302">
        <v>452.21120000000002</v>
      </c>
      <c r="AQ302">
        <v>348937.07280000002</v>
      </c>
      <c r="AR302">
        <v>2525428.4663999998</v>
      </c>
      <c r="AS302">
        <v>1792664.6891999999</v>
      </c>
      <c r="AT302">
        <v>18.851400000000002</v>
      </c>
      <c r="AU302">
        <v>80268.568899999998</v>
      </c>
      <c r="AV302">
        <v>20422.837500000001</v>
      </c>
      <c r="AW302">
        <v>-3408.7465000000002</v>
      </c>
      <c r="AX302" s="26">
        <v>348937.07280000002</v>
      </c>
      <c r="AY302">
        <v>348937.07280000002</v>
      </c>
      <c r="AZ302">
        <v>2958495.5181999998</v>
      </c>
      <c r="BA302">
        <v>415333.5257</v>
      </c>
      <c r="BB302">
        <v>425796.89529999997</v>
      </c>
      <c r="BC302">
        <v>348730.80479999998</v>
      </c>
      <c r="BD302" t="e">
        <v>#N/A</v>
      </c>
      <c r="BE302" s="15">
        <v>90986.276700000002</v>
      </c>
      <c r="BF302" s="5">
        <v>0</v>
      </c>
      <c r="BG302" s="9">
        <f t="shared" si="35"/>
        <v>0</v>
      </c>
      <c r="BH302" s="9">
        <f t="shared" si="42"/>
        <v>50183.216999999997</v>
      </c>
      <c r="BI302" s="9">
        <f t="shared" si="37"/>
        <v>50183.216999999997</v>
      </c>
      <c r="BJ302">
        <v>850.56299999999999</v>
      </c>
      <c r="BK302" s="9">
        <f t="shared" si="44"/>
        <v>1448083.5075000001</v>
      </c>
      <c r="BL302">
        <v>1774.3000489999999</v>
      </c>
      <c r="BM302">
        <v>0</v>
      </c>
      <c r="BN302" t="s">
        <v>114</v>
      </c>
      <c r="BO302">
        <f t="shared" si="43"/>
        <v>0</v>
      </c>
      <c r="BP302">
        <f t="shared" si="38"/>
        <v>1799268.1727999998</v>
      </c>
      <c r="BQ302">
        <f t="shared" si="39"/>
        <v>0.804818052912318</v>
      </c>
      <c r="BR302">
        <f t="shared" si="40"/>
        <v>1.2425168600299108</v>
      </c>
      <c r="BS302" t="str">
        <f t="shared" si="41"/>
        <v>NonPayer</v>
      </c>
    </row>
    <row r="303" spans="1:71">
      <c r="A303" s="27">
        <v>302</v>
      </c>
      <c r="B303" s="27" t="s">
        <v>76</v>
      </c>
      <c r="C303" s="29">
        <v>40543</v>
      </c>
      <c r="D303" s="27">
        <v>0.82050000000000001</v>
      </c>
      <c r="E303" s="27">
        <v>206050.18</v>
      </c>
      <c r="F303" s="27">
        <v>171209.745</v>
      </c>
      <c r="G303" s="27">
        <v>72306.880000000005</v>
      </c>
      <c r="H303" s="27">
        <v>329014.625</v>
      </c>
      <c r="I303" s="27">
        <v>44153.61</v>
      </c>
      <c r="J303" s="27">
        <v>2500358.4750000001</v>
      </c>
      <c r="K303" s="27">
        <v>276921.91499999998</v>
      </c>
      <c r="L303" s="27">
        <v>5129.88</v>
      </c>
      <c r="M303" s="27">
        <v>0</v>
      </c>
      <c r="N303" s="27">
        <v>1808038.42</v>
      </c>
      <c r="O303" s="27">
        <v>1663607.87</v>
      </c>
      <c r="P303" s="27">
        <v>64886.875</v>
      </c>
      <c r="Q303" s="27">
        <v>2565459.0950000002</v>
      </c>
      <c r="R303" s="27">
        <v>745328.81499999994</v>
      </c>
      <c r="S303" s="27" t="e">
        <v>#N/A</v>
      </c>
      <c r="T303" s="27">
        <v>59586.9951</v>
      </c>
      <c r="U303" s="27">
        <v>2236444.4700000002</v>
      </c>
      <c r="V303" s="27">
        <v>-59586.9951</v>
      </c>
      <c r="W303" s="27">
        <v>58634.831700000002</v>
      </c>
      <c r="X303" s="27">
        <v>31943.543699999998</v>
      </c>
      <c r="Y303" s="27">
        <v>860.01850000000002</v>
      </c>
      <c r="Z303" s="27">
        <v>-952.16330000000005</v>
      </c>
      <c r="AA303" s="27">
        <v>-28810.619299999998</v>
      </c>
      <c r="AB303" s="27">
        <v>0</v>
      </c>
      <c r="AC303" s="27">
        <v>92390.5573</v>
      </c>
      <c r="AD303" s="27">
        <v>24.0181</v>
      </c>
      <c r="AE303" s="27">
        <v>1353322.4532999999</v>
      </c>
      <c r="AF303" s="27">
        <v>67142.871799999994</v>
      </c>
      <c r="AG303" s="27">
        <v>21224.027600000001</v>
      </c>
      <c r="AH303" s="27">
        <v>5436.5454</v>
      </c>
      <c r="AI303" s="27">
        <v>92390.5573</v>
      </c>
      <c r="AJ303" s="27">
        <v>0</v>
      </c>
      <c r="AK303" s="27">
        <v>12549.885</v>
      </c>
      <c r="AL303" s="27">
        <v>50065.361799999999</v>
      </c>
      <c r="AM303" s="27">
        <v>0</v>
      </c>
      <c r="AN303" s="27">
        <v>88366.899399999995</v>
      </c>
      <c r="AO303" s="27">
        <v>733411.47840000002</v>
      </c>
      <c r="AP303" s="27">
        <v>307.69929999999999</v>
      </c>
      <c r="AQ303" s="27">
        <v>273511.74680000002</v>
      </c>
      <c r="AR303" s="27">
        <v>2521305.4849999999</v>
      </c>
      <c r="AS303" s="27">
        <v>1807580.395</v>
      </c>
      <c r="AT303" s="27">
        <v>20.4969</v>
      </c>
      <c r="AU303" s="27">
        <v>71399.746499999994</v>
      </c>
      <c r="AV303" s="27">
        <v>21623.402600000001</v>
      </c>
      <c r="AW303" s="27">
        <v>3431.8040999999998</v>
      </c>
      <c r="AX303" s="27">
        <v>273511.74680000002</v>
      </c>
      <c r="AY303" s="27">
        <v>273511.74680000002</v>
      </c>
      <c r="AZ303" s="27">
        <v>2614184.3376000002</v>
      </c>
      <c r="BA303" s="27">
        <v>350256.6041</v>
      </c>
      <c r="BB303" s="27">
        <v>348343.29739999998</v>
      </c>
      <c r="BC303" s="27">
        <v>300525.46999999997</v>
      </c>
      <c r="BD303" s="27" t="e">
        <v>#N/A</v>
      </c>
      <c r="BE303" s="28">
        <v>67142.871799999994</v>
      </c>
      <c r="BF303" s="27">
        <v>59</v>
      </c>
      <c r="BG303" s="31">
        <f t="shared" si="35"/>
        <v>50183.216999999997</v>
      </c>
      <c r="BH303" s="31">
        <f t="shared" si="42"/>
        <v>50183.216999999997</v>
      </c>
      <c r="BI303" s="31">
        <f t="shared" si="37"/>
        <v>50183.216999999997</v>
      </c>
      <c r="BJ303" s="27">
        <v>850.56299999999999</v>
      </c>
      <c r="BK303" s="31">
        <f t="shared" si="44"/>
        <v>1509153.972577587</v>
      </c>
      <c r="BL303" s="27">
        <v>1732.98999</v>
      </c>
      <c r="BM303" s="27">
        <v>0</v>
      </c>
      <c r="BN303" s="27" t="s">
        <v>114</v>
      </c>
      <c r="BO303" s="27">
        <f t="shared" si="43"/>
        <v>1</v>
      </c>
      <c r="BP303" s="27">
        <f t="shared" si="38"/>
        <v>1820130.2800000003</v>
      </c>
      <c r="BQ303" s="27">
        <f t="shared" si="39"/>
        <v>0.82914612715392377</v>
      </c>
      <c r="BR303" s="27">
        <f t="shared" si="40"/>
        <v>1.2060600263943086</v>
      </c>
      <c r="BS303" s="27" t="str">
        <f t="shared" si="41"/>
        <v>Initiate</v>
      </c>
    </row>
    <row r="304" spans="1:71" customFormat="1" hidden="1">
      <c r="A304">
        <v>303</v>
      </c>
      <c r="B304" t="s">
        <v>76</v>
      </c>
      <c r="C304" s="1">
        <v>40359</v>
      </c>
      <c r="D304">
        <v>0.90210000000000001</v>
      </c>
      <c r="E304">
        <v>162658.8695</v>
      </c>
      <c r="F304">
        <v>177153.53349999999</v>
      </c>
      <c r="G304">
        <v>117081.898</v>
      </c>
      <c r="H304">
        <v>357993.21</v>
      </c>
      <c r="I304">
        <v>50418.938999999998</v>
      </c>
      <c r="J304" s="3">
        <v>2462312.2855000002</v>
      </c>
      <c r="K304">
        <v>250907.63200000001</v>
      </c>
      <c r="L304">
        <v>4935.683</v>
      </c>
      <c r="M304">
        <v>0</v>
      </c>
      <c r="N304" s="2">
        <v>1693376.608</v>
      </c>
      <c r="O304" s="2">
        <v>1684754.7819999999</v>
      </c>
      <c r="P304">
        <v>54073.843500000003</v>
      </c>
      <c r="Q304">
        <v>2573740.0150000001</v>
      </c>
      <c r="R304">
        <v>727325.99549999996</v>
      </c>
      <c r="S304" s="4" t="e">
        <v>#N/A</v>
      </c>
      <c r="T304">
        <v>52349.027800000003</v>
      </c>
      <c r="U304">
        <v>2215746.8050000002</v>
      </c>
      <c r="V304">
        <v>-52349.027800000003</v>
      </c>
      <c r="W304">
        <v>104910.2404</v>
      </c>
      <c r="X304">
        <v>31221.481500000002</v>
      </c>
      <c r="Y304">
        <v>484.9939</v>
      </c>
      <c r="Z304">
        <v>52561.212599999999</v>
      </c>
      <c r="AA304">
        <v>-20127.2464</v>
      </c>
      <c r="AB304" t="e">
        <v>#N/A</v>
      </c>
      <c r="AC304">
        <v>82054.903399999996</v>
      </c>
      <c r="AD304">
        <v>21.767199999999999</v>
      </c>
      <c r="AE304" s="25">
        <v>1372885.6979</v>
      </c>
      <c r="AF304">
        <v>59078.317999999999</v>
      </c>
      <c r="AG304">
        <v>17399.155699999999</v>
      </c>
      <c r="AH304">
        <v>5941.1751000000004</v>
      </c>
      <c r="AI304">
        <v>82054.903399999996</v>
      </c>
      <c r="AJ304">
        <v>0</v>
      </c>
      <c r="AK304">
        <v>14900.764499999999</v>
      </c>
      <c r="AL304">
        <v>-11609.5412</v>
      </c>
      <c r="AM304">
        <v>0</v>
      </c>
      <c r="AN304">
        <v>79933.055200000003</v>
      </c>
      <c r="AO304">
        <v>639312.88069999998</v>
      </c>
      <c r="AP304" t="e">
        <v>#N/A</v>
      </c>
      <c r="AQ304" t="e">
        <v>#N/A</v>
      </c>
      <c r="AR304">
        <v>2523321.0759999999</v>
      </c>
      <c r="AS304">
        <v>1831513.2549999999</v>
      </c>
      <c r="AT304" t="e">
        <v>#N/A</v>
      </c>
      <c r="AU304" t="e">
        <v>#N/A</v>
      </c>
      <c r="AV304" t="e">
        <v>#N/A</v>
      </c>
      <c r="AW304" t="e">
        <v>#N/A</v>
      </c>
      <c r="AX304" s="26" t="e">
        <v>#N/A</v>
      </c>
      <c r="AY304" t="e">
        <v>#N/A</v>
      </c>
      <c r="AZ304" t="e">
        <v>#N/A</v>
      </c>
      <c r="BA304" t="e">
        <v>#N/A</v>
      </c>
      <c r="BB304">
        <v>298483.79629999999</v>
      </c>
      <c r="BC304">
        <v>258904.68799999999</v>
      </c>
      <c r="BD304" t="e">
        <v>#N/A</v>
      </c>
      <c r="BE304" s="15">
        <v>59078.317999999999</v>
      </c>
      <c r="BF304" s="5">
        <v>0</v>
      </c>
      <c r="BG304" s="9">
        <f t="shared" si="35"/>
        <v>0</v>
      </c>
      <c r="BH304" s="9">
        <f t="shared" si="42"/>
        <v>0</v>
      </c>
      <c r="BI304" s="9">
        <f t="shared" si="37"/>
        <v>0</v>
      </c>
      <c r="BJ304">
        <v>850.56299999999999</v>
      </c>
      <c r="BK304" s="9">
        <f t="shared" si="44"/>
        <v>1474017.1648643699</v>
      </c>
      <c r="BL304">
        <v>1615</v>
      </c>
      <c r="BM304">
        <v>0</v>
      </c>
      <c r="BN304" t="s">
        <v>114</v>
      </c>
      <c r="BO304">
        <f t="shared" si="43"/>
        <v>0</v>
      </c>
      <c r="BP304">
        <f t="shared" si="38"/>
        <v>1846414.0195000002</v>
      </c>
      <c r="BQ304">
        <f t="shared" si="39"/>
        <v>0.79831346019758154</v>
      </c>
      <c r="BR304">
        <f t="shared" si="40"/>
        <v>1.2526407856789754</v>
      </c>
      <c r="BS304" t="e">
        <f t="shared" si="41"/>
        <v>#N/A</v>
      </c>
    </row>
    <row r="305" spans="1:71">
      <c r="A305" s="27">
        <v>304</v>
      </c>
      <c r="B305" s="27" t="s">
        <v>77</v>
      </c>
      <c r="C305" s="29">
        <v>44561</v>
      </c>
      <c r="D305" s="27">
        <v>0.88429999999999997</v>
      </c>
      <c r="E305" s="27">
        <v>2314</v>
      </c>
      <c r="F305" s="27">
        <v>16861</v>
      </c>
      <c r="G305" s="27">
        <v>55472</v>
      </c>
      <c r="H305" s="27">
        <v>107247</v>
      </c>
      <c r="I305" s="27">
        <v>4264</v>
      </c>
      <c r="J305" s="27">
        <v>51316</v>
      </c>
      <c r="K305" s="27">
        <v>136597</v>
      </c>
      <c r="L305" s="27">
        <v>0</v>
      </c>
      <c r="M305" s="27">
        <v>0</v>
      </c>
      <c r="N305" s="27">
        <v>62764</v>
      </c>
      <c r="O305" s="27">
        <v>49514</v>
      </c>
      <c r="P305" s="27">
        <v>34308</v>
      </c>
      <c r="Q305" s="27">
        <v>348876</v>
      </c>
      <c r="R305" s="27">
        <v>255869</v>
      </c>
      <c r="S305" s="27">
        <v>0</v>
      </c>
      <c r="T305" s="27">
        <v>4249</v>
      </c>
      <c r="U305" s="27">
        <v>241629</v>
      </c>
      <c r="V305" s="27">
        <v>-4249</v>
      </c>
      <c r="W305" s="27">
        <v>-30152</v>
      </c>
      <c r="X305" s="27">
        <v>983</v>
      </c>
      <c r="Y305" s="27">
        <v>765</v>
      </c>
      <c r="Z305" s="27">
        <v>-34401</v>
      </c>
      <c r="AA305" s="27" t="e">
        <v>#N/A</v>
      </c>
      <c r="AB305" s="27">
        <v>0</v>
      </c>
      <c r="AC305" s="27">
        <v>20282</v>
      </c>
      <c r="AD305" s="27">
        <v>29.3245</v>
      </c>
      <c r="AE305" s="27">
        <v>51938.6276</v>
      </c>
      <c r="AF305" s="27">
        <v>10572</v>
      </c>
      <c r="AG305" s="27">
        <v>4389</v>
      </c>
      <c r="AH305" s="27">
        <v>4842</v>
      </c>
      <c r="AI305" s="27">
        <v>20282</v>
      </c>
      <c r="AJ305" s="27">
        <v>0</v>
      </c>
      <c r="AK305" s="27">
        <v>180</v>
      </c>
      <c r="AL305" s="27">
        <v>36976</v>
      </c>
      <c r="AM305" s="27">
        <v>0</v>
      </c>
      <c r="AN305" s="27">
        <v>14967</v>
      </c>
      <c r="AO305" s="27">
        <v>75694</v>
      </c>
      <c r="AP305" s="27">
        <v>175.29660000000001</v>
      </c>
      <c r="AQ305" s="27">
        <v>16266</v>
      </c>
      <c r="AR305" s="27">
        <v>344612</v>
      </c>
      <c r="AS305" s="27">
        <v>92827</v>
      </c>
      <c r="AT305" s="27">
        <v>30.091100000000001</v>
      </c>
      <c r="AU305" s="27">
        <v>7004</v>
      </c>
      <c r="AV305" s="27">
        <v>8974</v>
      </c>
      <c r="AW305" s="27">
        <v>6</v>
      </c>
      <c r="AX305" s="27">
        <v>16266</v>
      </c>
      <c r="AY305" s="27">
        <v>16266</v>
      </c>
      <c r="AZ305" s="27">
        <v>130515</v>
      </c>
      <c r="BA305" s="27">
        <v>31675</v>
      </c>
      <c r="BB305" s="27">
        <v>23276</v>
      </c>
      <c r="BC305" s="27">
        <v>206087</v>
      </c>
      <c r="BD305" s="27" t="e">
        <v>#N/A</v>
      </c>
      <c r="BE305" s="28">
        <v>10572</v>
      </c>
      <c r="BF305" s="27">
        <v>0</v>
      </c>
      <c r="BG305" s="31">
        <f t="shared" si="35"/>
        <v>0</v>
      </c>
      <c r="BH305" s="31">
        <f t="shared" si="42"/>
        <v>0</v>
      </c>
      <c r="BI305" s="31">
        <f t="shared" si="37"/>
        <v>0</v>
      </c>
      <c r="BJ305" s="27">
        <v>103.03</v>
      </c>
      <c r="BK305" s="31">
        <f t="shared" si="44"/>
        <v>166393.45000000001</v>
      </c>
      <c r="BL305" s="27">
        <v>609</v>
      </c>
      <c r="BM305" s="27">
        <v>0</v>
      </c>
      <c r="BN305" s="27" t="s">
        <v>116</v>
      </c>
      <c r="BO305" s="27">
        <f t="shared" si="43"/>
        <v>0</v>
      </c>
      <c r="BP305" s="27">
        <f t="shared" si="38"/>
        <v>93007</v>
      </c>
      <c r="BQ305" s="27">
        <f t="shared" si="39"/>
        <v>1.7890422226284044</v>
      </c>
      <c r="BR305" s="27">
        <f t="shared" si="40"/>
        <v>0.5589583003417502</v>
      </c>
      <c r="BS305" s="27" t="str">
        <f t="shared" si="41"/>
        <v>NonPayer</v>
      </c>
    </row>
    <row r="306" spans="1:71" customFormat="1" hidden="1">
      <c r="A306">
        <v>305</v>
      </c>
      <c r="B306" t="s">
        <v>77</v>
      </c>
      <c r="C306" s="1">
        <v>44377</v>
      </c>
      <c r="D306">
        <v>0.91139999999999999</v>
      </c>
      <c r="E306">
        <v>2160</v>
      </c>
      <c r="F306">
        <v>17061</v>
      </c>
      <c r="G306">
        <v>69125</v>
      </c>
      <c r="H306">
        <v>96108</v>
      </c>
      <c r="I306">
        <v>4256</v>
      </c>
      <c r="J306" s="3">
        <v>46808</v>
      </c>
      <c r="K306">
        <v>115498</v>
      </c>
      <c r="L306">
        <v>0</v>
      </c>
      <c r="M306">
        <v>0</v>
      </c>
      <c r="N306" s="2">
        <v>51834</v>
      </c>
      <c r="O306" s="2">
        <v>50154</v>
      </c>
      <c r="P306">
        <v>15001</v>
      </c>
      <c r="Q306">
        <v>312365</v>
      </c>
      <c r="R306">
        <v>218762</v>
      </c>
      <c r="S306" s="4">
        <v>0</v>
      </c>
      <c r="T306">
        <v>1740</v>
      </c>
      <c r="U306">
        <v>216257</v>
      </c>
      <c r="V306">
        <v>-1740</v>
      </c>
      <c r="W306">
        <v>-24276</v>
      </c>
      <c r="X306">
        <v>957</v>
      </c>
      <c r="Y306">
        <v>208</v>
      </c>
      <c r="Z306">
        <v>-26016</v>
      </c>
      <c r="AA306" t="e">
        <v>#N/A</v>
      </c>
      <c r="AB306">
        <v>0</v>
      </c>
      <c r="AC306">
        <v>11393</v>
      </c>
      <c r="AD306">
        <v>31.471900000000002</v>
      </c>
      <c r="AE306" s="25">
        <v>77655.600699999995</v>
      </c>
      <c r="AF306">
        <v>5694</v>
      </c>
      <c r="AG306">
        <v>2615</v>
      </c>
      <c r="AH306">
        <v>4132</v>
      </c>
      <c r="AI306">
        <v>11393</v>
      </c>
      <c r="AJ306">
        <v>0</v>
      </c>
      <c r="AK306">
        <v>147</v>
      </c>
      <c r="AL306">
        <v>26043</v>
      </c>
      <c r="AM306">
        <v>0</v>
      </c>
      <c r="AN306">
        <v>8309</v>
      </c>
      <c r="AO306">
        <v>54821</v>
      </c>
      <c r="AP306">
        <v>149.71940000000001</v>
      </c>
      <c r="AQ306">
        <v>15146</v>
      </c>
      <c r="AR306">
        <v>308109</v>
      </c>
      <c r="AS306">
        <v>93456</v>
      </c>
      <c r="AT306">
        <v>26.368500000000001</v>
      </c>
      <c r="AU306">
        <v>5424</v>
      </c>
      <c r="AV306">
        <v>8183</v>
      </c>
      <c r="AW306">
        <v>0</v>
      </c>
      <c r="AX306" s="26">
        <v>15146</v>
      </c>
      <c r="AY306">
        <v>15146</v>
      </c>
      <c r="AZ306">
        <v>124772</v>
      </c>
      <c r="BA306">
        <v>27474</v>
      </c>
      <c r="BB306">
        <v>20570</v>
      </c>
      <c r="BC306">
        <v>184379</v>
      </c>
      <c r="BD306" t="e">
        <v>#N/A</v>
      </c>
      <c r="BE306" s="15">
        <v>5694</v>
      </c>
      <c r="BF306" s="5">
        <v>0</v>
      </c>
      <c r="BG306" s="9">
        <f t="shared" si="35"/>
        <v>0</v>
      </c>
      <c r="BH306" s="9">
        <f t="shared" si="42"/>
        <v>4018.17</v>
      </c>
      <c r="BI306" s="9">
        <f t="shared" si="37"/>
        <v>4018.17</v>
      </c>
      <c r="BJ306">
        <v>103.03</v>
      </c>
      <c r="BK306" s="9">
        <f t="shared" ref="BK306:BK369" si="45">BJ306*BL306</f>
        <v>79848.25</v>
      </c>
      <c r="BL306">
        <v>775</v>
      </c>
      <c r="BM306">
        <v>0</v>
      </c>
      <c r="BN306" t="s">
        <v>116</v>
      </c>
      <c r="BO306">
        <f t="shared" si="43"/>
        <v>0</v>
      </c>
      <c r="BP306">
        <f t="shared" si="38"/>
        <v>93603</v>
      </c>
      <c r="BQ306">
        <f t="shared" si="39"/>
        <v>0.85305225259874151</v>
      </c>
      <c r="BR306">
        <f t="shared" si="40"/>
        <v>1.172261132836349</v>
      </c>
      <c r="BS306" t="str">
        <f t="shared" si="41"/>
        <v>NonPayer</v>
      </c>
    </row>
    <row r="307" spans="1:71">
      <c r="A307" s="27">
        <v>306</v>
      </c>
      <c r="B307" s="27" t="s">
        <v>77</v>
      </c>
      <c r="C307" s="29">
        <v>44196</v>
      </c>
      <c r="D307" s="27">
        <v>0.94310000000000005</v>
      </c>
      <c r="E307" s="27">
        <v>1966</v>
      </c>
      <c r="F307" s="27">
        <v>20569</v>
      </c>
      <c r="G307" s="27">
        <v>73803</v>
      </c>
      <c r="H307" s="27">
        <v>91339</v>
      </c>
      <c r="I307" s="27">
        <v>4121</v>
      </c>
      <c r="J307" s="27">
        <v>44642</v>
      </c>
      <c r="K307" s="27">
        <v>92690</v>
      </c>
      <c r="L307" s="27">
        <v>0</v>
      </c>
      <c r="M307" s="27">
        <v>0</v>
      </c>
      <c r="N307" s="27">
        <v>50062</v>
      </c>
      <c r="O307" s="27">
        <v>48426</v>
      </c>
      <c r="P307" s="27">
        <v>11753</v>
      </c>
      <c r="Q307" s="27">
        <v>282405</v>
      </c>
      <c r="R307" s="27">
        <v>190677</v>
      </c>
      <c r="S307" s="27">
        <v>0</v>
      </c>
      <c r="T307" s="27">
        <v>1841</v>
      </c>
      <c r="U307" s="27">
        <v>191066</v>
      </c>
      <c r="V307" s="27">
        <v>-1841</v>
      </c>
      <c r="W307" s="27">
        <v>4120</v>
      </c>
      <c r="X307" s="27">
        <v>973</v>
      </c>
      <c r="Y307" s="27">
        <v>343</v>
      </c>
      <c r="Z307" s="27">
        <v>2279</v>
      </c>
      <c r="AA307" s="27" t="e">
        <v>#N/A</v>
      </c>
      <c r="AB307" s="27">
        <v>0</v>
      </c>
      <c r="AC307" s="27">
        <v>16081</v>
      </c>
      <c r="AD307" s="27">
        <v>22.91</v>
      </c>
      <c r="AE307" s="27">
        <v>86813.9516</v>
      </c>
      <c r="AF307" s="27">
        <v>9452</v>
      </c>
      <c r="AG307" s="27">
        <v>2809</v>
      </c>
      <c r="AH307" s="27">
        <v>4051</v>
      </c>
      <c r="AI307" s="27">
        <v>16081</v>
      </c>
      <c r="AJ307" s="27">
        <v>0</v>
      </c>
      <c r="AK307" s="27">
        <v>0</v>
      </c>
      <c r="AL307" s="27">
        <v>7519</v>
      </c>
      <c r="AM307" s="27">
        <v>0</v>
      </c>
      <c r="AN307" s="27">
        <v>12261</v>
      </c>
      <c r="AO307" s="27">
        <v>69951</v>
      </c>
      <c r="AP307" s="27">
        <v>118.90730000000001</v>
      </c>
      <c r="AQ307" s="27">
        <v>12025</v>
      </c>
      <c r="AR307" s="27">
        <v>278284</v>
      </c>
      <c r="AS307" s="27">
        <v>91728</v>
      </c>
      <c r="AT307" s="27">
        <v>24.0366</v>
      </c>
      <c r="AU307" s="27">
        <v>3805</v>
      </c>
      <c r="AV307" s="27">
        <v>8014</v>
      </c>
      <c r="AW307" s="27">
        <v>0</v>
      </c>
      <c r="AX307" s="27">
        <v>12025</v>
      </c>
      <c r="AY307" s="27">
        <v>12025</v>
      </c>
      <c r="AZ307" s="27">
        <v>118052</v>
      </c>
      <c r="BA307" s="27">
        <v>22745</v>
      </c>
      <c r="BB307" s="27">
        <v>15830</v>
      </c>
      <c r="BC307" s="27">
        <v>161501</v>
      </c>
      <c r="BD307" s="27" t="e">
        <v>#N/A</v>
      </c>
      <c r="BE307" s="28">
        <v>9452</v>
      </c>
      <c r="BF307" s="27">
        <v>39</v>
      </c>
      <c r="BG307" s="31">
        <f t="shared" si="35"/>
        <v>4018.17</v>
      </c>
      <c r="BH307" s="31">
        <f t="shared" si="42"/>
        <v>6078.77</v>
      </c>
      <c r="BI307" s="31">
        <f t="shared" si="37"/>
        <v>6078.77</v>
      </c>
      <c r="BJ307" s="27">
        <v>103.03</v>
      </c>
      <c r="BK307" s="31">
        <f t="shared" si="45"/>
        <v>89203.37276364</v>
      </c>
      <c r="BL307" s="27">
        <v>865.79998799999998</v>
      </c>
      <c r="BM307" s="27">
        <v>0</v>
      </c>
      <c r="BN307" s="27" t="s">
        <v>116</v>
      </c>
      <c r="BO307" s="27">
        <f t="shared" si="43"/>
        <v>1</v>
      </c>
      <c r="BP307" s="27">
        <f t="shared" si="38"/>
        <v>91728</v>
      </c>
      <c r="BQ307" s="27">
        <f t="shared" si="39"/>
        <v>0.9724770273377813</v>
      </c>
      <c r="BR307" s="27">
        <f t="shared" si="40"/>
        <v>1.0283019257920825</v>
      </c>
      <c r="BS307" s="27" t="str">
        <f t="shared" si="41"/>
        <v>Continue</v>
      </c>
    </row>
    <row r="308" spans="1:71" customFormat="1" hidden="1">
      <c r="A308">
        <v>307</v>
      </c>
      <c r="B308" t="s">
        <v>77</v>
      </c>
      <c r="C308" s="1">
        <v>44012</v>
      </c>
      <c r="D308">
        <v>0.97409999999999997</v>
      </c>
      <c r="E308">
        <v>2533</v>
      </c>
      <c r="F308">
        <v>21572</v>
      </c>
      <c r="G308">
        <v>65436</v>
      </c>
      <c r="H308">
        <v>89451</v>
      </c>
      <c r="I308">
        <v>4015</v>
      </c>
      <c r="J308" s="3">
        <v>45619</v>
      </c>
      <c r="K308">
        <v>90503</v>
      </c>
      <c r="L308">
        <v>0</v>
      </c>
      <c r="M308">
        <v>0</v>
      </c>
      <c r="N308" s="2">
        <v>41908</v>
      </c>
      <c r="O308" s="2">
        <v>40172</v>
      </c>
      <c r="P308">
        <v>6204</v>
      </c>
      <c r="Q308">
        <v>266445</v>
      </c>
      <c r="R308">
        <v>182971</v>
      </c>
      <c r="S308" s="4">
        <v>0</v>
      </c>
      <c r="T308">
        <v>502</v>
      </c>
      <c r="U308">
        <v>176994</v>
      </c>
      <c r="V308">
        <v>-502</v>
      </c>
      <c r="W308">
        <v>-2285</v>
      </c>
      <c r="X308">
        <v>947</v>
      </c>
      <c r="Y308">
        <v>55</v>
      </c>
      <c r="Z308">
        <v>-2787</v>
      </c>
      <c r="AA308" t="e">
        <v>#N/A</v>
      </c>
      <c r="AB308">
        <v>0</v>
      </c>
      <c r="AC308">
        <v>6664</v>
      </c>
      <c r="AD308">
        <v>27.907</v>
      </c>
      <c r="AE308" s="25">
        <v>70220.703200000004</v>
      </c>
      <c r="AF308">
        <v>2573</v>
      </c>
      <c r="AG308">
        <v>996</v>
      </c>
      <c r="AH308">
        <v>3963</v>
      </c>
      <c r="AI308">
        <v>6664</v>
      </c>
      <c r="AJ308">
        <v>0</v>
      </c>
      <c r="AK308">
        <v>0</v>
      </c>
      <c r="AL308">
        <v>4379</v>
      </c>
      <c r="AM308">
        <v>0</v>
      </c>
      <c r="AN308">
        <v>3569</v>
      </c>
      <c r="AO308">
        <v>48101</v>
      </c>
      <c r="AP308">
        <v>79.707999999999998</v>
      </c>
      <c r="AQ308">
        <v>8178</v>
      </c>
      <c r="AR308">
        <v>262430</v>
      </c>
      <c r="AS308">
        <v>83474</v>
      </c>
      <c r="AT308">
        <v>25.701799999999999</v>
      </c>
      <c r="AU308">
        <v>2829</v>
      </c>
      <c r="AV308">
        <v>8610</v>
      </c>
      <c r="AW308">
        <v>0</v>
      </c>
      <c r="AX308" s="26">
        <v>8178</v>
      </c>
      <c r="AY308">
        <v>8178</v>
      </c>
      <c r="AZ308">
        <v>111931</v>
      </c>
      <c r="BA308">
        <v>17529</v>
      </c>
      <c r="BB308">
        <v>11007</v>
      </c>
      <c r="BC308">
        <v>146203</v>
      </c>
      <c r="BD308" t="e">
        <v>#N/A</v>
      </c>
      <c r="BE308" s="15">
        <v>2573</v>
      </c>
      <c r="BF308" s="5">
        <v>20</v>
      </c>
      <c r="BG308" s="9">
        <f t="shared" si="35"/>
        <v>2060.6</v>
      </c>
      <c r="BH308" s="9">
        <f t="shared" si="42"/>
        <v>5151.5</v>
      </c>
      <c r="BI308" s="9">
        <f t="shared" si="37"/>
        <v>5151.5</v>
      </c>
      <c r="BJ308">
        <v>103.03</v>
      </c>
      <c r="BK308" s="9">
        <f t="shared" si="45"/>
        <v>72203.422763640003</v>
      </c>
      <c r="BL308">
        <v>700.79998799999998</v>
      </c>
      <c r="BM308">
        <v>0</v>
      </c>
      <c r="BN308" t="s">
        <v>116</v>
      </c>
      <c r="BO308">
        <f t="shared" si="43"/>
        <v>1</v>
      </c>
      <c r="BP308">
        <f t="shared" si="38"/>
        <v>83474</v>
      </c>
      <c r="BQ308">
        <f t="shared" si="39"/>
        <v>0.86498098526056022</v>
      </c>
      <c r="BR308">
        <f t="shared" si="40"/>
        <v>1.1560947778508306</v>
      </c>
      <c r="BS308" t="str">
        <f t="shared" si="41"/>
        <v>Continue</v>
      </c>
    </row>
    <row r="309" spans="1:71">
      <c r="A309" s="27">
        <v>308</v>
      </c>
      <c r="B309" s="27" t="s">
        <v>77</v>
      </c>
      <c r="C309" s="29">
        <v>43830</v>
      </c>
      <c r="D309" s="27">
        <v>0.71460000000000001</v>
      </c>
      <c r="E309" s="27">
        <v>1931</v>
      </c>
      <c r="F309" s="27">
        <v>25461</v>
      </c>
      <c r="G309" s="27">
        <v>66684</v>
      </c>
      <c r="H309" s="27">
        <v>94972</v>
      </c>
      <c r="I309" s="27">
        <v>4016</v>
      </c>
      <c r="J309" s="27">
        <v>45672</v>
      </c>
      <c r="K309" s="27">
        <v>81739</v>
      </c>
      <c r="L309" s="27">
        <v>0</v>
      </c>
      <c r="M309" s="27">
        <v>0</v>
      </c>
      <c r="N309" s="27">
        <v>42353</v>
      </c>
      <c r="O309" s="27">
        <v>40608</v>
      </c>
      <c r="P309" s="27">
        <v>10670</v>
      </c>
      <c r="Q309" s="27">
        <v>264843</v>
      </c>
      <c r="R309" s="27">
        <v>180933</v>
      </c>
      <c r="S309" s="27" t="e">
        <v>#N/A</v>
      </c>
      <c r="T309" s="27">
        <v>548</v>
      </c>
      <c r="U309" s="27">
        <v>169871</v>
      </c>
      <c r="V309" s="27">
        <v>-548</v>
      </c>
      <c r="W309" s="27">
        <v>6605</v>
      </c>
      <c r="X309" s="27">
        <v>926</v>
      </c>
      <c r="Y309" s="27">
        <v>181</v>
      </c>
      <c r="Z309" s="27">
        <v>6057</v>
      </c>
      <c r="AA309" s="27" t="e">
        <v>#N/A</v>
      </c>
      <c r="AB309" s="27" t="e">
        <v>#N/A</v>
      </c>
      <c r="AC309" s="27">
        <v>10865</v>
      </c>
      <c r="AD309" s="27">
        <v>24.643699999999999</v>
      </c>
      <c r="AE309" s="27">
        <v>76553.392200000002</v>
      </c>
      <c r="AF309" s="27">
        <v>5605</v>
      </c>
      <c r="AG309" s="27">
        <v>1833</v>
      </c>
      <c r="AH309" s="27">
        <v>4647</v>
      </c>
      <c r="AI309" s="27">
        <v>10865</v>
      </c>
      <c r="AJ309" s="27">
        <v>0</v>
      </c>
      <c r="AK309" s="27">
        <v>0</v>
      </c>
      <c r="AL309" s="27">
        <v>531</v>
      </c>
      <c r="AM309" s="27">
        <v>0</v>
      </c>
      <c r="AN309" s="27">
        <v>7438</v>
      </c>
      <c r="AO309" s="27">
        <v>63830</v>
      </c>
      <c r="AP309" s="27">
        <v>72.448499999999996</v>
      </c>
      <c r="AQ309" s="27">
        <v>7469</v>
      </c>
      <c r="AR309" s="27">
        <v>260827</v>
      </c>
      <c r="AS309" s="27">
        <v>83910</v>
      </c>
      <c r="AT309" s="27">
        <v>30.855399999999999</v>
      </c>
      <c r="AU309" s="27">
        <v>3333</v>
      </c>
      <c r="AV309" s="27">
        <v>8535</v>
      </c>
      <c r="AW309" s="27">
        <v>0</v>
      </c>
      <c r="AX309" s="27">
        <v>7469</v>
      </c>
      <c r="AY309" s="27">
        <v>7469</v>
      </c>
      <c r="AZ309" s="27">
        <v>110438</v>
      </c>
      <c r="BA309" s="27">
        <v>16624</v>
      </c>
      <c r="BB309" s="27">
        <v>10802</v>
      </c>
      <c r="BC309" s="27">
        <v>138760</v>
      </c>
      <c r="BD309" s="27" t="e">
        <v>#N/A</v>
      </c>
      <c r="BE309" s="28">
        <v>5605</v>
      </c>
      <c r="BF309" s="27">
        <v>30</v>
      </c>
      <c r="BG309" s="31">
        <f t="shared" si="35"/>
        <v>3090.9</v>
      </c>
      <c r="BH309" s="31">
        <f t="shared" si="42"/>
        <v>3090.9</v>
      </c>
      <c r="BI309" s="31">
        <f t="shared" si="37"/>
        <v>3090.9</v>
      </c>
      <c r="BJ309" s="27">
        <v>103.03</v>
      </c>
      <c r="BK309" s="31">
        <f t="shared" si="45"/>
        <v>78714.92</v>
      </c>
      <c r="BL309" s="27">
        <v>764</v>
      </c>
      <c r="BM309" s="27">
        <v>0</v>
      </c>
      <c r="BN309" s="27" t="s">
        <v>116</v>
      </c>
      <c r="BO309" s="27">
        <f t="shared" si="43"/>
        <v>1</v>
      </c>
      <c r="BP309" s="27">
        <f t="shared" si="38"/>
        <v>83910</v>
      </c>
      <c r="BQ309" s="27">
        <f t="shared" si="39"/>
        <v>0.93808747467524722</v>
      </c>
      <c r="BR309" s="27">
        <f t="shared" si="40"/>
        <v>1.0659986696295951</v>
      </c>
      <c r="BS309" s="27" t="str">
        <f t="shared" si="41"/>
        <v>Initiate</v>
      </c>
    </row>
    <row r="310" spans="1:71" customFormat="1" hidden="1">
      <c r="A310">
        <v>309</v>
      </c>
      <c r="B310" t="s">
        <v>77</v>
      </c>
      <c r="C310" s="1">
        <v>43646</v>
      </c>
      <c r="D310">
        <v>0.68389999999999995</v>
      </c>
      <c r="E310">
        <v>2751</v>
      </c>
      <c r="F310">
        <v>19019</v>
      </c>
      <c r="G310">
        <v>66407</v>
      </c>
      <c r="H310">
        <v>120056</v>
      </c>
      <c r="I310">
        <v>3991</v>
      </c>
      <c r="J310" s="3">
        <v>45082</v>
      </c>
      <c r="K310">
        <v>59875</v>
      </c>
      <c r="L310">
        <v>0</v>
      </c>
      <c r="M310">
        <v>0</v>
      </c>
      <c r="N310" s="2">
        <v>36748</v>
      </c>
      <c r="O310" s="2">
        <v>34913</v>
      </c>
      <c r="P310">
        <v>31323</v>
      </c>
      <c r="Q310">
        <v>268313</v>
      </c>
      <c r="R310">
        <v>190098</v>
      </c>
      <c r="S310" s="4">
        <v>0</v>
      </c>
      <c r="T310">
        <v>322</v>
      </c>
      <c r="U310">
        <v>148257</v>
      </c>
      <c r="V310">
        <v>-322</v>
      </c>
      <c r="W310">
        <v>8224</v>
      </c>
      <c r="X310">
        <v>972</v>
      </c>
      <c r="Y310">
        <v>238</v>
      </c>
      <c r="Z310">
        <v>7902</v>
      </c>
      <c r="AA310" t="e">
        <v>#N/A</v>
      </c>
      <c r="AB310">
        <v>0</v>
      </c>
      <c r="AC310">
        <v>5759</v>
      </c>
      <c r="AD310">
        <v>44.589799999999997</v>
      </c>
      <c r="AE310" s="25">
        <v>78377.046300000002</v>
      </c>
      <c r="AF310">
        <v>1864</v>
      </c>
      <c r="AG310">
        <v>1500</v>
      </c>
      <c r="AH310">
        <v>3888</v>
      </c>
      <c r="AI310">
        <v>5759</v>
      </c>
      <c r="AJ310">
        <v>0</v>
      </c>
      <c r="AK310">
        <v>0</v>
      </c>
      <c r="AL310">
        <v>3153</v>
      </c>
      <c r="AM310">
        <v>0</v>
      </c>
      <c r="AN310">
        <v>3364</v>
      </c>
      <c r="AO310">
        <v>46608</v>
      </c>
      <c r="AP310">
        <v>141.09690000000001</v>
      </c>
      <c r="AQ310">
        <v>14334</v>
      </c>
      <c r="AR310">
        <v>264322</v>
      </c>
      <c r="AS310">
        <v>78215</v>
      </c>
      <c r="AT310">
        <v>27.767399999999999</v>
      </c>
      <c r="AU310">
        <v>5511</v>
      </c>
      <c r="AV310">
        <v>7820</v>
      </c>
      <c r="AW310">
        <v>2</v>
      </c>
      <c r="AX310" s="26">
        <v>14334</v>
      </c>
      <c r="AY310">
        <v>14334</v>
      </c>
      <c r="AZ310">
        <v>141288</v>
      </c>
      <c r="BA310">
        <v>24984</v>
      </c>
      <c r="BB310">
        <v>19847</v>
      </c>
      <c r="BC310">
        <v>117078</v>
      </c>
      <c r="BD310" t="e">
        <v>#N/A</v>
      </c>
      <c r="BE310" s="15">
        <v>1864</v>
      </c>
      <c r="BF310" s="5">
        <v>0</v>
      </c>
      <c r="BG310" s="9">
        <f t="shared" si="35"/>
        <v>0</v>
      </c>
      <c r="BH310" s="9">
        <f t="shared" si="42"/>
        <v>8036.34</v>
      </c>
      <c r="BI310" s="9">
        <f t="shared" si="37"/>
        <v>8036.34</v>
      </c>
      <c r="BJ310">
        <v>103.03</v>
      </c>
      <c r="BK310" s="9">
        <f t="shared" si="45"/>
        <v>80590.067236360002</v>
      </c>
      <c r="BL310">
        <v>782.20001200000002</v>
      </c>
      <c r="BM310">
        <v>0</v>
      </c>
      <c r="BN310" t="s">
        <v>116</v>
      </c>
      <c r="BO310">
        <f t="shared" si="43"/>
        <v>0</v>
      </c>
      <c r="BP310">
        <f t="shared" si="38"/>
        <v>78215</v>
      </c>
      <c r="BQ310">
        <f t="shared" si="39"/>
        <v>1.0303658791326473</v>
      </c>
      <c r="BR310">
        <f t="shared" si="40"/>
        <v>0.97052903269835666</v>
      </c>
      <c r="BS310" t="str">
        <f t="shared" si="41"/>
        <v>NonPayer</v>
      </c>
    </row>
    <row r="311" spans="1:71">
      <c r="A311" s="27">
        <v>310</v>
      </c>
      <c r="B311" s="27" t="s">
        <v>77</v>
      </c>
      <c r="C311" s="29">
        <v>43465</v>
      </c>
      <c r="D311" s="27">
        <v>0.55249999999999999</v>
      </c>
      <c r="E311" s="27">
        <v>3158</v>
      </c>
      <c r="F311" s="27">
        <v>22580</v>
      </c>
      <c r="G311" s="27">
        <v>55798</v>
      </c>
      <c r="H311" s="27">
        <v>87201</v>
      </c>
      <c r="I311" s="27">
        <v>4092</v>
      </c>
      <c r="J311" s="27">
        <v>45668</v>
      </c>
      <c r="K311" s="27">
        <v>74755</v>
      </c>
      <c r="L311" s="27">
        <v>0</v>
      </c>
      <c r="M311" s="27">
        <v>0</v>
      </c>
      <c r="N311" s="27">
        <v>42726</v>
      </c>
      <c r="O311" s="27">
        <v>41061</v>
      </c>
      <c r="P311" s="27">
        <v>11333</v>
      </c>
      <c r="Q311" s="27">
        <v>259520</v>
      </c>
      <c r="R311" s="27">
        <v>175167</v>
      </c>
      <c r="S311" s="27" t="e">
        <v>#N/A</v>
      </c>
      <c r="T311" s="27">
        <v>545</v>
      </c>
      <c r="U311" s="27">
        <v>172319</v>
      </c>
      <c r="V311" s="27">
        <v>-545</v>
      </c>
      <c r="W311" s="27">
        <v>18767</v>
      </c>
      <c r="X311" s="27">
        <v>1130</v>
      </c>
      <c r="Y311" s="27">
        <v>1064</v>
      </c>
      <c r="Z311" s="27">
        <v>18222</v>
      </c>
      <c r="AA311" s="27" t="e">
        <v>#N/A</v>
      </c>
      <c r="AB311" s="27" t="e">
        <v>#N/A</v>
      </c>
      <c r="AC311" s="27">
        <v>19225</v>
      </c>
      <c r="AD311" s="27">
        <v>24.334199999999999</v>
      </c>
      <c r="AE311" s="27">
        <v>59916.761700000003</v>
      </c>
      <c r="AF311" s="27">
        <v>12470</v>
      </c>
      <c r="AG311" s="27">
        <v>4011</v>
      </c>
      <c r="AH311" s="27">
        <v>3932</v>
      </c>
      <c r="AI311" s="27">
        <v>19225</v>
      </c>
      <c r="AJ311" s="27">
        <v>0</v>
      </c>
      <c r="AK311" s="27">
        <v>-10</v>
      </c>
      <c r="AL311" s="27">
        <v>8495</v>
      </c>
      <c r="AM311" s="27">
        <v>0</v>
      </c>
      <c r="AN311" s="27">
        <v>16483</v>
      </c>
      <c r="AO311" s="27">
        <v>94680</v>
      </c>
      <c r="AP311" s="27">
        <v>161.67230000000001</v>
      </c>
      <c r="AQ311" s="27">
        <v>16227</v>
      </c>
      <c r="AR311" s="27">
        <v>255428</v>
      </c>
      <c r="AS311" s="27">
        <v>84363</v>
      </c>
      <c r="AT311" s="27">
        <v>23.033100000000001</v>
      </c>
      <c r="AU311" s="27">
        <v>4857</v>
      </c>
      <c r="AV311" s="27">
        <v>6233</v>
      </c>
      <c r="AW311" s="27">
        <v>3</v>
      </c>
      <c r="AX311" s="27">
        <v>16227</v>
      </c>
      <c r="AY311" s="27">
        <v>16227</v>
      </c>
      <c r="AZ311" s="27">
        <v>146376</v>
      </c>
      <c r="BA311" s="27">
        <v>24798</v>
      </c>
      <c r="BB311" s="27">
        <v>21087</v>
      </c>
      <c r="BC311" s="27">
        <v>139380</v>
      </c>
      <c r="BD311" s="27" t="e">
        <v>#N/A</v>
      </c>
      <c r="BE311" s="28">
        <v>12470</v>
      </c>
      <c r="BF311" s="27">
        <v>78</v>
      </c>
      <c r="BG311" s="31">
        <f t="shared" si="35"/>
        <v>8036.34</v>
      </c>
      <c r="BH311" s="31">
        <f t="shared" si="42"/>
        <v>8036.34</v>
      </c>
      <c r="BI311" s="31">
        <f t="shared" si="37"/>
        <v>8036.34</v>
      </c>
      <c r="BJ311" s="27">
        <v>103.03</v>
      </c>
      <c r="BK311" s="31">
        <f t="shared" si="45"/>
        <v>60787.7</v>
      </c>
      <c r="BL311" s="27">
        <v>590</v>
      </c>
      <c r="BM311" s="27">
        <v>0</v>
      </c>
      <c r="BN311" s="27" t="s">
        <v>116</v>
      </c>
      <c r="BO311" s="27">
        <f t="shared" si="43"/>
        <v>1</v>
      </c>
      <c r="BP311" s="27">
        <f t="shared" si="38"/>
        <v>84353</v>
      </c>
      <c r="BQ311" s="27">
        <f t="shared" si="39"/>
        <v>0.72063471364385379</v>
      </c>
      <c r="BR311" s="27">
        <f t="shared" si="40"/>
        <v>1.3876655968230416</v>
      </c>
      <c r="BS311" s="27" t="str">
        <f t="shared" si="41"/>
        <v>Initiate</v>
      </c>
    </row>
    <row r="312" spans="1:71" customFormat="1" hidden="1">
      <c r="A312">
        <v>311</v>
      </c>
      <c r="B312" t="s">
        <v>77</v>
      </c>
      <c r="C312" s="1">
        <v>43281</v>
      </c>
      <c r="D312">
        <v>0.49519999999999997</v>
      </c>
      <c r="E312">
        <v>3036</v>
      </c>
      <c r="F312">
        <v>13353</v>
      </c>
      <c r="G312">
        <v>36873</v>
      </c>
      <c r="H312">
        <v>90044</v>
      </c>
      <c r="I312">
        <v>4193</v>
      </c>
      <c r="J312" s="3">
        <v>46894</v>
      </c>
      <c r="K312">
        <v>77457</v>
      </c>
      <c r="L312">
        <v>0</v>
      </c>
      <c r="M312">
        <v>0</v>
      </c>
      <c r="N312" s="2">
        <v>30332</v>
      </c>
      <c r="O312" s="2">
        <v>29906</v>
      </c>
      <c r="P312">
        <v>21</v>
      </c>
      <c r="Q312">
        <v>256615</v>
      </c>
      <c r="R312">
        <v>183419</v>
      </c>
      <c r="S312" s="4" t="e">
        <v>#N/A</v>
      </c>
      <c r="T312">
        <v>644</v>
      </c>
      <c r="U312">
        <v>166571</v>
      </c>
      <c r="V312">
        <v>-644</v>
      </c>
      <c r="W312">
        <v>2257</v>
      </c>
      <c r="X312">
        <v>1299</v>
      </c>
      <c r="Y312">
        <v>242</v>
      </c>
      <c r="Z312">
        <v>1613</v>
      </c>
      <c r="AA312" t="e">
        <v>#N/A</v>
      </c>
      <c r="AB312" t="e">
        <v>#N/A</v>
      </c>
      <c r="AC312">
        <v>5573</v>
      </c>
      <c r="AD312">
        <v>18.375299999999999</v>
      </c>
      <c r="AE312" s="25">
        <v>86822.433900000004</v>
      </c>
      <c r="AF312">
        <v>3757</v>
      </c>
      <c r="AG312">
        <v>846</v>
      </c>
      <c r="AH312">
        <v>2301</v>
      </c>
      <c r="AI312">
        <v>5573</v>
      </c>
      <c r="AJ312">
        <v>0</v>
      </c>
      <c r="AK312">
        <v>-13</v>
      </c>
      <c r="AL312">
        <v>4684</v>
      </c>
      <c r="AM312">
        <v>0</v>
      </c>
      <c r="AN312">
        <v>4604</v>
      </c>
      <c r="AO312">
        <v>51696</v>
      </c>
      <c r="AP312">
        <v>168.7329</v>
      </c>
      <c r="AQ312">
        <v>17684</v>
      </c>
      <c r="AR312">
        <v>252422</v>
      </c>
      <c r="AS312">
        <v>73209</v>
      </c>
      <c r="AT312">
        <v>21.804300000000001</v>
      </c>
      <c r="AU312">
        <v>4933</v>
      </c>
      <c r="AV312">
        <v>4635</v>
      </c>
      <c r="AW312">
        <v>7</v>
      </c>
      <c r="AX312" s="26">
        <v>17684</v>
      </c>
      <c r="AY312">
        <v>17684</v>
      </c>
      <c r="AZ312">
        <v>149524</v>
      </c>
      <c r="BA312">
        <v>24875</v>
      </c>
      <c r="BB312">
        <v>22624</v>
      </c>
      <c r="BC312">
        <v>131672</v>
      </c>
      <c r="BD312" t="e">
        <v>#N/A</v>
      </c>
      <c r="BE312" s="15">
        <v>3757</v>
      </c>
      <c r="BF312" s="5">
        <v>0</v>
      </c>
      <c r="BG312" s="9">
        <f t="shared" si="35"/>
        <v>0</v>
      </c>
      <c r="BH312" s="9">
        <f t="shared" si="42"/>
        <v>8036.34</v>
      </c>
      <c r="BI312" s="9">
        <f t="shared" si="37"/>
        <v>8036.34</v>
      </c>
      <c r="BJ312">
        <v>103.03</v>
      </c>
      <c r="BK312" s="9">
        <f t="shared" si="45"/>
        <v>87472.47</v>
      </c>
      <c r="BL312">
        <v>849</v>
      </c>
      <c r="BM312">
        <v>0</v>
      </c>
      <c r="BN312" t="s">
        <v>116</v>
      </c>
      <c r="BO312">
        <f t="shared" si="43"/>
        <v>0</v>
      </c>
      <c r="BP312">
        <f t="shared" si="38"/>
        <v>73196</v>
      </c>
      <c r="BQ312">
        <f t="shared" si="39"/>
        <v>1.1950444013334063</v>
      </c>
      <c r="BR312">
        <f t="shared" si="40"/>
        <v>0.83678899201085777</v>
      </c>
      <c r="BS312" t="str">
        <f t="shared" si="41"/>
        <v>NonPayer</v>
      </c>
    </row>
    <row r="313" spans="1:71">
      <c r="A313" s="27">
        <v>312</v>
      </c>
      <c r="B313" s="27" t="s">
        <v>77</v>
      </c>
      <c r="C313" s="29">
        <v>43100</v>
      </c>
      <c r="D313" s="27">
        <v>0.60109999999999997</v>
      </c>
      <c r="E313" s="27">
        <v>2506</v>
      </c>
      <c r="F313" s="27">
        <v>18347</v>
      </c>
      <c r="G313" s="27">
        <v>29713</v>
      </c>
      <c r="H313" s="27">
        <v>88615</v>
      </c>
      <c r="I313" s="27">
        <v>4262</v>
      </c>
      <c r="J313" s="27">
        <v>51674</v>
      </c>
      <c r="K313" s="27">
        <v>68172</v>
      </c>
      <c r="L313" s="27">
        <v>0</v>
      </c>
      <c r="M313" s="27">
        <v>0</v>
      </c>
      <c r="N313" s="27">
        <v>34562</v>
      </c>
      <c r="O313" s="27">
        <v>34450</v>
      </c>
      <c r="P313" s="27">
        <v>4614</v>
      </c>
      <c r="Q313" s="27">
        <v>251552</v>
      </c>
      <c r="R313" s="27">
        <v>173863</v>
      </c>
      <c r="S313" s="27" t="e">
        <v>#N/A</v>
      </c>
      <c r="T313" s="27">
        <v>633</v>
      </c>
      <c r="U313" s="27">
        <v>162937</v>
      </c>
      <c r="V313" s="27">
        <v>-633</v>
      </c>
      <c r="W313" s="27">
        <v>-3047</v>
      </c>
      <c r="X313" s="27">
        <v>1372</v>
      </c>
      <c r="Y313" s="27">
        <v>153</v>
      </c>
      <c r="Z313" s="27">
        <v>-3680</v>
      </c>
      <c r="AA313" s="27" t="e">
        <v>#N/A</v>
      </c>
      <c r="AB313" s="27" t="e">
        <v>#N/A</v>
      </c>
      <c r="AC313" s="27">
        <v>19302</v>
      </c>
      <c r="AD313" s="27">
        <v>22.680399999999999</v>
      </c>
      <c r="AE313" s="27">
        <v>85154.470600000001</v>
      </c>
      <c r="AF313" s="27">
        <v>13927</v>
      </c>
      <c r="AG313" s="27">
        <v>4087</v>
      </c>
      <c r="AH313" s="27">
        <v>2334</v>
      </c>
      <c r="AI313" s="27">
        <v>19302</v>
      </c>
      <c r="AJ313" s="27">
        <v>0</v>
      </c>
      <c r="AK313" s="27">
        <v>-28</v>
      </c>
      <c r="AL313" s="27">
        <v>9667</v>
      </c>
      <c r="AM313" s="27">
        <v>0</v>
      </c>
      <c r="AN313" s="27">
        <v>18020</v>
      </c>
      <c r="AO313" s="27">
        <v>97828</v>
      </c>
      <c r="AP313" s="27">
        <v>152.74520000000001</v>
      </c>
      <c r="AQ313" s="27">
        <v>15866</v>
      </c>
      <c r="AR313" s="27">
        <v>247290</v>
      </c>
      <c r="AS313" s="27">
        <v>77717</v>
      </c>
      <c r="AT313" s="27">
        <v>21.7715</v>
      </c>
      <c r="AU313" s="27">
        <v>4417</v>
      </c>
      <c r="AV313" s="27">
        <v>4252</v>
      </c>
      <c r="AW313" s="27">
        <v>5</v>
      </c>
      <c r="AX313" s="27">
        <v>15866</v>
      </c>
      <c r="AY313" s="27">
        <v>15866</v>
      </c>
      <c r="AZ313" s="27">
        <v>138494</v>
      </c>
      <c r="BA313" s="27">
        <v>22444</v>
      </c>
      <c r="BB313" s="27">
        <v>20288</v>
      </c>
      <c r="BC313" s="27">
        <v>125601</v>
      </c>
      <c r="BD313" s="27" t="e">
        <v>#N/A</v>
      </c>
      <c r="BE313" s="28">
        <v>13927</v>
      </c>
      <c r="BF313" s="27">
        <v>78</v>
      </c>
      <c r="BG313" s="31">
        <f t="shared" si="35"/>
        <v>8036.34</v>
      </c>
      <c r="BH313" s="31">
        <f t="shared" si="42"/>
        <v>8036.34</v>
      </c>
      <c r="BI313" s="31">
        <f t="shared" si="37"/>
        <v>8036.34</v>
      </c>
      <c r="BJ313" s="27">
        <v>103.03</v>
      </c>
      <c r="BK313" s="31">
        <f t="shared" si="45"/>
        <v>85154.294999999998</v>
      </c>
      <c r="BL313" s="27">
        <v>826.5</v>
      </c>
      <c r="BM313" s="27">
        <v>0</v>
      </c>
      <c r="BN313" s="27" t="s">
        <v>116</v>
      </c>
      <c r="BO313" s="27">
        <f t="shared" ref="BO313:BO328" si="46">IF(BF313&lt;&gt;0,1,0)</f>
        <v>1</v>
      </c>
      <c r="BP313" s="27">
        <f t="shared" si="38"/>
        <v>77689</v>
      </c>
      <c r="BQ313" s="27">
        <f t="shared" si="39"/>
        <v>1.0960920464930686</v>
      </c>
      <c r="BR313" s="27">
        <f t="shared" si="40"/>
        <v>0.91233213779762956</v>
      </c>
      <c r="BS313" s="27" t="str">
        <f t="shared" si="41"/>
        <v>Initiate</v>
      </c>
    </row>
    <row r="314" spans="1:71" customFormat="1" hidden="1">
      <c r="A314">
        <v>313</v>
      </c>
      <c r="B314" t="s">
        <v>77</v>
      </c>
      <c r="C314" s="1">
        <v>42916</v>
      </c>
      <c r="D314">
        <v>0.57320000000000004</v>
      </c>
      <c r="E314">
        <v>1745</v>
      </c>
      <c r="F314">
        <v>14834</v>
      </c>
      <c r="G314">
        <v>28043</v>
      </c>
      <c r="H314">
        <v>125695</v>
      </c>
      <c r="I314">
        <v>4285</v>
      </c>
      <c r="J314" s="3">
        <v>51621</v>
      </c>
      <c r="K314">
        <v>54809</v>
      </c>
      <c r="L314">
        <v>428</v>
      </c>
      <c r="M314">
        <v>0</v>
      </c>
      <c r="N314" s="2">
        <v>17625</v>
      </c>
      <c r="O314" s="2">
        <v>17706</v>
      </c>
      <c r="P314">
        <v>7409</v>
      </c>
      <c r="Q314">
        <v>262385</v>
      </c>
      <c r="R314">
        <v>201446</v>
      </c>
      <c r="S314" s="4" t="e">
        <v>#N/A</v>
      </c>
      <c r="T314">
        <v>775</v>
      </c>
      <c r="U314">
        <v>136690</v>
      </c>
      <c r="V314">
        <v>-775</v>
      </c>
      <c r="W314">
        <v>-602</v>
      </c>
      <c r="X314">
        <v>1440</v>
      </c>
      <c r="Y314">
        <v>103</v>
      </c>
      <c r="Z314">
        <v>-1377</v>
      </c>
      <c r="AA314" t="e">
        <v>#N/A</v>
      </c>
      <c r="AB314" t="e">
        <v>#N/A</v>
      </c>
      <c r="AC314">
        <v>3142</v>
      </c>
      <c r="AD314">
        <v>14.5503</v>
      </c>
      <c r="AE314" s="25">
        <v>84484.7742</v>
      </c>
      <c r="AF314">
        <v>1939</v>
      </c>
      <c r="AG314">
        <v>330</v>
      </c>
      <c r="AH314">
        <v>1918</v>
      </c>
      <c r="AI314">
        <v>3142</v>
      </c>
      <c r="AJ314">
        <v>0</v>
      </c>
      <c r="AK314">
        <v>-34</v>
      </c>
      <c r="AL314">
        <v>6524</v>
      </c>
      <c r="AM314">
        <v>0</v>
      </c>
      <c r="AN314">
        <v>2268</v>
      </c>
      <c r="AO314">
        <v>40666</v>
      </c>
      <c r="AP314">
        <v>96.368200000000002</v>
      </c>
      <c r="AQ314">
        <v>10004</v>
      </c>
      <c r="AR314">
        <v>258100</v>
      </c>
      <c r="AS314">
        <v>60973</v>
      </c>
      <c r="AT314">
        <v>23.5456</v>
      </c>
      <c r="AU314">
        <v>3080</v>
      </c>
      <c r="AV314">
        <v>3904</v>
      </c>
      <c r="AW314">
        <v>-3</v>
      </c>
      <c r="AX314" s="26">
        <v>10004</v>
      </c>
      <c r="AY314">
        <v>10004</v>
      </c>
      <c r="AZ314">
        <v>115572</v>
      </c>
      <c r="BA314">
        <v>15093</v>
      </c>
      <c r="BB314">
        <v>13081</v>
      </c>
      <c r="BC314">
        <v>98981</v>
      </c>
      <c r="BD314" t="e">
        <v>#N/A</v>
      </c>
      <c r="BE314" s="15">
        <v>1939</v>
      </c>
      <c r="BF314" s="5">
        <v>0</v>
      </c>
      <c r="BG314" s="9">
        <f t="shared" si="35"/>
        <v>0</v>
      </c>
      <c r="BH314" s="9">
        <f t="shared" si="42"/>
        <v>8036.34</v>
      </c>
      <c r="BI314" s="9">
        <f t="shared" si="37"/>
        <v>8036.34</v>
      </c>
      <c r="BJ314">
        <v>103.03</v>
      </c>
      <c r="BK314" s="9">
        <f t="shared" si="45"/>
        <v>84484.6</v>
      </c>
      <c r="BL314">
        <v>820</v>
      </c>
      <c r="BM314">
        <v>0</v>
      </c>
      <c r="BN314" t="s">
        <v>116</v>
      </c>
      <c r="BO314">
        <f t="shared" si="46"/>
        <v>0</v>
      </c>
      <c r="BP314">
        <f t="shared" si="38"/>
        <v>60939</v>
      </c>
      <c r="BQ314">
        <f t="shared" si="39"/>
        <v>1.3863798224453963</v>
      </c>
      <c r="BR314">
        <f t="shared" si="40"/>
        <v>0.72130305404771988</v>
      </c>
      <c r="BS314" t="str">
        <f t="shared" si="41"/>
        <v>NonPayer</v>
      </c>
    </row>
    <row r="315" spans="1:71">
      <c r="A315" s="27">
        <v>314</v>
      </c>
      <c r="B315" s="27" t="s">
        <v>77</v>
      </c>
      <c r="C315" s="29">
        <v>42735</v>
      </c>
      <c r="D315" s="27">
        <v>0.60399999999999998</v>
      </c>
      <c r="E315" s="27">
        <v>1531</v>
      </c>
      <c r="F315" s="27">
        <v>16724</v>
      </c>
      <c r="G315" s="27">
        <v>25630</v>
      </c>
      <c r="H315" s="27">
        <v>116520</v>
      </c>
      <c r="I315" s="27">
        <v>4310</v>
      </c>
      <c r="J315" s="27">
        <v>51502</v>
      </c>
      <c r="K315" s="27">
        <v>46666</v>
      </c>
      <c r="L315" s="27">
        <v>1565</v>
      </c>
      <c r="M315" s="27">
        <v>0</v>
      </c>
      <c r="N315" s="27">
        <v>26653</v>
      </c>
      <c r="O315" s="27">
        <v>25225</v>
      </c>
      <c r="P315" s="27">
        <v>9029</v>
      </c>
      <c r="Q315" s="27">
        <v>251903</v>
      </c>
      <c r="R315" s="27">
        <v>183444</v>
      </c>
      <c r="S315" s="27" t="e">
        <v>#N/A</v>
      </c>
      <c r="T315" s="27">
        <v>1476</v>
      </c>
      <c r="U315" s="27">
        <v>135383</v>
      </c>
      <c r="V315" s="27">
        <v>-1476</v>
      </c>
      <c r="W315" s="27">
        <v>-8313</v>
      </c>
      <c r="X315" s="27">
        <v>1463</v>
      </c>
      <c r="Y315" s="27">
        <v>73</v>
      </c>
      <c r="Z315" s="27">
        <v>-9789</v>
      </c>
      <c r="AA315" s="27" t="e">
        <v>#N/A</v>
      </c>
      <c r="AB315" s="27" t="e">
        <v>#N/A</v>
      </c>
      <c r="AC315" s="27">
        <v>11951</v>
      </c>
      <c r="AD315" s="27">
        <v>25.432300000000001</v>
      </c>
      <c r="AE315" s="27">
        <v>96120.238100000002</v>
      </c>
      <c r="AF315" s="27">
        <v>8065</v>
      </c>
      <c r="AG315" s="27">
        <v>2750</v>
      </c>
      <c r="AH315" s="27">
        <v>1986</v>
      </c>
      <c r="AI315" s="27">
        <v>11951</v>
      </c>
      <c r="AJ315" s="27">
        <v>0</v>
      </c>
      <c r="AK315" s="27">
        <v>-33</v>
      </c>
      <c r="AL315" s="27">
        <v>11730</v>
      </c>
      <c r="AM315" s="27">
        <v>0</v>
      </c>
      <c r="AN315" s="27">
        <v>10813</v>
      </c>
      <c r="AO315" s="27">
        <v>74906</v>
      </c>
      <c r="AP315" s="27">
        <v>90.143299999999996</v>
      </c>
      <c r="AQ315" s="27">
        <v>9163</v>
      </c>
      <c r="AR315" s="27">
        <v>247593</v>
      </c>
      <c r="AS315" s="27">
        <v>68492</v>
      </c>
      <c r="AT315" s="27">
        <v>27.266200000000001</v>
      </c>
      <c r="AU315" s="27">
        <v>3435</v>
      </c>
      <c r="AV315" s="27">
        <v>3158</v>
      </c>
      <c r="AW315" s="27">
        <v>0</v>
      </c>
      <c r="AX315" s="27">
        <v>9163</v>
      </c>
      <c r="AY315" s="27">
        <v>9163</v>
      </c>
      <c r="AZ315" s="27">
        <v>106524</v>
      </c>
      <c r="BA315" s="27">
        <v>14031</v>
      </c>
      <c r="BB315" s="27">
        <v>12598</v>
      </c>
      <c r="BC315" s="27">
        <v>97336</v>
      </c>
      <c r="BD315" s="27" t="e">
        <v>#N/A</v>
      </c>
      <c r="BE315" s="28">
        <v>8065</v>
      </c>
      <c r="BF315" s="27">
        <v>78</v>
      </c>
      <c r="BG315" s="31">
        <f t="shared" si="35"/>
        <v>8036.34</v>
      </c>
      <c r="BH315" s="31">
        <f t="shared" si="42"/>
        <v>8036.34</v>
      </c>
      <c r="BI315" s="31">
        <f t="shared" si="37"/>
        <v>8036.34</v>
      </c>
      <c r="BJ315" s="27">
        <v>103.03</v>
      </c>
      <c r="BK315" s="31">
        <f t="shared" si="45"/>
        <v>98084.56</v>
      </c>
      <c r="BL315" s="27">
        <v>952</v>
      </c>
      <c r="BM315" s="27">
        <v>0</v>
      </c>
      <c r="BN315" s="27" t="s">
        <v>116</v>
      </c>
      <c r="BO315" s="27">
        <f t="shared" si="46"/>
        <v>1</v>
      </c>
      <c r="BP315" s="27">
        <f t="shared" si="38"/>
        <v>68459</v>
      </c>
      <c r="BQ315" s="27">
        <f t="shared" si="39"/>
        <v>1.4327489446237893</v>
      </c>
      <c r="BR315" s="27">
        <f t="shared" si="40"/>
        <v>0.6979589855936551</v>
      </c>
      <c r="BS315" s="27" t="str">
        <f t="shared" si="41"/>
        <v>Initiate</v>
      </c>
    </row>
    <row r="316" spans="1:71" customFormat="1" hidden="1">
      <c r="A316">
        <v>315</v>
      </c>
      <c r="B316" t="s">
        <v>77</v>
      </c>
      <c r="C316" s="1">
        <v>42551</v>
      </c>
      <c r="D316">
        <v>0.68630000000000002</v>
      </c>
      <c r="E316">
        <v>4591</v>
      </c>
      <c r="F316">
        <v>12941</v>
      </c>
      <c r="G316">
        <v>25054</v>
      </c>
      <c r="H316">
        <v>122946</v>
      </c>
      <c r="I316">
        <v>4339</v>
      </c>
      <c r="J316" s="3">
        <v>50625</v>
      </c>
      <c r="K316">
        <v>26930</v>
      </c>
      <c r="L316">
        <v>0</v>
      </c>
      <c r="M316">
        <v>0</v>
      </c>
      <c r="N316" s="2">
        <v>18589</v>
      </c>
      <c r="O316" s="2">
        <v>17526</v>
      </c>
      <c r="P316">
        <v>17026</v>
      </c>
      <c r="Q316">
        <v>226400</v>
      </c>
      <c r="R316">
        <v>165638</v>
      </c>
      <c r="S316" s="4" t="e">
        <v>#N/A</v>
      </c>
      <c r="T316">
        <v>1391</v>
      </c>
      <c r="U316">
        <v>103454</v>
      </c>
      <c r="V316">
        <v>-1391</v>
      </c>
      <c r="W316">
        <v>4002</v>
      </c>
      <c r="X316">
        <v>1497</v>
      </c>
      <c r="Y316">
        <v>98</v>
      </c>
      <c r="Z316">
        <v>2611</v>
      </c>
      <c r="AA316" t="e">
        <v>#N/A</v>
      </c>
      <c r="AB316" t="e">
        <v>#N/A</v>
      </c>
      <c r="AC316">
        <v>2080</v>
      </c>
      <c r="AD316">
        <v>38.375399999999999</v>
      </c>
      <c r="AE316" s="25">
        <v>81559.304999999993</v>
      </c>
      <c r="AF316">
        <v>1098</v>
      </c>
      <c r="AG316">
        <v>685</v>
      </c>
      <c r="AH316">
        <v>1172</v>
      </c>
      <c r="AI316">
        <v>2080</v>
      </c>
      <c r="AJ316">
        <v>0</v>
      </c>
      <c r="AK316">
        <v>-31</v>
      </c>
      <c r="AL316">
        <v>10932</v>
      </c>
      <c r="AM316">
        <v>0</v>
      </c>
      <c r="AN316">
        <v>1785</v>
      </c>
      <c r="AO316">
        <v>31618</v>
      </c>
      <c r="AP316">
        <v>98.208600000000004</v>
      </c>
      <c r="AQ316">
        <v>7940.7713999999996</v>
      </c>
      <c r="AR316">
        <v>222061</v>
      </c>
      <c r="AS316">
        <v>60793</v>
      </c>
      <c r="AT316">
        <v>30.798300000000001</v>
      </c>
      <c r="AU316">
        <v>3534.1957000000002</v>
      </c>
      <c r="AV316">
        <v>1958.2768000000001</v>
      </c>
      <c r="AW316">
        <v>0.32090000000000002</v>
      </c>
      <c r="AX316" s="26">
        <v>7940.7713999999996</v>
      </c>
      <c r="AY316">
        <v>7940.7713999999996</v>
      </c>
      <c r="AZ316">
        <v>91271.188399999999</v>
      </c>
      <c r="BA316">
        <v>11934.000899999999</v>
      </c>
      <c r="BB316">
        <v>11475.288200000001</v>
      </c>
      <c r="BC316">
        <v>65340</v>
      </c>
      <c r="BD316" t="e">
        <v>#N/A</v>
      </c>
      <c r="BE316" s="15">
        <v>1098</v>
      </c>
      <c r="BF316" s="5">
        <v>0</v>
      </c>
      <c r="BG316" s="9">
        <f t="shared" si="35"/>
        <v>0</v>
      </c>
      <c r="BH316" s="9">
        <f t="shared" si="42"/>
        <v>8036.34</v>
      </c>
      <c r="BI316" s="9">
        <f t="shared" si="37"/>
        <v>8036.34</v>
      </c>
      <c r="BJ316">
        <v>103.03</v>
      </c>
      <c r="BK316" s="9">
        <f t="shared" si="45"/>
        <v>84793.69</v>
      </c>
      <c r="BL316">
        <v>823</v>
      </c>
      <c r="BM316">
        <v>0</v>
      </c>
      <c r="BN316" t="s">
        <v>116</v>
      </c>
      <c r="BO316">
        <f t="shared" si="46"/>
        <v>0</v>
      </c>
      <c r="BP316">
        <f t="shared" si="38"/>
        <v>60762</v>
      </c>
      <c r="BQ316">
        <f t="shared" si="39"/>
        <v>1.3955052499917713</v>
      </c>
      <c r="BR316">
        <f t="shared" si="40"/>
        <v>0.71658634032791824</v>
      </c>
      <c r="BS316" t="str">
        <f t="shared" si="41"/>
        <v>NonPayer</v>
      </c>
    </row>
    <row r="317" spans="1:71">
      <c r="A317" s="27">
        <v>316</v>
      </c>
      <c r="B317" s="27" t="s">
        <v>77</v>
      </c>
      <c r="C317" s="29">
        <v>42369</v>
      </c>
      <c r="D317" s="27">
        <v>0.88560000000000005</v>
      </c>
      <c r="E317" s="27">
        <v>1192.9072000000001</v>
      </c>
      <c r="F317" s="27">
        <v>11358.5792</v>
      </c>
      <c r="G317" s="27">
        <v>20445.8364</v>
      </c>
      <c r="H317" s="27">
        <v>98997.145999999993</v>
      </c>
      <c r="I317" s="27">
        <v>4376.1562999999996</v>
      </c>
      <c r="J317" s="27">
        <v>48041.531499999997</v>
      </c>
      <c r="K317" s="27">
        <v>21917.098300000001</v>
      </c>
      <c r="L317" s="27">
        <v>85.176400000000001</v>
      </c>
      <c r="M317" s="27">
        <v>0</v>
      </c>
      <c r="N317" s="27">
        <v>54977.209499999997</v>
      </c>
      <c r="O317" s="27">
        <v>-49025.5815</v>
      </c>
      <c r="P317" s="27">
        <v>11120.552</v>
      </c>
      <c r="Q317" s="27">
        <v>204500.51459999999</v>
      </c>
      <c r="R317" s="27">
        <v>136466.9596</v>
      </c>
      <c r="S317" s="27" t="e">
        <v>#N/A</v>
      </c>
      <c r="T317" s="27">
        <v>1562.1176</v>
      </c>
      <c r="U317" s="27">
        <v>105503.3714</v>
      </c>
      <c r="V317" s="27">
        <v>-1562.1175000000001</v>
      </c>
      <c r="W317" s="27">
        <v>-4074.0998</v>
      </c>
      <c r="X317" s="27">
        <v>1530.1795</v>
      </c>
      <c r="Y317" s="27">
        <v>126.3943</v>
      </c>
      <c r="Z317" s="27">
        <v>-5636.2173000000003</v>
      </c>
      <c r="AA317" s="27" t="e">
        <v>#N/A</v>
      </c>
      <c r="AB317" s="27" t="e">
        <v>#N/A</v>
      </c>
      <c r="AC317" s="27">
        <v>9864.7698999999993</v>
      </c>
      <c r="AD317" s="27">
        <v>29.4026</v>
      </c>
      <c r="AE317" s="27">
        <v>66571.900800000003</v>
      </c>
      <c r="AF317" s="27">
        <v>6850.2497000000003</v>
      </c>
      <c r="AG317" s="27">
        <v>2852.3094999999998</v>
      </c>
      <c r="AH317" s="27">
        <v>787.13599999999997</v>
      </c>
      <c r="AI317" s="27">
        <v>9864.7703999999994</v>
      </c>
      <c r="AJ317" s="27">
        <v>0</v>
      </c>
      <c r="AK317" s="27">
        <v>225.63</v>
      </c>
      <c r="AL317" s="27">
        <v>7731.1322</v>
      </c>
      <c r="AM317" s="27">
        <v>0</v>
      </c>
      <c r="AN317" s="27">
        <v>9700.8781999999992</v>
      </c>
      <c r="AO317" s="27">
        <v>59718.379300000001</v>
      </c>
      <c r="AP317" s="27">
        <v>118.386</v>
      </c>
      <c r="AQ317" s="27">
        <v>10698.9889</v>
      </c>
      <c r="AR317" s="27">
        <v>200124.36249999999</v>
      </c>
      <c r="AS317" s="27">
        <v>67807.926300000006</v>
      </c>
      <c r="AT317" s="27">
        <v>23.754899999999999</v>
      </c>
      <c r="AU317" s="27">
        <v>3332.4328</v>
      </c>
      <c r="AV317" s="27">
        <v>2122.4652000000001</v>
      </c>
      <c r="AW317" s="27">
        <v>-3.0009999999999999</v>
      </c>
      <c r="AX317" s="27">
        <v>10698.9889</v>
      </c>
      <c r="AY317" s="27">
        <v>10698.9889</v>
      </c>
      <c r="AZ317" s="27">
        <v>87240.091100000005</v>
      </c>
      <c r="BA317" s="27">
        <v>13827.4735</v>
      </c>
      <c r="BB317" s="27">
        <v>14028.4205</v>
      </c>
      <c r="BC317" s="27">
        <v>69466.4571</v>
      </c>
      <c r="BD317" s="27" t="e">
        <v>#N/A</v>
      </c>
      <c r="BE317" s="28">
        <v>6850.2493999999997</v>
      </c>
      <c r="BF317" s="27">
        <v>78</v>
      </c>
      <c r="BG317" s="31">
        <f t="shared" si="35"/>
        <v>8036.34</v>
      </c>
      <c r="BH317" s="31">
        <f t="shared" si="42"/>
        <v>8036.34</v>
      </c>
      <c r="BI317" s="31">
        <f t="shared" si="37"/>
        <v>8036.34</v>
      </c>
      <c r="BJ317" s="27">
        <v>103.03</v>
      </c>
      <c r="BK317" s="31">
        <f t="shared" si="45"/>
        <v>69339.19</v>
      </c>
      <c r="BL317" s="27">
        <v>673</v>
      </c>
      <c r="BM317" s="27">
        <v>0</v>
      </c>
      <c r="BN317" s="27" t="s">
        <v>116</v>
      </c>
      <c r="BO317" s="27">
        <f t="shared" si="46"/>
        <v>1</v>
      </c>
      <c r="BP317" s="27">
        <f t="shared" si="38"/>
        <v>68033.554999999993</v>
      </c>
      <c r="BQ317" s="27">
        <f t="shared" si="39"/>
        <v>1.0191910447719512</v>
      </c>
      <c r="BR317" s="27">
        <f t="shared" si="40"/>
        <v>0.98117031652662789</v>
      </c>
      <c r="BS317" s="27" t="str">
        <f t="shared" si="41"/>
        <v>Initiate</v>
      </c>
    </row>
    <row r="318" spans="1:71" customFormat="1" hidden="1">
      <c r="A318">
        <v>317</v>
      </c>
      <c r="B318" t="s">
        <v>77</v>
      </c>
      <c r="C318" s="1">
        <v>42185</v>
      </c>
      <c r="D318">
        <v>0.98870000000000002</v>
      </c>
      <c r="E318">
        <v>1422.7973999999999</v>
      </c>
      <c r="F318">
        <v>11691.476500000001</v>
      </c>
      <c r="G318">
        <v>18851.333600000002</v>
      </c>
      <c r="H318">
        <v>108600.31200000001</v>
      </c>
      <c r="I318">
        <v>4377.5406999999996</v>
      </c>
      <c r="J318" s="3">
        <v>43711.630700000002</v>
      </c>
      <c r="K318">
        <v>15520.1252</v>
      </c>
      <c r="L318">
        <v>22.382300000000001</v>
      </c>
      <c r="M318">
        <v>0</v>
      </c>
      <c r="N318" s="2">
        <v>35355.8943</v>
      </c>
      <c r="O318" s="2">
        <v>-27796.0291</v>
      </c>
      <c r="P318">
        <v>10181.194600000001</v>
      </c>
      <c r="Q318">
        <v>202306.0986</v>
      </c>
      <c r="R318">
        <v>141609.87700000001</v>
      </c>
      <c r="S318" s="4" t="e">
        <v>#N/A</v>
      </c>
      <c r="T318">
        <v>1673.4255000000001</v>
      </c>
      <c r="U318">
        <v>93705.787800000006</v>
      </c>
      <c r="V318">
        <v>-1673.4255000000001</v>
      </c>
      <c r="W318">
        <v>-1841.9115999999999</v>
      </c>
      <c r="X318">
        <v>1473.8643</v>
      </c>
      <c r="Y318">
        <v>109.3976</v>
      </c>
      <c r="Z318">
        <v>-3515.3371000000002</v>
      </c>
      <c r="AA318" t="e">
        <v>#N/A</v>
      </c>
      <c r="AB318" t="e">
        <v>#N/A</v>
      </c>
      <c r="AC318">
        <v>4227.3459999999995</v>
      </c>
      <c r="AD318">
        <v>13.028499999999999</v>
      </c>
      <c r="AE318" s="25">
        <v>57522.107799999998</v>
      </c>
      <c r="AF318">
        <v>3970.0821999999998</v>
      </c>
      <c r="AG318">
        <v>594.52470000000005</v>
      </c>
      <c r="AH318">
        <v>1298.4468999999999</v>
      </c>
      <c r="AI318">
        <v>4227.3458000000001</v>
      </c>
      <c r="AJ318">
        <v>0</v>
      </c>
      <c r="AK318">
        <v>172.8689</v>
      </c>
      <c r="AL318">
        <v>-1569.1107</v>
      </c>
      <c r="AM318">
        <v>0</v>
      </c>
      <c r="AN318">
        <v>4563.2784000000001</v>
      </c>
      <c r="AO318">
        <v>28922.731899999999</v>
      </c>
      <c r="AP318">
        <v>103.47929999999999</v>
      </c>
      <c r="AQ318">
        <v>13872.8153</v>
      </c>
      <c r="AR318">
        <v>197928.55960000001</v>
      </c>
      <c r="AS318">
        <v>60523.358699999997</v>
      </c>
      <c r="AT318">
        <v>16.453900000000001</v>
      </c>
      <c r="AU318">
        <v>2731.4331000000002</v>
      </c>
      <c r="AV318">
        <v>2737.1185999999998</v>
      </c>
      <c r="AW318">
        <v>-3.7404999999999999</v>
      </c>
      <c r="AX318" s="26">
        <v>13872.8153</v>
      </c>
      <c r="AY318">
        <v>13872.8153</v>
      </c>
      <c r="AZ318">
        <v>98636.616800000003</v>
      </c>
      <c r="BA318">
        <v>21315.0828</v>
      </c>
      <c r="BB318">
        <v>16600.508099999999</v>
      </c>
      <c r="BC318">
        <v>58887.6774</v>
      </c>
      <c r="BD318" t="e">
        <v>#N/A</v>
      </c>
      <c r="BE318" s="15">
        <v>3970.0823</v>
      </c>
      <c r="BF318" s="5">
        <v>0</v>
      </c>
      <c r="BG318" s="9">
        <f t="shared" si="35"/>
        <v>0</v>
      </c>
      <c r="BH318" s="9">
        <f t="shared" si="42"/>
        <v>8036.34</v>
      </c>
      <c r="BI318" s="9">
        <f t="shared" si="37"/>
        <v>8036.34</v>
      </c>
      <c r="BJ318">
        <v>103.03</v>
      </c>
      <c r="BK318" s="9">
        <f t="shared" si="45"/>
        <v>58933.16</v>
      </c>
      <c r="BL318">
        <v>572</v>
      </c>
      <c r="BM318">
        <v>0</v>
      </c>
      <c r="BN318" t="s">
        <v>116</v>
      </c>
      <c r="BO318">
        <f t="shared" si="46"/>
        <v>0</v>
      </c>
      <c r="BP318">
        <f t="shared" si="38"/>
        <v>60696.22159999999</v>
      </c>
      <c r="BQ318">
        <f t="shared" si="39"/>
        <v>0.97095269600768708</v>
      </c>
      <c r="BR318">
        <f t="shared" si="40"/>
        <v>1.0299162916090023</v>
      </c>
      <c r="BS318" t="str">
        <f t="shared" si="41"/>
        <v>NonPayer</v>
      </c>
    </row>
    <row r="319" spans="1:71">
      <c r="A319" s="27">
        <v>318</v>
      </c>
      <c r="B319" s="27" t="s">
        <v>77</v>
      </c>
      <c r="C319" s="29">
        <v>42004</v>
      </c>
      <c r="D319" s="27">
        <v>1.214</v>
      </c>
      <c r="E319" s="27">
        <v>1792.0337999999999</v>
      </c>
      <c r="F319" s="27">
        <v>8830.0943000000007</v>
      </c>
      <c r="G319" s="27">
        <v>26173.106299999999</v>
      </c>
      <c r="H319" s="27">
        <v>99249.859599999996</v>
      </c>
      <c r="I319" s="27">
        <v>4531.4618</v>
      </c>
      <c r="J319" s="27">
        <v>45519.137199999997</v>
      </c>
      <c r="K319" s="27">
        <v>19375.7389</v>
      </c>
      <c r="L319" s="27">
        <v>2611.5088000000001</v>
      </c>
      <c r="M319" s="27">
        <v>0</v>
      </c>
      <c r="N319" s="27">
        <v>41417.858999999997</v>
      </c>
      <c r="O319" s="27">
        <v>-25304.933400000002</v>
      </c>
      <c r="P319" s="27">
        <v>8997.1581999999999</v>
      </c>
      <c r="Q319" s="27">
        <v>206050.03899999999</v>
      </c>
      <c r="R319" s="27">
        <v>137890.6053</v>
      </c>
      <c r="S319" s="27" t="e">
        <v>#N/A</v>
      </c>
      <c r="T319" s="27">
        <v>524.78250000000003</v>
      </c>
      <c r="U319" s="27">
        <v>106800.1793</v>
      </c>
      <c r="V319" s="27">
        <v>-524.78250000000003</v>
      </c>
      <c r="W319" s="27">
        <v>15335.9095</v>
      </c>
      <c r="X319" s="27">
        <v>1850.4422</v>
      </c>
      <c r="Y319" s="27">
        <v>191.04849999999999</v>
      </c>
      <c r="Z319" s="27">
        <v>14811.1265</v>
      </c>
      <c r="AA319" s="27" t="e">
        <v>#N/A</v>
      </c>
      <c r="AB319" s="27" t="e">
        <v>#N/A</v>
      </c>
      <c r="AC319" s="27">
        <v>14934.795700000001</v>
      </c>
      <c r="AD319" s="27">
        <v>17.52</v>
      </c>
      <c r="AE319" s="27">
        <v>46271.837299999999</v>
      </c>
      <c r="AF319" s="27">
        <v>8830.5632999999998</v>
      </c>
      <c r="AG319" s="27">
        <v>1875.2772</v>
      </c>
      <c r="AH319" s="27">
        <v>1366.2221999999999</v>
      </c>
      <c r="AI319" s="27">
        <v>14934.796200000001</v>
      </c>
      <c r="AJ319" s="27">
        <v>0</v>
      </c>
      <c r="AK319" s="27">
        <v>196.77189999999999</v>
      </c>
      <c r="AL319" s="27">
        <v>2065.4396000000002</v>
      </c>
      <c r="AM319" s="27">
        <v>0</v>
      </c>
      <c r="AN319" s="27">
        <v>10703.6479</v>
      </c>
      <c r="AO319" s="27">
        <v>62278.388200000001</v>
      </c>
      <c r="AP319" s="27">
        <v>65.960599999999999</v>
      </c>
      <c r="AQ319" s="27">
        <v>9251.2374999999993</v>
      </c>
      <c r="AR319" s="27">
        <v>201518.5803</v>
      </c>
      <c r="AS319" s="27">
        <v>67962.664199999999</v>
      </c>
      <c r="AT319" s="27">
        <v>19.706199999999999</v>
      </c>
      <c r="AU319" s="27">
        <v>2270.3418999999999</v>
      </c>
      <c r="AV319" s="27">
        <v>3045.3789999999999</v>
      </c>
      <c r="AW319" s="27">
        <v>-0.61799999999999999</v>
      </c>
      <c r="AX319" s="27">
        <v>9251.2374</v>
      </c>
      <c r="AY319" s="27">
        <v>9251.2374</v>
      </c>
      <c r="AZ319" s="27">
        <v>92834.390100000004</v>
      </c>
      <c r="BA319" s="27">
        <v>17584.2186</v>
      </c>
      <c r="BB319" s="27">
        <v>11520.961600000001</v>
      </c>
      <c r="BC319" s="27">
        <v>71131.567500000005</v>
      </c>
      <c r="BD319" s="27" t="e">
        <v>#N/A</v>
      </c>
      <c r="BE319" s="28">
        <v>8830.5633999999991</v>
      </c>
      <c r="BF319" s="27">
        <v>78</v>
      </c>
      <c r="BG319" s="31">
        <f t="shared" si="35"/>
        <v>8036.34</v>
      </c>
      <c r="BH319" s="31">
        <f t="shared" si="42"/>
        <v>8036.34</v>
      </c>
      <c r="BI319" s="31">
        <f t="shared" si="37"/>
        <v>8036.34</v>
      </c>
      <c r="BJ319" s="27">
        <v>103.03</v>
      </c>
      <c r="BK319" s="31">
        <f t="shared" si="45"/>
        <v>47187.74</v>
      </c>
      <c r="BL319" s="27">
        <v>458</v>
      </c>
      <c r="BM319" s="27">
        <v>0</v>
      </c>
      <c r="BN319" s="27" t="s">
        <v>116</v>
      </c>
      <c r="BO319" s="27">
        <f t="shared" si="46"/>
        <v>1</v>
      </c>
      <c r="BP319" s="27">
        <f t="shared" si="38"/>
        <v>68159.433699999994</v>
      </c>
      <c r="BQ319" s="27">
        <f t="shared" si="39"/>
        <v>0.69231414403608815</v>
      </c>
      <c r="BR319" s="27">
        <f t="shared" si="40"/>
        <v>1.444430983556322</v>
      </c>
      <c r="BS319" s="27" t="str">
        <f t="shared" si="41"/>
        <v>Initiate</v>
      </c>
    </row>
    <row r="320" spans="1:71" customFormat="1" hidden="1">
      <c r="A320">
        <v>319</v>
      </c>
      <c r="B320" t="s">
        <v>77</v>
      </c>
      <c r="C320" s="1">
        <v>41820</v>
      </c>
      <c r="D320">
        <v>1.3398000000000001</v>
      </c>
      <c r="E320">
        <v>3249.3694</v>
      </c>
      <c r="F320">
        <v>7392.3477000000003</v>
      </c>
      <c r="G320">
        <v>14726.383400000001</v>
      </c>
      <c r="H320">
        <v>90990.567599999995</v>
      </c>
      <c r="I320">
        <v>5288.5932000000003</v>
      </c>
      <c r="J320" s="3">
        <v>58603.167099999999</v>
      </c>
      <c r="K320">
        <v>24774.479500000001</v>
      </c>
      <c r="L320">
        <v>329.27980000000002</v>
      </c>
      <c r="M320">
        <v>0</v>
      </c>
      <c r="N320" s="2">
        <v>16653.366600000001</v>
      </c>
      <c r="O320" s="2">
        <v>3205.2955999999999</v>
      </c>
      <c r="P320">
        <v>11679.4072</v>
      </c>
      <c r="Q320">
        <v>176845.22029999999</v>
      </c>
      <c r="R320">
        <v>118995.07889999999</v>
      </c>
      <c r="S320" s="4" t="e">
        <v>#N/A</v>
      </c>
      <c r="T320">
        <v>795.02880000000005</v>
      </c>
      <c r="U320">
        <v>85854.645900000003</v>
      </c>
      <c r="V320">
        <v>-795.02880000000005</v>
      </c>
      <c r="W320">
        <v>8354.4172999999992</v>
      </c>
      <c r="X320">
        <v>1814.5934999999999</v>
      </c>
      <c r="Y320">
        <v>122.121</v>
      </c>
      <c r="Z320">
        <v>7559.3887000000004</v>
      </c>
      <c r="AA320" t="e">
        <v>#N/A</v>
      </c>
      <c r="AB320" t="e">
        <v>#N/A</v>
      </c>
      <c r="AC320">
        <v>3537.3074000000001</v>
      </c>
      <c r="AD320">
        <v>32.197400000000002</v>
      </c>
      <c r="AE320" s="25">
        <v>60748.788500000002</v>
      </c>
      <c r="AF320">
        <v>1053.1314</v>
      </c>
      <c r="AG320">
        <v>500.69940000000003</v>
      </c>
      <c r="AH320">
        <v>1625.6193000000001</v>
      </c>
      <c r="AI320">
        <v>3537.3074999999999</v>
      </c>
      <c r="AJ320">
        <v>0</v>
      </c>
      <c r="AK320">
        <v>116.5562</v>
      </c>
      <c r="AL320">
        <v>1105.6342999999999</v>
      </c>
      <c r="AM320">
        <v>0</v>
      </c>
      <c r="AN320">
        <v>1555.0907999999999</v>
      </c>
      <c r="AO320">
        <v>32428.801100000001</v>
      </c>
      <c r="AP320">
        <v>54.414400000000001</v>
      </c>
      <c r="AQ320">
        <v>5592.1598000000004</v>
      </c>
      <c r="AR320">
        <v>171556.61869999999</v>
      </c>
      <c r="AS320">
        <v>57733.583200000001</v>
      </c>
      <c r="AT320">
        <v>24.172899999999998</v>
      </c>
      <c r="AU320">
        <v>1782.3030000000001</v>
      </c>
      <c r="AV320">
        <v>3235.3053</v>
      </c>
      <c r="AW320">
        <v>-1.3190999999999999</v>
      </c>
      <c r="AX320" s="26">
        <v>5592.1598000000004</v>
      </c>
      <c r="AY320">
        <v>5592.1598000000004</v>
      </c>
      <c r="AZ320">
        <v>72537.416800000006</v>
      </c>
      <c r="BA320">
        <v>10963.455</v>
      </c>
      <c r="BB320">
        <v>7373.1437999999998</v>
      </c>
      <c r="BC320">
        <v>35600.104299999999</v>
      </c>
      <c r="BD320" t="e">
        <v>#N/A</v>
      </c>
      <c r="BE320" s="15">
        <v>1053.1313</v>
      </c>
      <c r="BF320" s="5">
        <v>0</v>
      </c>
      <c r="BG320" s="9">
        <f t="shared" si="35"/>
        <v>0</v>
      </c>
      <c r="BH320" s="9">
        <f t="shared" si="42"/>
        <v>4121.2</v>
      </c>
      <c r="BI320" s="9">
        <f t="shared" si="37"/>
        <v>4121.2</v>
      </c>
      <c r="BJ320">
        <v>103.03</v>
      </c>
      <c r="BK320" s="9">
        <f t="shared" si="45"/>
        <v>61344.064472720005</v>
      </c>
      <c r="BL320">
        <v>595.40002400000003</v>
      </c>
      <c r="BM320">
        <v>0</v>
      </c>
      <c r="BN320" t="s">
        <v>116</v>
      </c>
      <c r="BO320">
        <f t="shared" si="46"/>
        <v>0</v>
      </c>
      <c r="BP320">
        <f t="shared" si="38"/>
        <v>57850.141399999993</v>
      </c>
      <c r="BQ320">
        <f t="shared" si="39"/>
        <v>1.0603961025533468</v>
      </c>
      <c r="BR320">
        <f t="shared" si="40"/>
        <v>0.94304382823746902</v>
      </c>
      <c r="BS320" t="str">
        <f t="shared" si="41"/>
        <v>NonPayer</v>
      </c>
    </row>
    <row r="321" spans="1:71">
      <c r="A321" s="27">
        <v>320</v>
      </c>
      <c r="B321" s="27" t="s">
        <v>77</v>
      </c>
      <c r="C321" s="29">
        <v>41639</v>
      </c>
      <c r="D321" s="27">
        <v>0.89059999999999995</v>
      </c>
      <c r="E321" s="27">
        <v>2286.2923999999998</v>
      </c>
      <c r="F321" s="27">
        <v>4294.0349999999999</v>
      </c>
      <c r="G321" s="27">
        <v>5929.2484999999997</v>
      </c>
      <c r="H321" s="27">
        <v>64158.750899999999</v>
      </c>
      <c r="I321" s="27">
        <v>5301.9852000000001</v>
      </c>
      <c r="J321" s="27">
        <v>58365.257599999997</v>
      </c>
      <c r="K321" s="27">
        <v>26244.468099999998</v>
      </c>
      <c r="L321" s="27">
        <v>411.34449999999998</v>
      </c>
      <c r="M321" s="27">
        <v>0</v>
      </c>
      <c r="N321" s="27">
        <v>19006.450099999998</v>
      </c>
      <c r="O321" s="27">
        <v>8373.5655999999999</v>
      </c>
      <c r="P321" s="27">
        <v>8073.6014999999998</v>
      </c>
      <c r="Q321" s="27">
        <v>152327.3217</v>
      </c>
      <c r="R321" s="27">
        <v>91764.554399999994</v>
      </c>
      <c r="S321" s="27" t="e">
        <v>#N/A</v>
      </c>
      <c r="T321" s="27">
        <v>1471.7344000000001</v>
      </c>
      <c r="U321" s="27">
        <v>88168.564499999993</v>
      </c>
      <c r="V321" s="27">
        <v>-1471.7344000000001</v>
      </c>
      <c r="W321" s="27">
        <v>13715.4521</v>
      </c>
      <c r="X321" s="27">
        <v>1724.1512</v>
      </c>
      <c r="Y321" s="27">
        <v>598.1096</v>
      </c>
      <c r="Z321" s="27">
        <v>12243.717199999999</v>
      </c>
      <c r="AA321" s="27" t="e">
        <v>#N/A</v>
      </c>
      <c r="AB321" s="27" t="e">
        <v>#N/A</v>
      </c>
      <c r="AC321" s="27">
        <v>7288.2981</v>
      </c>
      <c r="AD321" s="27">
        <v>22.1188</v>
      </c>
      <c r="AE321" s="27">
        <v>62951.459799999997</v>
      </c>
      <c r="AF321" s="27">
        <v>4418.6989999999996</v>
      </c>
      <c r="AG321" s="27">
        <v>1254.2429</v>
      </c>
      <c r="AH321" s="27">
        <v>1607.7440999999999</v>
      </c>
      <c r="AI321" s="27">
        <v>7288.2983000000004</v>
      </c>
      <c r="AJ321" s="27">
        <v>0</v>
      </c>
      <c r="AK321" s="27">
        <v>111.64360000000001</v>
      </c>
      <c r="AL321" s="27">
        <v>-9357.2597000000005</v>
      </c>
      <c r="AM321" s="27">
        <v>0</v>
      </c>
      <c r="AN321" s="27">
        <v>5670.4916000000003</v>
      </c>
      <c r="AO321" s="27">
        <v>39797.497900000002</v>
      </c>
      <c r="AP321" s="27">
        <v>31.6037</v>
      </c>
      <c r="AQ321" s="27">
        <v>3272.3778000000002</v>
      </c>
      <c r="AR321" s="27">
        <v>147025.3314</v>
      </c>
      <c r="AS321" s="27">
        <v>60451.1224</v>
      </c>
      <c r="AT321" s="27">
        <v>26.886600000000001</v>
      </c>
      <c r="AU321" s="27">
        <v>1211.771</v>
      </c>
      <c r="AV321" s="27">
        <v>3636.5239999999999</v>
      </c>
      <c r="AW321" s="27">
        <v>22.814900000000002</v>
      </c>
      <c r="AX321" s="27">
        <v>3272.3778000000002</v>
      </c>
      <c r="AY321" s="27">
        <v>3272.3778000000002</v>
      </c>
      <c r="AZ321" s="27">
        <v>60232.085899999998</v>
      </c>
      <c r="BA321" s="27">
        <v>8494.8562000000002</v>
      </c>
      <c r="BB321" s="27">
        <v>4506.9638000000004</v>
      </c>
      <c r="BC321" s="27">
        <v>36655.644999999997</v>
      </c>
      <c r="BD321" s="27" t="e">
        <v>#N/A</v>
      </c>
      <c r="BE321" s="28">
        <v>4418.6989000000003</v>
      </c>
      <c r="BF321" s="27">
        <v>40</v>
      </c>
      <c r="BG321" s="31">
        <f t="shared" si="35"/>
        <v>4121.2</v>
      </c>
      <c r="BH321" s="31">
        <f t="shared" si="42"/>
        <v>4121.2</v>
      </c>
      <c r="BI321" s="31">
        <f t="shared" si="37"/>
        <v>4121.2</v>
      </c>
      <c r="BJ321" s="27">
        <v>103.03</v>
      </c>
      <c r="BK321" s="31">
        <f t="shared" si="45"/>
        <v>62930.722763639998</v>
      </c>
      <c r="BL321" s="27">
        <v>610.79998799999998</v>
      </c>
      <c r="BM321" s="27">
        <v>0</v>
      </c>
      <c r="BN321" s="27" t="s">
        <v>116</v>
      </c>
      <c r="BO321" s="27">
        <f t="shared" si="46"/>
        <v>1</v>
      </c>
      <c r="BP321" s="27">
        <f t="shared" si="38"/>
        <v>60562.767300000007</v>
      </c>
      <c r="BQ321" s="27">
        <f t="shared" si="39"/>
        <v>1.0390991952516013</v>
      </c>
      <c r="BR321" s="27">
        <f t="shared" si="40"/>
        <v>0.96237202816605594</v>
      </c>
      <c r="BS321" s="27" t="str">
        <f t="shared" si="41"/>
        <v>Initiate</v>
      </c>
    </row>
    <row r="322" spans="1:71" customFormat="1" hidden="1">
      <c r="A322">
        <v>321</v>
      </c>
      <c r="B322" t="s">
        <v>77</v>
      </c>
      <c r="C322" s="1">
        <v>41455</v>
      </c>
      <c r="D322">
        <v>0.93479999999999996</v>
      </c>
      <c r="E322">
        <v>3247.2145</v>
      </c>
      <c r="F322">
        <v>4563.7532000000001</v>
      </c>
      <c r="G322">
        <v>4087.4625999999998</v>
      </c>
      <c r="H322">
        <v>54193.522100000002</v>
      </c>
      <c r="I322">
        <v>4923.4748</v>
      </c>
      <c r="J322" s="3">
        <v>55196.9666</v>
      </c>
      <c r="K322">
        <v>33655.368699999999</v>
      </c>
      <c r="L322">
        <v>257.86349999999999</v>
      </c>
      <c r="M322">
        <v>0</v>
      </c>
      <c r="N322" s="2">
        <v>13189.947700000001</v>
      </c>
      <c r="O322" s="2">
        <v>2823.6918999999998</v>
      </c>
      <c r="P322">
        <v>9501.9385999999995</v>
      </c>
      <c r="Q322">
        <v>145027.6593</v>
      </c>
      <c r="R322">
        <v>89334.308699999994</v>
      </c>
      <c r="S322" s="4" t="e">
        <v>#N/A</v>
      </c>
      <c r="T322">
        <v>2070.0803000000001</v>
      </c>
      <c r="U322">
        <v>90834.136400000003</v>
      </c>
      <c r="V322">
        <v>-2070.0803000000001</v>
      </c>
      <c r="W322">
        <v>1032.1379999999999</v>
      </c>
      <c r="X322">
        <v>1518.1768</v>
      </c>
      <c r="Y322">
        <v>99.231499999999997</v>
      </c>
      <c r="Z322">
        <v>-1037.9423999999999</v>
      </c>
      <c r="AA322" t="e">
        <v>#N/A</v>
      </c>
      <c r="AB322" t="e">
        <v>#N/A</v>
      </c>
      <c r="AC322">
        <v>1350.5976000000001</v>
      </c>
      <c r="AD322" t="e">
        <v>#N/A</v>
      </c>
      <c r="AE322" s="25">
        <v>56646.010799999996</v>
      </c>
      <c r="AF322">
        <v>-1010.3486</v>
      </c>
      <c r="AG322">
        <v>-11.2051</v>
      </c>
      <c r="AH322">
        <v>2014.893</v>
      </c>
      <c r="AI322">
        <v>1350.5976000000001</v>
      </c>
      <c r="AJ322">
        <v>0</v>
      </c>
      <c r="AK322">
        <v>109.312</v>
      </c>
      <c r="AL322">
        <v>2963.1023</v>
      </c>
      <c r="AM322">
        <v>0</v>
      </c>
      <c r="AN322">
        <v>-997.00189999999998</v>
      </c>
      <c r="AO322">
        <v>20862.422600000002</v>
      </c>
      <c r="AP322">
        <v>34.6053</v>
      </c>
      <c r="AQ322">
        <v>3645.0571</v>
      </c>
      <c r="AR322">
        <v>140104.18479999999</v>
      </c>
      <c r="AS322">
        <v>55584.041599999997</v>
      </c>
      <c r="AT322">
        <v>26.060400000000001</v>
      </c>
      <c r="AU322">
        <v>1298.5869</v>
      </c>
      <c r="AV322">
        <v>3730.47</v>
      </c>
      <c r="AW322">
        <v>39.344499999999996</v>
      </c>
      <c r="AX322" s="26">
        <v>3645.0571</v>
      </c>
      <c r="AY322">
        <v>3645.0571</v>
      </c>
      <c r="AZ322">
        <v>59349.715900000003</v>
      </c>
      <c r="BA322">
        <v>8688.8446000000004</v>
      </c>
      <c r="BB322">
        <v>4982.9885000000004</v>
      </c>
      <c r="BC322">
        <v>42164.599000000002</v>
      </c>
      <c r="BD322" t="e">
        <v>#N/A</v>
      </c>
      <c r="BE322" s="15">
        <v>-1010.3487</v>
      </c>
      <c r="BF322" s="5">
        <v>0</v>
      </c>
      <c r="BG322" s="9">
        <f t="shared" ref="BG322:BG385" si="47">BF322*BJ322</f>
        <v>0</v>
      </c>
      <c r="BH322" s="9">
        <f t="shared" si="42"/>
        <v>2060.6</v>
      </c>
      <c r="BI322" s="9">
        <f t="shared" si="37"/>
        <v>2060.6</v>
      </c>
      <c r="BJ322">
        <v>103.03</v>
      </c>
      <c r="BK322" s="9">
        <f t="shared" si="45"/>
        <v>56666.5</v>
      </c>
      <c r="BL322">
        <v>550</v>
      </c>
      <c r="BM322">
        <v>0</v>
      </c>
      <c r="BN322" t="s">
        <v>116</v>
      </c>
      <c r="BO322">
        <f t="shared" si="46"/>
        <v>0</v>
      </c>
      <c r="BP322">
        <f t="shared" si="38"/>
        <v>55693.350600000005</v>
      </c>
      <c r="BQ322">
        <f t="shared" si="39"/>
        <v>1.017473349861626</v>
      </c>
      <c r="BR322">
        <f t="shared" si="40"/>
        <v>0.98282672478448474</v>
      </c>
      <c r="BS322" t="str">
        <f t="shared" si="41"/>
        <v>NonPayer</v>
      </c>
    </row>
    <row r="323" spans="1:71">
      <c r="A323" s="27">
        <v>322</v>
      </c>
      <c r="B323" s="27" t="s">
        <v>77</v>
      </c>
      <c r="C323" s="29">
        <v>41274</v>
      </c>
      <c r="D323" s="27">
        <v>0.9355</v>
      </c>
      <c r="E323" s="27">
        <v>3042.1214</v>
      </c>
      <c r="F323" s="27">
        <v>4685.8703999999998</v>
      </c>
      <c r="G323" s="27">
        <v>3991.2067000000002</v>
      </c>
      <c r="H323" s="27">
        <v>45755.517099999997</v>
      </c>
      <c r="I323" s="27">
        <v>4978.7029000000002</v>
      </c>
      <c r="J323" s="27">
        <v>53935.0265</v>
      </c>
      <c r="K323" s="27">
        <v>34155.553999999996</v>
      </c>
      <c r="L323" s="27">
        <v>192.66499999999999</v>
      </c>
      <c r="M323" s="27">
        <v>0</v>
      </c>
      <c r="N323" s="27">
        <v>13397.5692</v>
      </c>
      <c r="O323" s="27">
        <v>7709.1989000000003</v>
      </c>
      <c r="P323" s="27">
        <v>5629.2721000000001</v>
      </c>
      <c r="Q323" s="27">
        <v>138616.1538</v>
      </c>
      <c r="R323" s="27">
        <v>81569.6728</v>
      </c>
      <c r="S323" s="27" t="e">
        <v>#N/A</v>
      </c>
      <c r="T323" s="27">
        <v>2613.8651</v>
      </c>
      <c r="U323" s="27">
        <v>92860.642900000006</v>
      </c>
      <c r="V323" s="27">
        <v>-2613.8651</v>
      </c>
      <c r="W323" s="27">
        <v>661.39059999999995</v>
      </c>
      <c r="X323" s="27">
        <v>1508.9322</v>
      </c>
      <c r="Y323" s="27">
        <v>454.28660000000002</v>
      </c>
      <c r="Z323" s="27">
        <v>-1952.4745</v>
      </c>
      <c r="AA323" s="27" t="e">
        <v>#N/A</v>
      </c>
      <c r="AB323" s="27" t="e">
        <v>#N/A</v>
      </c>
      <c r="AC323" s="27">
        <v>7382.5194000000001</v>
      </c>
      <c r="AD323" s="27">
        <v>21.8765</v>
      </c>
      <c r="AE323" s="27">
        <v>57902.979399999997</v>
      </c>
      <c r="AF323" s="27">
        <v>4697.8238000000001</v>
      </c>
      <c r="AG323" s="27">
        <v>1319.6304</v>
      </c>
      <c r="AH323" s="27">
        <v>1712.8853999999999</v>
      </c>
      <c r="AI323" s="27">
        <v>7382.5192999999999</v>
      </c>
      <c r="AJ323" s="27">
        <v>0</v>
      </c>
      <c r="AK323" s="27">
        <v>245.22389999999999</v>
      </c>
      <c r="AL323" s="27">
        <v>801.06629999999996</v>
      </c>
      <c r="AM323" s="27">
        <v>0</v>
      </c>
      <c r="AN323" s="27">
        <v>6032.1686</v>
      </c>
      <c r="AO323" s="27">
        <v>38613.729500000001</v>
      </c>
      <c r="AP323" s="27">
        <v>46.052500000000002</v>
      </c>
      <c r="AQ323" s="27">
        <v>4947.0349999999999</v>
      </c>
      <c r="AR323" s="27">
        <v>133637.45800000001</v>
      </c>
      <c r="AS323" s="27">
        <v>56801.258399999999</v>
      </c>
      <c r="AT323" s="27">
        <v>23.464700000000001</v>
      </c>
      <c r="AU323" s="27">
        <v>1505.1155000000001</v>
      </c>
      <c r="AV323" s="27">
        <v>3590.6197999999999</v>
      </c>
      <c r="AW323" s="27">
        <v>-37.773099999999999</v>
      </c>
      <c r="AX323" s="27">
        <v>4947.0349999999999</v>
      </c>
      <c r="AY323" s="27">
        <v>4947.0349999999999</v>
      </c>
      <c r="AZ323" s="27">
        <v>61063.4925</v>
      </c>
      <c r="BA323" s="27">
        <v>9616.6113000000005</v>
      </c>
      <c r="BB323" s="27">
        <v>6414.3774000000003</v>
      </c>
      <c r="BC323" s="27">
        <v>44394.911099999998</v>
      </c>
      <c r="BD323" s="27" t="e">
        <v>#N/A</v>
      </c>
      <c r="BE323" s="28">
        <v>4697.8235999999997</v>
      </c>
      <c r="BF323" s="27">
        <v>20</v>
      </c>
      <c r="BG323" s="31">
        <f t="shared" si="47"/>
        <v>2060.6</v>
      </c>
      <c r="BH323" s="31">
        <f t="shared" si="42"/>
        <v>2060.6</v>
      </c>
      <c r="BI323" s="31">
        <f t="shared" ref="BI323:BI386" si="48">IF(C324&lt;&gt;DATE(2021,12,31),BG323+BG324,0)</f>
        <v>2060.6</v>
      </c>
      <c r="BJ323" s="27">
        <v>103.03</v>
      </c>
      <c r="BK323" s="31">
        <f t="shared" si="45"/>
        <v>57964.67552728</v>
      </c>
      <c r="BL323" s="27">
        <v>562.59997599999997</v>
      </c>
      <c r="BM323" s="27">
        <v>0</v>
      </c>
      <c r="BN323" s="27" t="s">
        <v>116</v>
      </c>
      <c r="BO323" s="27">
        <f t="shared" si="46"/>
        <v>1</v>
      </c>
      <c r="BP323" s="27">
        <f t="shared" ref="BP323:BP386" si="49">Q323-R323</f>
        <v>57046.481</v>
      </c>
      <c r="BQ323" s="27">
        <f t="shared" ref="BQ323:BQ386" si="50">BK323/BP323</f>
        <v>1.016095550701541</v>
      </c>
      <c r="BR323" s="27">
        <f t="shared" ref="BR323:BR386" si="51">BP323/BK323</f>
        <v>0.98415941228122861</v>
      </c>
      <c r="BS323" s="27" t="str">
        <f t="shared" ref="BS323:BS386" si="52">IF(B323=B324,IF(AND(BF323&gt;0,BF324&gt;0),"Continue",IF(AND(BF323&gt;0,BF324=0),"Initiate","NonPayer")),$BG$89)</f>
        <v>Initiate</v>
      </c>
    </row>
    <row r="324" spans="1:71" customFormat="1" hidden="1">
      <c r="A324">
        <v>323</v>
      </c>
      <c r="B324" t="s">
        <v>77</v>
      </c>
      <c r="C324" s="1">
        <v>41090</v>
      </c>
      <c r="D324">
        <v>0.97589999999999999</v>
      </c>
      <c r="E324">
        <v>4066.9953999999998</v>
      </c>
      <c r="F324">
        <v>5642.6215000000002</v>
      </c>
      <c r="G324">
        <v>3640.4533000000001</v>
      </c>
      <c r="H324">
        <v>52418.439100000003</v>
      </c>
      <c r="I324">
        <v>4966.5465999999997</v>
      </c>
      <c r="J324" s="3">
        <v>52273.294699999999</v>
      </c>
      <c r="K324">
        <v>31032.276699999999</v>
      </c>
      <c r="L324">
        <v>113.83110000000001</v>
      </c>
      <c r="M324">
        <v>0</v>
      </c>
      <c r="N324" s="2">
        <v>9356.8637999999992</v>
      </c>
      <c r="O324" s="2">
        <v>-920.12379999999996</v>
      </c>
      <c r="P324">
        <v>7800.1230999999998</v>
      </c>
      <c r="Q324">
        <v>136684.98759999999</v>
      </c>
      <c r="R324">
        <v>85136.734800000006</v>
      </c>
      <c r="S324" s="4" t="e">
        <v>#N/A</v>
      </c>
      <c r="T324">
        <v>4007.7015999999999</v>
      </c>
      <c r="U324">
        <v>84266.539499999999</v>
      </c>
      <c r="V324">
        <v>-4007.7013999999999</v>
      </c>
      <c r="W324">
        <v>4618.1360000000004</v>
      </c>
      <c r="X324">
        <v>1215.8178</v>
      </c>
      <c r="Y324">
        <v>241.0634</v>
      </c>
      <c r="Z324">
        <v>610.43449999999996</v>
      </c>
      <c r="AA324" t="e">
        <v>#N/A</v>
      </c>
      <c r="AB324" t="e">
        <v>#N/A</v>
      </c>
      <c r="AC324">
        <v>2304.5828999999999</v>
      </c>
      <c r="AD324">
        <v>43.672699999999999</v>
      </c>
      <c r="AE324" s="25">
        <v>57686.615899999997</v>
      </c>
      <c r="AF324">
        <v>310.98829999999998</v>
      </c>
      <c r="AG324">
        <v>201.17189999999999</v>
      </c>
      <c r="AH324">
        <v>1874.4712</v>
      </c>
      <c r="AI324">
        <v>2304.5828999999999</v>
      </c>
      <c r="AJ324">
        <v>0</v>
      </c>
      <c r="AK324">
        <v>247.94280000000001</v>
      </c>
      <c r="AL324">
        <v>128.46100000000001</v>
      </c>
      <c r="AM324">
        <v>0</v>
      </c>
      <c r="AN324">
        <v>460.63490000000002</v>
      </c>
      <c r="AO324">
        <v>22663.1096</v>
      </c>
      <c r="AP324">
        <v>16.962800000000001</v>
      </c>
      <c r="AQ324">
        <v>2100.0956999999999</v>
      </c>
      <c r="AR324">
        <v>131718.43290000001</v>
      </c>
      <c r="AS324">
        <v>51300.310299999997</v>
      </c>
      <c r="AT324">
        <v>29.530200000000001</v>
      </c>
      <c r="AU324">
        <v>864.81870000000004</v>
      </c>
      <c r="AV324">
        <v>3892.7784000000001</v>
      </c>
      <c r="AW324">
        <v>-36.325400000000002</v>
      </c>
      <c r="AX324" s="26">
        <v>2100.0958999999998</v>
      </c>
      <c r="AY324">
        <v>2100.0958999999998</v>
      </c>
      <c r="AZ324">
        <v>51810.359199999999</v>
      </c>
      <c r="BA324">
        <v>7561.6767</v>
      </c>
      <c r="BB324">
        <v>2928.5889999999999</v>
      </c>
      <c r="BC324">
        <v>35503.654300000002</v>
      </c>
      <c r="BD324" t="e">
        <v>#N/A</v>
      </c>
      <c r="BE324" s="15">
        <v>310.98829999999998</v>
      </c>
      <c r="BF324" s="5">
        <v>0</v>
      </c>
      <c r="BG324" s="9">
        <f t="shared" si="47"/>
        <v>0</v>
      </c>
      <c r="BH324" s="9">
        <f t="shared" ref="BH324:BH387" si="53">BG324+BG325</f>
        <v>2060.6</v>
      </c>
      <c r="BI324" s="9">
        <f t="shared" si="48"/>
        <v>2060.6</v>
      </c>
      <c r="BJ324">
        <v>103.03</v>
      </c>
      <c r="BK324" s="9">
        <f t="shared" si="45"/>
        <v>57696.800000000003</v>
      </c>
      <c r="BL324">
        <v>560</v>
      </c>
      <c r="BM324">
        <v>0</v>
      </c>
      <c r="BN324" t="s">
        <v>116</v>
      </c>
      <c r="BO324">
        <f t="shared" si="46"/>
        <v>0</v>
      </c>
      <c r="BP324">
        <f t="shared" si="49"/>
        <v>51548.252799999987</v>
      </c>
      <c r="BQ324">
        <f t="shared" si="50"/>
        <v>1.1192775092466376</v>
      </c>
      <c r="BR324">
        <f t="shared" si="51"/>
        <v>0.89343347984636901</v>
      </c>
      <c r="BS324" t="str">
        <f t="shared" si="52"/>
        <v>NonPayer</v>
      </c>
    </row>
    <row r="325" spans="1:71">
      <c r="A325" s="27">
        <v>324</v>
      </c>
      <c r="B325" s="27" t="s">
        <v>77</v>
      </c>
      <c r="C325" s="29">
        <v>40908</v>
      </c>
      <c r="D325" s="27">
        <v>0.91910000000000003</v>
      </c>
      <c r="E325" s="27">
        <v>2437.0668000000001</v>
      </c>
      <c r="F325" s="27">
        <v>5427.5186999999996</v>
      </c>
      <c r="G325" s="27">
        <v>5183.433</v>
      </c>
      <c r="H325" s="27">
        <v>34823.628499999999</v>
      </c>
      <c r="I325" s="27">
        <v>4869.1540999999997</v>
      </c>
      <c r="J325" s="27">
        <v>51079.328300000001</v>
      </c>
      <c r="K325" s="27">
        <v>36054.305099999998</v>
      </c>
      <c r="L325" s="27">
        <v>125.89790000000001</v>
      </c>
      <c r="M325" s="27">
        <v>0</v>
      </c>
      <c r="N325" s="27">
        <v>11107.7328</v>
      </c>
      <c r="O325" s="27">
        <v>1828.2338</v>
      </c>
      <c r="P325" s="27">
        <v>2861.4380000000001</v>
      </c>
      <c r="Q325" s="27">
        <v>126582.00900000001</v>
      </c>
      <c r="R325" s="27">
        <v>72753.650599999994</v>
      </c>
      <c r="S325" s="27" t="e">
        <v>#N/A</v>
      </c>
      <c r="T325" s="27">
        <v>3412.3434999999999</v>
      </c>
      <c r="U325" s="27">
        <v>91758.376300000004</v>
      </c>
      <c r="V325" s="27">
        <v>-3412.3434999999999</v>
      </c>
      <c r="W325" s="27">
        <v>8086.3649999999998</v>
      </c>
      <c r="X325" s="27">
        <v>1286.0047999999999</v>
      </c>
      <c r="Y325" s="27">
        <v>120.3969</v>
      </c>
      <c r="Z325" s="27">
        <v>4674.0214999999998</v>
      </c>
      <c r="AA325" s="27" t="e">
        <v>#N/A</v>
      </c>
      <c r="AB325" s="27">
        <v>0</v>
      </c>
      <c r="AC325" s="27">
        <v>5236.0450000000001</v>
      </c>
      <c r="AD325" s="27">
        <v>26.912800000000001</v>
      </c>
      <c r="AE325" s="27">
        <v>48362.381699999998</v>
      </c>
      <c r="AF325" s="27">
        <v>1778.6090999999999</v>
      </c>
      <c r="AG325" s="27">
        <v>660.35720000000003</v>
      </c>
      <c r="AH325" s="27">
        <v>2017.1996999999999</v>
      </c>
      <c r="AI325" s="27">
        <v>5236.0448999999999</v>
      </c>
      <c r="AJ325" s="27">
        <v>0</v>
      </c>
      <c r="AK325" s="27">
        <v>301.10759999999999</v>
      </c>
      <c r="AL325" s="27">
        <v>1370.6962000000001</v>
      </c>
      <c r="AM325" s="27">
        <v>0</v>
      </c>
      <c r="AN325" s="27">
        <v>2453.6952000000001</v>
      </c>
      <c r="AO325" s="27">
        <v>29100.205300000001</v>
      </c>
      <c r="AP325" s="27">
        <v>18.1112</v>
      </c>
      <c r="AQ325" s="27">
        <v>2466.9166</v>
      </c>
      <c r="AR325" s="27">
        <v>121712.85159999999</v>
      </c>
      <c r="AS325" s="27">
        <v>53527.252800000002</v>
      </c>
      <c r="AT325" s="27">
        <v>34.878799999999998</v>
      </c>
      <c r="AU325" s="27">
        <v>1302.8844999999999</v>
      </c>
      <c r="AV325" s="27">
        <v>3782.6192999999998</v>
      </c>
      <c r="AW325" s="27">
        <v>-34.338299999999997</v>
      </c>
      <c r="AX325" s="27">
        <v>2466.9167000000002</v>
      </c>
      <c r="AY325" s="27">
        <v>2466.9167000000002</v>
      </c>
      <c r="AZ325" s="27">
        <v>51930.549200000001</v>
      </c>
      <c r="BA325" s="27">
        <v>7858.1722</v>
      </c>
      <c r="BB325" s="27">
        <v>3735.4629</v>
      </c>
      <c r="BC325" s="27">
        <v>43206.356399999997</v>
      </c>
      <c r="BD325" s="27" t="e">
        <v>#N/A</v>
      </c>
      <c r="BE325" s="28">
        <v>1778.6090999999999</v>
      </c>
      <c r="BF325" s="27">
        <v>20</v>
      </c>
      <c r="BG325" s="31">
        <f t="shared" si="47"/>
        <v>2060.6</v>
      </c>
      <c r="BH325" s="31">
        <f t="shared" si="53"/>
        <v>2060.6</v>
      </c>
      <c r="BI325" s="31">
        <f t="shared" si="48"/>
        <v>2060.6</v>
      </c>
      <c r="BJ325" s="27">
        <v>103.03</v>
      </c>
      <c r="BK325" s="31">
        <f t="shared" si="45"/>
        <v>46755.012763639999</v>
      </c>
      <c r="BL325" s="27">
        <v>453.79998799999998</v>
      </c>
      <c r="BM325" s="27">
        <v>0</v>
      </c>
      <c r="BN325" s="27" t="s">
        <v>116</v>
      </c>
      <c r="BO325" s="27">
        <f t="shared" si="46"/>
        <v>1</v>
      </c>
      <c r="BP325" s="27">
        <f t="shared" si="49"/>
        <v>53828.358400000012</v>
      </c>
      <c r="BQ325" s="27">
        <f t="shared" si="50"/>
        <v>0.86859443894242905</v>
      </c>
      <c r="BR325" s="27">
        <f t="shared" si="51"/>
        <v>1.1512852893895635</v>
      </c>
      <c r="BS325" s="27" t="str">
        <f t="shared" si="52"/>
        <v>Initiate</v>
      </c>
    </row>
    <row r="326" spans="1:71" customFormat="1" hidden="1">
      <c r="A326">
        <v>325</v>
      </c>
      <c r="B326" t="s">
        <v>77</v>
      </c>
      <c r="C326" s="1">
        <v>40724</v>
      </c>
      <c r="D326">
        <v>0.81289999999999996</v>
      </c>
      <c r="E326">
        <v>3619.8235</v>
      </c>
      <c r="F326">
        <v>4752.7250000000004</v>
      </c>
      <c r="G326">
        <v>1519.5256999999999</v>
      </c>
      <c r="H326">
        <v>26311.845099999999</v>
      </c>
      <c r="I326">
        <v>4645.2582000000002</v>
      </c>
      <c r="J326" s="3">
        <v>46710.312400000003</v>
      </c>
      <c r="K326">
        <v>32300.926100000001</v>
      </c>
      <c r="L326">
        <v>181.35900000000001</v>
      </c>
      <c r="M326">
        <v>0</v>
      </c>
      <c r="N326" s="2">
        <v>7955.4423999999999</v>
      </c>
      <c r="O326" s="2">
        <v>6738.0051999999996</v>
      </c>
      <c r="P326">
        <v>3404.9177</v>
      </c>
      <c r="Q326">
        <v>112375.9942</v>
      </c>
      <c r="R326">
        <v>60444.584600000002</v>
      </c>
      <c r="S326" s="4" t="e">
        <v>#N/A</v>
      </c>
      <c r="T326">
        <v>1506.7458999999999</v>
      </c>
      <c r="U326">
        <v>86064.146800000002</v>
      </c>
      <c r="V326">
        <v>-1506.7458999999999</v>
      </c>
      <c r="W326">
        <v>-91.532899999999998</v>
      </c>
      <c r="X326">
        <v>1148.3373999999999</v>
      </c>
      <c r="Y326">
        <v>450.113</v>
      </c>
      <c r="Z326">
        <v>-1598.2788</v>
      </c>
      <c r="AA326" t="e">
        <v>#N/A</v>
      </c>
      <c r="AB326">
        <v>0</v>
      </c>
      <c r="AC326">
        <v>2683.3726000000001</v>
      </c>
      <c r="AD326">
        <v>49.029800000000002</v>
      </c>
      <c r="AE326" s="25">
        <v>99949.609100000001</v>
      </c>
      <c r="AF326">
        <v>714.58590000000004</v>
      </c>
      <c r="AG326">
        <v>641.81719999999996</v>
      </c>
      <c r="AH326">
        <v>1768.5871999999999</v>
      </c>
      <c r="AI326">
        <v>2683.3726999999999</v>
      </c>
      <c r="AJ326">
        <v>0</v>
      </c>
      <c r="AK326">
        <v>289.99599999999998</v>
      </c>
      <c r="AL326">
        <v>4200.3020999999999</v>
      </c>
      <c r="AM326">
        <v>0</v>
      </c>
      <c r="AN326">
        <v>1309.0347999999999</v>
      </c>
      <c r="AO326">
        <v>22947.3832</v>
      </c>
      <c r="AP326">
        <v>27.960100000000001</v>
      </c>
      <c r="AQ326">
        <v>3033.1914999999999</v>
      </c>
      <c r="AR326">
        <v>107730.73390000001</v>
      </c>
      <c r="AS326">
        <v>51641.414199999999</v>
      </c>
      <c r="AT326">
        <v>29.162800000000001</v>
      </c>
      <c r="AU326">
        <v>1233.1955</v>
      </c>
      <c r="AV326">
        <v>3485.1024000000002</v>
      </c>
      <c r="AW326">
        <v>-37.7333</v>
      </c>
      <c r="AX326" s="26">
        <v>3033.1914999999999</v>
      </c>
      <c r="AY326">
        <v>3033.1914999999999</v>
      </c>
      <c r="AZ326">
        <v>55066.251499999998</v>
      </c>
      <c r="BA326">
        <v>7196.3972000000003</v>
      </c>
      <c r="BB326">
        <v>4228.6538</v>
      </c>
      <c r="BC326">
        <v>41871.269999999997</v>
      </c>
      <c r="BD326" t="e">
        <v>#N/A</v>
      </c>
      <c r="BE326" s="15">
        <v>714.58590000000004</v>
      </c>
      <c r="BF326" s="5">
        <v>0</v>
      </c>
      <c r="BG326" s="9">
        <f t="shared" si="47"/>
        <v>0</v>
      </c>
      <c r="BH326" s="9">
        <f t="shared" si="53"/>
        <v>1545.45</v>
      </c>
      <c r="BI326" s="9">
        <f t="shared" si="48"/>
        <v>1545.45</v>
      </c>
      <c r="BJ326">
        <v>103.03</v>
      </c>
      <c r="BK326" s="9">
        <f t="shared" si="45"/>
        <v>99939.1</v>
      </c>
      <c r="BL326">
        <v>970</v>
      </c>
      <c r="BM326">
        <v>0</v>
      </c>
      <c r="BN326" t="s">
        <v>116</v>
      </c>
      <c r="BO326">
        <f t="shared" si="46"/>
        <v>0</v>
      </c>
      <c r="BP326">
        <f t="shared" si="49"/>
        <v>51931.409599999999</v>
      </c>
      <c r="BQ326">
        <f t="shared" si="50"/>
        <v>1.9244441999510062</v>
      </c>
      <c r="BR326">
        <f t="shared" si="51"/>
        <v>0.51963055100556232</v>
      </c>
      <c r="BS326" t="str">
        <f t="shared" si="52"/>
        <v>NonPayer</v>
      </c>
    </row>
    <row r="327" spans="1:71">
      <c r="A327" s="27">
        <v>326</v>
      </c>
      <c r="B327" s="27" t="s">
        <v>77</v>
      </c>
      <c r="C327" s="29">
        <v>40543</v>
      </c>
      <c r="D327" s="27">
        <v>0.78339999999999999</v>
      </c>
      <c r="E327" s="27">
        <v>2253.3914</v>
      </c>
      <c r="F327" s="27">
        <v>3191.8236000000002</v>
      </c>
      <c r="G327" s="27">
        <v>1329.6771000000001</v>
      </c>
      <c r="H327" s="27">
        <v>23527.553400000001</v>
      </c>
      <c r="I327" s="27">
        <v>4575.9139999999998</v>
      </c>
      <c r="J327" s="27">
        <v>44584.947399999997</v>
      </c>
      <c r="K327" s="27">
        <v>27767.3076</v>
      </c>
      <c r="L327" s="27">
        <v>152.58340000000001</v>
      </c>
      <c r="M327" s="27">
        <v>0</v>
      </c>
      <c r="N327" s="27">
        <v>9688.6334000000006</v>
      </c>
      <c r="O327" s="27">
        <v>3776.9351999999999</v>
      </c>
      <c r="P327" s="27">
        <v>4121.3090000000002</v>
      </c>
      <c r="Q327" s="27">
        <v>106422.1393</v>
      </c>
      <c r="R327" s="27">
        <v>53177.282099999997</v>
      </c>
      <c r="S327" s="27" t="e">
        <v>#N/A</v>
      </c>
      <c r="T327" s="27">
        <v>2802.9958999999999</v>
      </c>
      <c r="U327" s="27">
        <v>82894.585600000006</v>
      </c>
      <c r="V327" s="27">
        <v>-2802.9960000000001</v>
      </c>
      <c r="W327" s="27">
        <v>9.4110999999999994</v>
      </c>
      <c r="X327" s="27">
        <v>1185.1813999999999</v>
      </c>
      <c r="Y327" s="27">
        <v>153.0908</v>
      </c>
      <c r="Z327" s="27">
        <v>-2793.5848999999998</v>
      </c>
      <c r="AA327" s="27" t="e">
        <v>#N/A</v>
      </c>
      <c r="AB327" s="27">
        <v>-120.29</v>
      </c>
      <c r="AC327" s="27">
        <v>4566.7281999999996</v>
      </c>
      <c r="AD327" s="27">
        <v>19.779800000000002</v>
      </c>
      <c r="AE327" s="27">
        <v>105616.27069999999</v>
      </c>
      <c r="AF327" s="27">
        <v>2371.0985999999998</v>
      </c>
      <c r="AG327" s="27">
        <v>587.5326</v>
      </c>
      <c r="AH327" s="27">
        <v>1708.8905</v>
      </c>
      <c r="AI327" s="27">
        <v>4566.7281999999996</v>
      </c>
      <c r="AJ327" s="27">
        <v>0</v>
      </c>
      <c r="AK327" s="27">
        <v>312.28140000000002</v>
      </c>
      <c r="AL327" s="27">
        <v>-3335.5643</v>
      </c>
      <c r="AM327" s="27">
        <v>0</v>
      </c>
      <c r="AN327" s="27">
        <v>2970.3721</v>
      </c>
      <c r="AO327" s="27">
        <v>32356.690999999999</v>
      </c>
      <c r="AP327" s="27">
        <v>19.169799999999999</v>
      </c>
      <c r="AQ327" s="27">
        <v>1770.2945999999999</v>
      </c>
      <c r="AR327" s="27">
        <v>101846.2245</v>
      </c>
      <c r="AS327" s="27">
        <v>52932.574399999998</v>
      </c>
      <c r="AT327" s="27">
        <v>30.205300000000001</v>
      </c>
      <c r="AU327" s="27">
        <v>753.8732</v>
      </c>
      <c r="AV327" s="27">
        <v>3899.1367</v>
      </c>
      <c r="AW327" s="27">
        <v>-28.3352</v>
      </c>
      <c r="AX327" s="27">
        <v>1770.2945999999999</v>
      </c>
      <c r="AY327" s="27">
        <v>1770.2945999999999</v>
      </c>
      <c r="AZ327" s="27">
        <v>49950.7264</v>
      </c>
      <c r="BA327" s="27">
        <v>6270.5740999999998</v>
      </c>
      <c r="BB327" s="27">
        <v>2495.8328000000001</v>
      </c>
      <c r="BC327" s="27">
        <v>40421.839399999997</v>
      </c>
      <c r="BD327" s="27" t="e">
        <v>#N/A</v>
      </c>
      <c r="BE327" s="28">
        <v>2371.0985000000001</v>
      </c>
      <c r="BF327" s="27">
        <v>15</v>
      </c>
      <c r="BG327" s="31">
        <f t="shared" si="47"/>
        <v>1545.45</v>
      </c>
      <c r="BH327" s="31">
        <f t="shared" si="53"/>
        <v>1545.45</v>
      </c>
      <c r="BI327" s="31">
        <f t="shared" si="48"/>
        <v>1545.45</v>
      </c>
      <c r="BJ327" s="27">
        <v>103.03</v>
      </c>
      <c r="BK327" s="31">
        <f t="shared" si="45"/>
        <v>105526.41483940001</v>
      </c>
      <c r="BL327" s="27">
        <v>1024.2299800000001</v>
      </c>
      <c r="BM327" s="27">
        <v>0</v>
      </c>
      <c r="BN327" s="27" t="s">
        <v>116</v>
      </c>
      <c r="BO327" s="27">
        <f t="shared" si="46"/>
        <v>1</v>
      </c>
      <c r="BP327" s="27">
        <f t="shared" si="49"/>
        <v>53244.857199999999</v>
      </c>
      <c r="BQ327" s="27">
        <f t="shared" si="50"/>
        <v>1.9819081201216935</v>
      </c>
      <c r="BR327" s="27">
        <f t="shared" si="51"/>
        <v>0.50456425797306781</v>
      </c>
      <c r="BS327" s="27" t="str">
        <f t="shared" si="52"/>
        <v>Initiate</v>
      </c>
    </row>
    <row r="328" spans="1:71" customFormat="1" hidden="1">
      <c r="A328">
        <v>327</v>
      </c>
      <c r="B328" t="s">
        <v>77</v>
      </c>
      <c r="C328" s="1">
        <v>40359</v>
      </c>
      <c r="D328">
        <v>0.58720000000000006</v>
      </c>
      <c r="E328">
        <v>2758.6095</v>
      </c>
      <c r="F328">
        <v>3323.9326000000001</v>
      </c>
      <c r="G328">
        <v>3662.8703</v>
      </c>
      <c r="H328">
        <v>38946.943500000001</v>
      </c>
      <c r="I328">
        <v>4728.9777999999997</v>
      </c>
      <c r="J328" s="3">
        <v>43460.594400000002</v>
      </c>
      <c r="K328">
        <v>25406.959299999999</v>
      </c>
      <c r="L328">
        <v>4170.0897999999997</v>
      </c>
      <c r="M328">
        <v>0</v>
      </c>
      <c r="N328" s="2">
        <v>7495.5843999999997</v>
      </c>
      <c r="O328" s="2">
        <v>127.6093</v>
      </c>
      <c r="P328">
        <v>10555.114299999999</v>
      </c>
      <c r="Q328">
        <v>116957.1627</v>
      </c>
      <c r="R328">
        <v>66087.763699999996</v>
      </c>
      <c r="S328" s="4" t="e">
        <v>#N/A</v>
      </c>
      <c r="T328">
        <v>1696.9205999999999</v>
      </c>
      <c r="U328">
        <v>78010.222099999999</v>
      </c>
      <c r="V328">
        <v>-1696.9205999999999</v>
      </c>
      <c r="W328">
        <v>-2249.8386</v>
      </c>
      <c r="X328">
        <v>1194.7408</v>
      </c>
      <c r="Y328">
        <v>94.3185</v>
      </c>
      <c r="Z328">
        <v>-3946.7592</v>
      </c>
      <c r="AA328" t="e">
        <v>#N/A</v>
      </c>
      <c r="AB328">
        <v>11895.196400000001</v>
      </c>
      <c r="AC328">
        <v>1729.4027000000001</v>
      </c>
      <c r="AD328" t="e">
        <v>#N/A</v>
      </c>
      <c r="AE328" s="25">
        <v>74494.593399999998</v>
      </c>
      <c r="AF328">
        <v>-573.15920000000006</v>
      </c>
      <c r="AG328">
        <v>170.14019999999999</v>
      </c>
      <c r="AH328">
        <v>2184.7840999999999</v>
      </c>
      <c r="AI328">
        <v>1729.4027000000001</v>
      </c>
      <c r="AJ328">
        <v>0</v>
      </c>
      <c r="AK328">
        <v>371.48820000000001</v>
      </c>
      <c r="AL328">
        <v>-3060.4488000000001</v>
      </c>
      <c r="AM328">
        <v>0</v>
      </c>
      <c r="AN328">
        <v>-442.59910000000002</v>
      </c>
      <c r="AO328">
        <v>17721.6783</v>
      </c>
      <c r="AP328">
        <v>41.286499999999997</v>
      </c>
      <c r="AQ328">
        <v>4026.4769999999999</v>
      </c>
      <c r="AR328">
        <v>112228.1875</v>
      </c>
      <c r="AS328">
        <v>50497.909899999999</v>
      </c>
      <c r="AT328">
        <v>25.764700000000001</v>
      </c>
      <c r="AU328">
        <v>1364.3462</v>
      </c>
      <c r="AV328">
        <v>4776.9201000000003</v>
      </c>
      <c r="AW328">
        <v>-95.412000000000006</v>
      </c>
      <c r="AX328" s="26">
        <v>4026.4769999999999</v>
      </c>
      <c r="AY328">
        <v>4026.4769999999999</v>
      </c>
      <c r="AZ328">
        <v>47634.566400000003</v>
      </c>
      <c r="BA328">
        <v>9545.3420000000006</v>
      </c>
      <c r="BB328">
        <v>5295.4111999999996</v>
      </c>
      <c r="BC328">
        <v>34926.2065</v>
      </c>
      <c r="BD328" t="e">
        <v>#N/A</v>
      </c>
      <c r="BE328" s="15">
        <v>-573.15920000000006</v>
      </c>
      <c r="BF328" s="5">
        <v>0</v>
      </c>
      <c r="BG328" s="9">
        <f t="shared" si="47"/>
        <v>0</v>
      </c>
      <c r="BH328" s="9">
        <f t="shared" si="53"/>
        <v>29723.717800000002</v>
      </c>
      <c r="BI328" s="9">
        <f t="shared" si="48"/>
        <v>0</v>
      </c>
      <c r="BJ328">
        <v>93.664000000000001</v>
      </c>
      <c r="BK328" s="9">
        <f t="shared" si="45"/>
        <v>73994.559999999998</v>
      </c>
      <c r="BL328">
        <v>790</v>
      </c>
      <c r="BM328">
        <v>0</v>
      </c>
      <c r="BN328" t="s">
        <v>116</v>
      </c>
      <c r="BO328">
        <f t="shared" si="46"/>
        <v>0</v>
      </c>
      <c r="BP328">
        <f t="shared" si="49"/>
        <v>50869.399000000005</v>
      </c>
      <c r="BQ328">
        <f t="shared" si="50"/>
        <v>1.4545986674621414</v>
      </c>
      <c r="BR328">
        <f t="shared" si="51"/>
        <v>0.68747484950244997</v>
      </c>
      <c r="BS328" t="e">
        <f t="shared" si="52"/>
        <v>#N/A</v>
      </c>
    </row>
    <row r="329" spans="1:71">
      <c r="A329" s="27">
        <v>328</v>
      </c>
      <c r="B329" s="27" t="s">
        <v>78</v>
      </c>
      <c r="C329" s="29">
        <v>44561</v>
      </c>
      <c r="D329" s="27">
        <v>0.85550000000000004</v>
      </c>
      <c r="E329" s="27">
        <v>77821.697895999998</v>
      </c>
      <c r="F329" s="27">
        <v>62730.798303999996</v>
      </c>
      <c r="G329" s="27">
        <v>62360.923314</v>
      </c>
      <c r="H329" s="27">
        <v>168884.920434</v>
      </c>
      <c r="I329" s="27">
        <v>2811.0499239999999</v>
      </c>
      <c r="J329" s="27">
        <v>808916.60312999994</v>
      </c>
      <c r="K329" s="27">
        <v>39576.623930000002</v>
      </c>
      <c r="L329" s="27">
        <v>39058.798944000002</v>
      </c>
      <c r="M329" s="27">
        <v>0</v>
      </c>
      <c r="N329" s="27">
        <v>834511.95243800001</v>
      </c>
      <c r="O329" s="27">
        <v>366398.165094</v>
      </c>
      <c r="P329" s="27">
        <v>32253.099127999998</v>
      </c>
      <c r="Q329" s="27">
        <v>718667.10557000001</v>
      </c>
      <c r="R329" s="27">
        <v>250405.36822999999</v>
      </c>
      <c r="S329" s="27">
        <v>0</v>
      </c>
      <c r="T329" s="27">
        <v>30551.674174</v>
      </c>
      <c r="U329" s="27">
        <v>549782.18513600004</v>
      </c>
      <c r="V329" s="27">
        <v>-30551.674174</v>
      </c>
      <c r="W329" s="27">
        <v>70350.223098000002</v>
      </c>
      <c r="X329" s="27">
        <v>9912.6497319999999</v>
      </c>
      <c r="Y329" s="27">
        <v>73.974997999999999</v>
      </c>
      <c r="Z329" s="27">
        <v>39798.548924000002</v>
      </c>
      <c r="AA329" s="27" t="e">
        <v>#N/A</v>
      </c>
      <c r="AB329" s="27">
        <v>0</v>
      </c>
      <c r="AC329" s="27">
        <v>60955.398351999997</v>
      </c>
      <c r="AD329" s="27">
        <v>2023.6526477881998</v>
      </c>
      <c r="AE329" s="27">
        <v>769456.97805683676</v>
      </c>
      <c r="AF329" s="27">
        <v>58662.173413999997</v>
      </c>
      <c r="AG329" s="27">
        <v>22118.524401999999</v>
      </c>
      <c r="AH329" s="27">
        <v>813.72497799999996</v>
      </c>
      <c r="AI329" s="27">
        <v>60955.398351999997</v>
      </c>
      <c r="AJ329" s="27">
        <v>0</v>
      </c>
      <c r="AK329" s="27">
        <v>1627.4499559999999</v>
      </c>
      <c r="AL329" s="27">
        <v>-3920.6748939999998</v>
      </c>
      <c r="AM329" s="27">
        <v>0</v>
      </c>
      <c r="AN329" s="27">
        <v>80854.672814000005</v>
      </c>
      <c r="AO329" s="27">
        <v>251367.04320399999</v>
      </c>
      <c r="AP329" s="27">
        <v>20.661216941399999</v>
      </c>
      <c r="AQ329" s="27">
        <v>230654.043764</v>
      </c>
      <c r="AR329" s="27">
        <v>715856.05564599996</v>
      </c>
      <c r="AS329" s="27">
        <v>466634.28738400002</v>
      </c>
      <c r="AT329" s="27">
        <v>1603.8741241374</v>
      </c>
      <c r="AU329" s="27">
        <v>63914.398271999999</v>
      </c>
      <c r="AV329" s="27">
        <v>2737.0749259999998</v>
      </c>
      <c r="AW329" s="27">
        <v>221.924994</v>
      </c>
      <c r="AX329" s="27">
        <v>230654.043764</v>
      </c>
      <c r="AY329" s="27">
        <v>230654.043764</v>
      </c>
      <c r="AZ329" s="27">
        <v>878009.25126199995</v>
      </c>
      <c r="BA329" s="27">
        <v>277628.16749399999</v>
      </c>
      <c r="BB329" s="27">
        <v>294790.36703000002</v>
      </c>
      <c r="BC329" s="27">
        <v>144547.14609200001</v>
      </c>
      <c r="BD329" s="27" t="e">
        <v>#N/A</v>
      </c>
      <c r="BE329" s="27">
        <v>58662.173413999997</v>
      </c>
      <c r="BF329" s="27">
        <v>2.66</v>
      </c>
      <c r="BG329" s="31">
        <f t="shared" si="47"/>
        <v>29723.717800000002</v>
      </c>
      <c r="BH329" s="31">
        <f t="shared" si="53"/>
        <v>89282.896699999998</v>
      </c>
      <c r="BI329" s="31">
        <f t="shared" si="48"/>
        <v>89282.896699999998</v>
      </c>
      <c r="BJ329" s="27">
        <v>11174.33</v>
      </c>
      <c r="BK329" s="31">
        <f t="shared" si="45"/>
        <v>776615.93499999994</v>
      </c>
      <c r="BL329" s="27">
        <v>69.5</v>
      </c>
      <c r="BM329" s="27">
        <v>0</v>
      </c>
      <c r="BN329" s="27" t="s">
        <v>107</v>
      </c>
      <c r="BO329" s="27">
        <v>1</v>
      </c>
      <c r="BP329" s="27">
        <f t="shared" si="49"/>
        <v>468261.73733999999</v>
      </c>
      <c r="BQ329" s="27">
        <f t="shared" si="50"/>
        <v>1.6585082082760634</v>
      </c>
      <c r="BR329" s="27">
        <f t="shared" si="51"/>
        <v>0.60295149279933336</v>
      </c>
      <c r="BS329" s="27" t="str">
        <f t="shared" si="52"/>
        <v>Continue</v>
      </c>
    </row>
    <row r="330" spans="1:71" customFormat="1" hidden="1">
      <c r="A330">
        <v>329</v>
      </c>
      <c r="B330" s="16" t="s">
        <v>78</v>
      </c>
      <c r="C330" s="17">
        <v>44377</v>
      </c>
      <c r="D330" s="16">
        <v>0.91220000000000001</v>
      </c>
      <c r="E330">
        <v>80794.583067</v>
      </c>
      <c r="F330" t="e">
        <v>#N/A</v>
      </c>
      <c r="G330">
        <v>45015.163742999997</v>
      </c>
      <c r="H330">
        <v>123482.630106</v>
      </c>
      <c r="I330">
        <v>2763.451086</v>
      </c>
      <c r="J330">
        <v>769912.01703900006</v>
      </c>
      <c r="K330">
        <v>40215.485541000002</v>
      </c>
      <c r="L330">
        <v>27489.066065999999</v>
      </c>
      <c r="M330">
        <v>0</v>
      </c>
      <c r="N330">
        <v>771730.07696400001</v>
      </c>
      <c r="O330">
        <v>322160.21870999999</v>
      </c>
      <c r="P330">
        <v>32216.021871000001</v>
      </c>
      <c r="Q330">
        <v>622867.33030499995</v>
      </c>
      <c r="R330">
        <v>200713.81572000001</v>
      </c>
      <c r="S330">
        <v>0</v>
      </c>
      <c r="T330">
        <v>24289.280598000001</v>
      </c>
      <c r="U330">
        <v>499384.70019900001</v>
      </c>
      <c r="V330">
        <v>-24289.280598000001</v>
      </c>
      <c r="W330">
        <v>64068.431756999998</v>
      </c>
      <c r="X330">
        <v>9017.5772280000001</v>
      </c>
      <c r="Y330">
        <v>72.722397000000001</v>
      </c>
      <c r="Z330">
        <v>39779.151159000001</v>
      </c>
      <c r="AA330" t="e">
        <v>#N/A</v>
      </c>
      <c r="AB330">
        <v>0</v>
      </c>
      <c r="AC330">
        <v>94975.450482</v>
      </c>
      <c r="AD330">
        <v>1410.0945500697001</v>
      </c>
      <c r="AE330">
        <v>673414.33407075633</v>
      </c>
      <c r="AF330">
        <v>74904.068910000002</v>
      </c>
      <c r="AG330">
        <v>18035.154456</v>
      </c>
      <c r="AH330">
        <v>581.77917600000001</v>
      </c>
      <c r="AI330">
        <v>94975.450482</v>
      </c>
      <c r="AJ330">
        <v>0</v>
      </c>
      <c r="AK330">
        <v>1454.44794</v>
      </c>
      <c r="AL330">
        <v>2472.561498</v>
      </c>
      <c r="AM330">
        <v>0</v>
      </c>
      <c r="AN330">
        <v>93011.945762999996</v>
      </c>
      <c r="AO330">
        <v>236711.40223500002</v>
      </c>
      <c r="AP330">
        <v>12.5518857222</v>
      </c>
      <c r="AQ330">
        <v>139772.44703400001</v>
      </c>
      <c r="AR330">
        <v>620103.87921899999</v>
      </c>
      <c r="AS330">
        <v>420699.06664500001</v>
      </c>
      <c r="AT330">
        <v>1495.89970629</v>
      </c>
      <c r="AU330">
        <v>36215.753706000003</v>
      </c>
      <c r="AV330">
        <v>2472.561498</v>
      </c>
      <c r="AW330">
        <v>72.722397000000001</v>
      </c>
      <c r="AX330">
        <v>139772.44703400001</v>
      </c>
      <c r="AY330">
        <v>139772.44703400001</v>
      </c>
      <c r="AZ330">
        <v>644102.27022900002</v>
      </c>
      <c r="BA330">
        <v>179987.93257500001</v>
      </c>
      <c r="BB330">
        <v>176060.92313700001</v>
      </c>
      <c r="BC330">
        <v>138245.27669699999</v>
      </c>
      <c r="BD330" t="e">
        <v>#N/A</v>
      </c>
      <c r="BE330">
        <v>74904.068910000002</v>
      </c>
      <c r="BF330" s="5">
        <v>5.33</v>
      </c>
      <c r="BG330" s="9">
        <f t="shared" si="47"/>
        <v>59559.178899999999</v>
      </c>
      <c r="BH330" s="9">
        <f t="shared" si="53"/>
        <v>96881.441099999996</v>
      </c>
      <c r="BI330" s="9">
        <f t="shared" si="48"/>
        <v>96881.441099999996</v>
      </c>
      <c r="BJ330">
        <v>11174.33</v>
      </c>
      <c r="BK330" s="9">
        <f t="shared" si="45"/>
        <v>676326.34559866006</v>
      </c>
      <c r="BL330">
        <v>60.525002000000001</v>
      </c>
      <c r="BM330">
        <v>0</v>
      </c>
      <c r="BN330" t="s">
        <v>107</v>
      </c>
      <c r="BO330">
        <v>2</v>
      </c>
      <c r="BP330">
        <f t="shared" si="49"/>
        <v>422153.51458499994</v>
      </c>
      <c r="BQ330">
        <f t="shared" si="50"/>
        <v>1.6020862606427095</v>
      </c>
      <c r="BR330">
        <f t="shared" si="51"/>
        <v>0.62418611567071902</v>
      </c>
      <c r="BS330" t="str">
        <f t="shared" si="52"/>
        <v>Continue</v>
      </c>
    </row>
    <row r="331" spans="1:71">
      <c r="A331" s="27">
        <v>330</v>
      </c>
      <c r="B331" s="27" t="s">
        <v>78</v>
      </c>
      <c r="C331" s="29">
        <v>44196</v>
      </c>
      <c r="D331" s="27">
        <v>0.90549999999999997</v>
      </c>
      <c r="E331" s="27">
        <v>36714.614399999999</v>
      </c>
      <c r="F331" s="27">
        <v>45893.267999999996</v>
      </c>
      <c r="G331" s="27">
        <v>63510.361199999999</v>
      </c>
      <c r="H331" s="27">
        <v>135089.05499999999</v>
      </c>
      <c r="I331" s="27">
        <v>2960.8559999999998</v>
      </c>
      <c r="J331" s="27">
        <v>744359.19839999999</v>
      </c>
      <c r="K331" s="27">
        <v>41155.898399999998</v>
      </c>
      <c r="L331" s="27">
        <v>15322.4298</v>
      </c>
      <c r="M331" s="27">
        <v>0</v>
      </c>
      <c r="N331" s="27">
        <v>704831.77080000006</v>
      </c>
      <c r="O331" s="27">
        <v>238867.05780000001</v>
      </c>
      <c r="P331" s="27">
        <v>30644.8596</v>
      </c>
      <c r="Q331" s="27">
        <v>554568.32880000002</v>
      </c>
      <c r="R331" s="27">
        <v>213995.86739999999</v>
      </c>
      <c r="S331" s="27">
        <v>0</v>
      </c>
      <c r="T331" s="27">
        <v>16728.8364</v>
      </c>
      <c r="U331" s="27">
        <v>419479.27380000002</v>
      </c>
      <c r="V331" s="27">
        <v>-16728.8364</v>
      </c>
      <c r="W331" s="27">
        <v>26129.554199999999</v>
      </c>
      <c r="X331" s="27">
        <v>8586.4824000000008</v>
      </c>
      <c r="Y331" s="27">
        <v>74.0214</v>
      </c>
      <c r="Z331" s="27">
        <v>9400.7178000000004</v>
      </c>
      <c r="AA331" s="27" t="e">
        <v>#N/A</v>
      </c>
      <c r="AB331" s="27">
        <v>0</v>
      </c>
      <c r="AC331" s="27">
        <v>25981.511399999999</v>
      </c>
      <c r="AD331" s="27">
        <v>1846.0937160000001</v>
      </c>
      <c r="AE331" s="27">
        <v>619509.74572620005</v>
      </c>
      <c r="AF331" s="27">
        <v>23168.698199999999</v>
      </c>
      <c r="AG331" s="27">
        <v>7698.2255999999998</v>
      </c>
      <c r="AH331" s="27">
        <v>814.23540000000003</v>
      </c>
      <c r="AI331" s="27">
        <v>25981.511399999999</v>
      </c>
      <c r="AJ331" s="27">
        <v>0</v>
      </c>
      <c r="AK331" s="27">
        <v>1406.4066</v>
      </c>
      <c r="AL331" s="27">
        <v>370.10699999999997</v>
      </c>
      <c r="AM331" s="27">
        <v>0</v>
      </c>
      <c r="AN331" s="27">
        <v>30866.9238</v>
      </c>
      <c r="AO331" s="27">
        <v>137087.63279999999</v>
      </c>
      <c r="AP331" s="27">
        <v>4.3228497600000004</v>
      </c>
      <c r="AQ331" s="27">
        <v>44634.904199999997</v>
      </c>
      <c r="AR331" s="27">
        <v>551607.47279999999</v>
      </c>
      <c r="AS331" s="27">
        <v>339166.05479999998</v>
      </c>
      <c r="AT331" s="27">
        <v>1742.78204802</v>
      </c>
      <c r="AU331" s="27">
        <v>13767.9804</v>
      </c>
      <c r="AV331" s="27" t="e">
        <v>#N/A</v>
      </c>
      <c r="AW331" s="27">
        <v>74.0214</v>
      </c>
      <c r="AX331" s="27">
        <v>44634.904199999997</v>
      </c>
      <c r="AY331" s="27">
        <v>44634.904199999997</v>
      </c>
      <c r="AZ331" s="27">
        <v>473366.853</v>
      </c>
      <c r="BA331" s="27">
        <v>69728.158800000005</v>
      </c>
      <c r="BB331" s="27">
        <v>58476.906000000003</v>
      </c>
      <c r="BC331" s="27">
        <v>75945.956399999995</v>
      </c>
      <c r="BD331" s="27" t="e">
        <v>#N/A</v>
      </c>
      <c r="BE331" s="27">
        <v>23168.698199999999</v>
      </c>
      <c r="BF331" s="27">
        <v>3.34</v>
      </c>
      <c r="BG331" s="31">
        <f t="shared" si="47"/>
        <v>37322.262199999997</v>
      </c>
      <c r="BH331" s="31">
        <f t="shared" si="53"/>
        <v>44138.603499999997</v>
      </c>
      <c r="BI331" s="31">
        <f t="shared" si="48"/>
        <v>44138.603499999997</v>
      </c>
      <c r="BJ331" s="27">
        <v>11174.33</v>
      </c>
      <c r="BK331" s="31">
        <f t="shared" si="45"/>
        <v>624142.20214999991</v>
      </c>
      <c r="BL331" s="27">
        <v>55.854999999999997</v>
      </c>
      <c r="BM331" s="27">
        <v>0</v>
      </c>
      <c r="BN331" s="27" t="s">
        <v>107</v>
      </c>
      <c r="BO331" s="27">
        <v>2</v>
      </c>
      <c r="BP331" s="27">
        <f t="shared" si="49"/>
        <v>340572.46140000003</v>
      </c>
      <c r="BQ331" s="27">
        <f t="shared" si="50"/>
        <v>1.8326267472840359</v>
      </c>
      <c r="BR331" s="27">
        <f t="shared" si="51"/>
        <v>0.54566485045686808</v>
      </c>
      <c r="BS331" s="27" t="str">
        <f t="shared" si="52"/>
        <v>Continue</v>
      </c>
    </row>
    <row r="332" spans="1:71" customFormat="1" hidden="1">
      <c r="A332">
        <v>331</v>
      </c>
      <c r="B332" s="16" t="s">
        <v>78</v>
      </c>
      <c r="C332" s="17">
        <v>44012</v>
      </c>
      <c r="D332" s="16">
        <v>0.92910000000000004</v>
      </c>
      <c r="E332">
        <v>42263.692000000003</v>
      </c>
      <c r="F332" t="e">
        <v>#N/A</v>
      </c>
      <c r="G332">
        <v>33377.120999999999</v>
      </c>
      <c r="H332">
        <v>78789.597999999998</v>
      </c>
      <c r="I332">
        <v>2728.9470000000001</v>
      </c>
      <c r="J332">
        <v>723310.90099999995</v>
      </c>
      <c r="K332">
        <v>38974.961000000003</v>
      </c>
      <c r="L332">
        <v>13084.950999999999</v>
      </c>
      <c r="M332">
        <v>0</v>
      </c>
      <c r="N332">
        <v>668452.06900000002</v>
      </c>
      <c r="O332">
        <v>244485.66199999998</v>
      </c>
      <c r="P332">
        <v>23580.900999999998</v>
      </c>
      <c r="Q332">
        <v>499677.19299999997</v>
      </c>
      <c r="R332">
        <v>158978.65599999999</v>
      </c>
      <c r="S332" t="e">
        <v>#N/A</v>
      </c>
      <c r="T332">
        <v>12105.329</v>
      </c>
      <c r="U332">
        <v>420887.59499999997</v>
      </c>
      <c r="V332">
        <v>-12105.329</v>
      </c>
      <c r="W332">
        <v>11055.734</v>
      </c>
      <c r="X332">
        <v>8116.8679999999995</v>
      </c>
      <c r="Y332">
        <v>0</v>
      </c>
      <c r="Z332">
        <v>-1049.595</v>
      </c>
      <c r="AA332" t="e">
        <v>#N/A</v>
      </c>
      <c r="AB332">
        <v>0</v>
      </c>
      <c r="AC332">
        <v>6297.57</v>
      </c>
      <c r="AD332">
        <v>2107.6217465</v>
      </c>
      <c r="AE332">
        <v>406321.39256030001</v>
      </c>
      <c r="AF332">
        <v>3988.4609999999998</v>
      </c>
      <c r="AG332">
        <v>1749.325</v>
      </c>
      <c r="AH332">
        <v>699.73</v>
      </c>
      <c r="AI332">
        <v>6297.57</v>
      </c>
      <c r="AJ332">
        <v>0</v>
      </c>
      <c r="AK332">
        <v>1399.46</v>
      </c>
      <c r="AL332">
        <v>-489.81099999999998</v>
      </c>
      <c r="AM332">
        <v>0</v>
      </c>
      <c r="AN332">
        <v>5807.759</v>
      </c>
      <c r="AO332">
        <v>88725.763999999996</v>
      </c>
      <c r="AP332">
        <v>3.6945744</v>
      </c>
      <c r="AQ332">
        <v>37995.339</v>
      </c>
      <c r="AR332">
        <v>496948.24599999998</v>
      </c>
      <c r="AS332">
        <v>339299.07699999999</v>
      </c>
      <c r="AT332">
        <v>1708.3068274</v>
      </c>
      <c r="AU332">
        <v>12385.221</v>
      </c>
      <c r="AV332" t="e">
        <v>#N/A</v>
      </c>
      <c r="AW332">
        <v>349.86500000000001</v>
      </c>
      <c r="AX332">
        <v>37995.339</v>
      </c>
      <c r="AY332">
        <v>37995.339</v>
      </c>
      <c r="AZ332">
        <v>469448.85700000002</v>
      </c>
      <c r="BA332">
        <v>66544.323000000004</v>
      </c>
      <c r="BB332">
        <v>50730.424999999996</v>
      </c>
      <c r="BC332">
        <v>88795.736999999994</v>
      </c>
      <c r="BD332" t="e">
        <v>#N/A</v>
      </c>
      <c r="BE332">
        <v>3988.4609999999998</v>
      </c>
      <c r="BF332" s="5">
        <v>0.61</v>
      </c>
      <c r="BG332" s="9">
        <f t="shared" si="47"/>
        <v>6816.3413</v>
      </c>
      <c r="BH332" s="9">
        <f t="shared" si="53"/>
        <v>42127.224099999999</v>
      </c>
      <c r="BI332" s="9">
        <f t="shared" si="48"/>
        <v>42127.224099999999</v>
      </c>
      <c r="BJ332">
        <v>11174.33</v>
      </c>
      <c r="BK332" s="9">
        <f t="shared" si="45"/>
        <v>413282.60622432997</v>
      </c>
      <c r="BL332">
        <v>36.985000999999997</v>
      </c>
      <c r="BM332">
        <v>0</v>
      </c>
      <c r="BN332" t="s">
        <v>107</v>
      </c>
      <c r="BO332">
        <v>1</v>
      </c>
      <c r="BP332">
        <f t="shared" si="49"/>
        <v>340698.53700000001</v>
      </c>
      <c r="BQ332">
        <f t="shared" si="50"/>
        <v>1.2130448515085053</v>
      </c>
      <c r="BR332">
        <f t="shared" si="51"/>
        <v>0.82437182661171249</v>
      </c>
      <c r="BS332" t="str">
        <f t="shared" si="52"/>
        <v>Continue</v>
      </c>
    </row>
    <row r="333" spans="1:71">
      <c r="A333" s="27">
        <v>332</v>
      </c>
      <c r="B333" s="27" t="s">
        <v>78</v>
      </c>
      <c r="C333" s="29">
        <v>43830</v>
      </c>
      <c r="D333" s="27">
        <v>0.91479999999999995</v>
      </c>
      <c r="E333" s="27">
        <v>31025.6005</v>
      </c>
      <c r="F333" s="27">
        <v>33445.597339</v>
      </c>
      <c r="G333" s="27">
        <v>68566.577105000004</v>
      </c>
      <c r="H333" s="27">
        <v>97110.129564999996</v>
      </c>
      <c r="I333" s="27">
        <v>2916.4064469999998</v>
      </c>
      <c r="J333" s="27">
        <v>700744.21289299999</v>
      </c>
      <c r="K333" s="27">
        <v>33259.443736000001</v>
      </c>
      <c r="L333" s="27">
        <v>496.40960799999999</v>
      </c>
      <c r="M333" s="27">
        <v>0</v>
      </c>
      <c r="N333" s="27">
        <v>595691.52960000001</v>
      </c>
      <c r="O333" s="27">
        <v>257016.07454199999</v>
      </c>
      <c r="P333" s="27">
        <v>20725.101134</v>
      </c>
      <c r="Q333" s="27">
        <v>514032.14908399998</v>
      </c>
      <c r="R333" s="27">
        <v>171571.57076500001</v>
      </c>
      <c r="S333" s="27" t="e">
        <v>#N/A</v>
      </c>
      <c r="T333" s="27">
        <v>14954.339441</v>
      </c>
      <c r="U333" s="27">
        <v>416922.01951899996</v>
      </c>
      <c r="V333" s="27">
        <v>-14954.339441</v>
      </c>
      <c r="W333" s="27">
        <v>32266.624520000001</v>
      </c>
      <c r="X333" s="27">
        <v>8625.1169389999995</v>
      </c>
      <c r="Y333" s="27">
        <v>0</v>
      </c>
      <c r="Z333" s="27">
        <v>17312.285079000001</v>
      </c>
      <c r="AA333" s="27" t="e">
        <v>#N/A</v>
      </c>
      <c r="AB333" s="27" t="e">
        <v>#N/A</v>
      </c>
      <c r="AC333" s="27">
        <v>11913.830592</v>
      </c>
      <c r="AD333" s="27">
        <v>2190.0412932140998</v>
      </c>
      <c r="AE333" s="27">
        <v>469225.90760991501</v>
      </c>
      <c r="AF333" s="27">
        <v>5398.454487</v>
      </c>
      <c r="AG333" s="27">
        <v>2978.4576480000001</v>
      </c>
      <c r="AH333" s="27" t="e">
        <v>#N/A</v>
      </c>
      <c r="AI333" s="27">
        <v>11913.830592</v>
      </c>
      <c r="AJ333" s="27">
        <v>0</v>
      </c>
      <c r="AK333" s="27">
        <v>1365.126422</v>
      </c>
      <c r="AL333" s="27">
        <v>-62.051200999999999</v>
      </c>
      <c r="AM333" s="27">
        <v>0</v>
      </c>
      <c r="AN333" s="27">
        <v>8438.9633360000007</v>
      </c>
      <c r="AO333" s="27">
        <v>106852.168122</v>
      </c>
      <c r="AP333" s="27">
        <v>4.7593271166999997</v>
      </c>
      <c r="AQ333" s="27">
        <v>52743.520850000001</v>
      </c>
      <c r="AR333" s="27">
        <v>511115.74263699999</v>
      </c>
      <c r="AS333" s="27">
        <v>341095.45189700002</v>
      </c>
      <c r="AT333" s="27">
        <v>1354.3605386264999</v>
      </c>
      <c r="AU333" s="27">
        <v>14830.237039</v>
      </c>
      <c r="AV333" s="27" t="e">
        <v>#N/A</v>
      </c>
      <c r="AW333" s="27">
        <v>372.30720600000001</v>
      </c>
      <c r="AX333" s="27">
        <v>52743.520850000001</v>
      </c>
      <c r="AY333" s="27">
        <v>52743.520850000001</v>
      </c>
      <c r="AZ333" s="27">
        <v>469479.38676600001</v>
      </c>
      <c r="BA333" s="27">
        <v>79053.230073999992</v>
      </c>
      <c r="BB333" s="27">
        <v>67946.065094999998</v>
      </c>
      <c r="BC333" s="27">
        <v>88485.012625999996</v>
      </c>
      <c r="BD333" s="27" t="e">
        <v>#N/A</v>
      </c>
      <c r="BE333" s="27">
        <v>5398.454487</v>
      </c>
      <c r="BF333" s="27">
        <v>3.16</v>
      </c>
      <c r="BG333" s="31">
        <f t="shared" si="47"/>
        <v>35310.882799999999</v>
      </c>
      <c r="BH333" s="31">
        <f t="shared" si="53"/>
        <v>59670.922200000001</v>
      </c>
      <c r="BI333" s="31">
        <f t="shared" si="48"/>
        <v>59670.922200000001</v>
      </c>
      <c r="BJ333" s="27">
        <v>11174.33</v>
      </c>
      <c r="BK333" s="31">
        <f t="shared" si="45"/>
        <v>468763.15467433003</v>
      </c>
      <c r="BL333" s="27">
        <v>41.950001</v>
      </c>
      <c r="BM333" s="27">
        <v>0</v>
      </c>
      <c r="BN333" s="27" t="s">
        <v>107</v>
      </c>
      <c r="BO333" s="27">
        <v>2</v>
      </c>
      <c r="BP333" s="27">
        <f t="shared" si="49"/>
        <v>342460.57831899996</v>
      </c>
      <c r="BQ333" s="27">
        <f t="shared" si="50"/>
        <v>1.3688090961456008</v>
      </c>
      <c r="BR333" s="27">
        <f t="shared" si="51"/>
        <v>0.73056206509430566</v>
      </c>
      <c r="BS333" s="27" t="str">
        <f t="shared" si="52"/>
        <v>Continue</v>
      </c>
    </row>
    <row r="334" spans="1:71" customFormat="1" hidden="1">
      <c r="A334">
        <v>333</v>
      </c>
      <c r="B334" s="16" t="s">
        <v>78</v>
      </c>
      <c r="C334" s="17">
        <v>43646</v>
      </c>
      <c r="D334" s="16">
        <v>0.93559999999999999</v>
      </c>
      <c r="E334">
        <v>53283.503000000004</v>
      </c>
      <c r="F334" t="e">
        <v>#N/A</v>
      </c>
      <c r="G334">
        <v>57193.061800000003</v>
      </c>
      <c r="H334">
        <v>96856.166400000002</v>
      </c>
      <c r="I334">
        <v>2143.9515999999999</v>
      </c>
      <c r="J334">
        <v>683920.56039999996</v>
      </c>
      <c r="K334">
        <v>34618.512600000002</v>
      </c>
      <c r="L334">
        <v>504.45920000000001</v>
      </c>
      <c r="M334">
        <v>0</v>
      </c>
      <c r="N334">
        <v>609575.88580000005</v>
      </c>
      <c r="O334">
        <v>258598.39740000002</v>
      </c>
      <c r="P334">
        <v>20871.999400000001</v>
      </c>
      <c r="Q334">
        <v>513287.23600000003</v>
      </c>
      <c r="R334">
        <v>168174.0858</v>
      </c>
      <c r="S334" t="e">
        <v>#N/A</v>
      </c>
      <c r="T334">
        <v>15512.1204</v>
      </c>
      <c r="U334">
        <v>416431.06959999999</v>
      </c>
      <c r="V334">
        <v>-15512.1204</v>
      </c>
      <c r="W334">
        <v>19736.966199999999</v>
      </c>
      <c r="X334">
        <v>7629.9454000000005</v>
      </c>
      <c r="Y334">
        <v>63.057400000000001</v>
      </c>
      <c r="Z334">
        <v>4224.8458000000001</v>
      </c>
      <c r="AA334" t="e">
        <v>#N/A</v>
      </c>
      <c r="AB334" t="e">
        <v>#N/A</v>
      </c>
      <c r="AC334">
        <v>23709.582399999999</v>
      </c>
      <c r="AD334">
        <v>1231.2966268399998</v>
      </c>
      <c r="AE334">
        <v>502080.04429800005</v>
      </c>
      <c r="AF334">
        <v>17088.555400000001</v>
      </c>
      <c r="AG334">
        <v>4161.7884000000004</v>
      </c>
      <c r="AH334" t="e">
        <v>#N/A</v>
      </c>
      <c r="AI334">
        <v>23709.582399999999</v>
      </c>
      <c r="AJ334">
        <v>0</v>
      </c>
      <c r="AK334">
        <v>1071.9757999999999</v>
      </c>
      <c r="AL334">
        <v>22763.721400000002</v>
      </c>
      <c r="AM334">
        <v>0</v>
      </c>
      <c r="AN334">
        <v>21313.4012</v>
      </c>
      <c r="AO334">
        <v>126051.7426</v>
      </c>
      <c r="AP334">
        <v>6.3751031400000002</v>
      </c>
      <c r="AQ334">
        <v>71822.378599999996</v>
      </c>
      <c r="AR334">
        <v>511143.2844</v>
      </c>
      <c r="AS334">
        <v>344041.17440000002</v>
      </c>
      <c r="AT334">
        <v>1598.0573824600001</v>
      </c>
      <c r="AU334">
        <v>24466.271199999999</v>
      </c>
      <c r="AV334" t="e">
        <v>#N/A</v>
      </c>
      <c r="AW334">
        <v>252.2296</v>
      </c>
      <c r="AX334">
        <v>71822.378599999996</v>
      </c>
      <c r="AY334">
        <v>71822.378599999996</v>
      </c>
      <c r="AZ334">
        <v>497396.77120000002</v>
      </c>
      <c r="BA334">
        <v>101396.29920000001</v>
      </c>
      <c r="BB334">
        <v>96540.879400000005</v>
      </c>
      <c r="BC334">
        <v>97234.510800000004</v>
      </c>
      <c r="BD334" t="e">
        <v>#N/A</v>
      </c>
      <c r="BE334">
        <v>17088.555400000001</v>
      </c>
      <c r="BF334" s="5">
        <v>2.1799999999999997</v>
      </c>
      <c r="BG334" s="9">
        <f t="shared" si="47"/>
        <v>24360.039399999998</v>
      </c>
      <c r="BH334" s="9">
        <f t="shared" si="53"/>
        <v>63581.937699999995</v>
      </c>
      <c r="BI334" s="9">
        <f t="shared" si="48"/>
        <v>63581.937699999995</v>
      </c>
      <c r="BJ334">
        <v>11174.33</v>
      </c>
      <c r="BK334" s="9">
        <f t="shared" si="45"/>
        <v>502677.24622432998</v>
      </c>
      <c r="BL334">
        <v>44.985000999999997</v>
      </c>
      <c r="BM334">
        <v>0</v>
      </c>
      <c r="BN334" t="s">
        <v>107</v>
      </c>
      <c r="BO334">
        <v>2</v>
      </c>
      <c r="BP334">
        <f t="shared" si="49"/>
        <v>345113.15020000003</v>
      </c>
      <c r="BQ334">
        <f t="shared" si="50"/>
        <v>1.4565577867230455</v>
      </c>
      <c r="BR334">
        <f t="shared" si="51"/>
        <v>0.68655017268473351</v>
      </c>
      <c r="BS334" t="str">
        <f t="shared" si="52"/>
        <v>Continue</v>
      </c>
    </row>
    <row r="335" spans="1:71">
      <c r="A335" s="27">
        <v>334</v>
      </c>
      <c r="B335" s="27" t="s">
        <v>78</v>
      </c>
      <c r="C335" s="29">
        <v>43465</v>
      </c>
      <c r="D335" s="27">
        <v>0.99839999999999995</v>
      </c>
      <c r="E335" s="27">
        <v>42499.447977999997</v>
      </c>
      <c r="F335" s="27">
        <v>38465.130493999997</v>
      </c>
      <c r="G335" s="27">
        <v>51402.769322</v>
      </c>
      <c r="H335" s="27">
        <v>97519.191596000004</v>
      </c>
      <c r="I335" s="27">
        <v>1669.372752</v>
      </c>
      <c r="J335" s="27">
        <v>674496.14900600002</v>
      </c>
      <c r="K335" s="27">
        <v>17876.199885999999</v>
      </c>
      <c r="L335" s="27">
        <v>486.90038600000003</v>
      </c>
      <c r="M335" s="27">
        <v>0</v>
      </c>
      <c r="N335" s="27">
        <v>672061.64707599999</v>
      </c>
      <c r="O335" s="27">
        <v>252701.300334</v>
      </c>
      <c r="P335" s="27">
        <v>19406.458242000001</v>
      </c>
      <c r="Q335" s="27">
        <v>501159.61158999999</v>
      </c>
      <c r="R335" s="27">
        <v>152747.60680800001</v>
      </c>
      <c r="S335" s="27" t="e">
        <v>#N/A</v>
      </c>
      <c r="T335" s="27">
        <v>14189.668392</v>
      </c>
      <c r="U335" s="27">
        <v>403640.419994</v>
      </c>
      <c r="V335" s="27">
        <v>-14189.668392</v>
      </c>
      <c r="W335" s="27">
        <v>31231.181902</v>
      </c>
      <c r="X335" s="27">
        <v>10224.908106000001</v>
      </c>
      <c r="Y335" s="27">
        <v>0</v>
      </c>
      <c r="Z335" s="27">
        <v>17041.513510000001</v>
      </c>
      <c r="AA335" s="27" t="e">
        <v>#N/A</v>
      </c>
      <c r="AB335" s="27" t="e">
        <v>#N/A</v>
      </c>
      <c r="AC335" s="27">
        <v>26709.964032</v>
      </c>
      <c r="AD335" s="27">
        <v>2663.1503512656</v>
      </c>
      <c r="AE335" s="27">
        <v>480923.78809764702</v>
      </c>
      <c r="AF335" s="27">
        <v>16971.956311999998</v>
      </c>
      <c r="AG335" s="27">
        <v>10572.694095999999</v>
      </c>
      <c r="AH335" s="27" t="e">
        <v>#N/A</v>
      </c>
      <c r="AI335" s="27">
        <v>26709.964032</v>
      </c>
      <c r="AJ335" s="27">
        <v>0</v>
      </c>
      <c r="AK335" s="27">
        <v>1460.7011580000001</v>
      </c>
      <c r="AL335" s="27">
        <v>-139.114396</v>
      </c>
      <c r="AM335" s="27">
        <v>0</v>
      </c>
      <c r="AN335" s="27">
        <v>27614.207606</v>
      </c>
      <c r="AO335" s="27">
        <v>136471.222476</v>
      </c>
      <c r="AP335" s="27">
        <v>8.1660150452</v>
      </c>
      <c r="AQ335" s="27">
        <v>91467.715370000005</v>
      </c>
      <c r="AR335" s="27">
        <v>499490.23883799999</v>
      </c>
      <c r="AS335" s="27">
        <v>346951.30362399999</v>
      </c>
      <c r="AT335" s="27">
        <v>1794.7704685544002</v>
      </c>
      <c r="AU335" s="27">
        <v>31857.196683999999</v>
      </c>
      <c r="AV335" s="27" t="e">
        <v>#N/A</v>
      </c>
      <c r="AW335" s="27">
        <v>139.114396</v>
      </c>
      <c r="AX335" s="27">
        <v>91467.715370000005</v>
      </c>
      <c r="AY335" s="27">
        <v>91467.715370000005</v>
      </c>
      <c r="AZ335" s="27">
        <v>571342.82437199994</v>
      </c>
      <c r="BA335" s="27">
        <v>127498.343934</v>
      </c>
      <c r="BB335" s="27">
        <v>123464.02645</v>
      </c>
      <c r="BC335" s="27">
        <v>93067.530924000006</v>
      </c>
      <c r="BD335" s="27" t="e">
        <v>#N/A</v>
      </c>
      <c r="BE335" s="27">
        <v>16971.956311999998</v>
      </c>
      <c r="BF335" s="27">
        <v>3.51</v>
      </c>
      <c r="BG335" s="31">
        <f t="shared" si="47"/>
        <v>39221.898300000001</v>
      </c>
      <c r="BH335" s="31">
        <f t="shared" si="53"/>
        <v>65928.547000000006</v>
      </c>
      <c r="BI335" s="31">
        <f t="shared" si="48"/>
        <v>65928.547000000006</v>
      </c>
      <c r="BJ335" s="27">
        <v>11174.33</v>
      </c>
      <c r="BK335" s="31">
        <f t="shared" si="45"/>
        <v>478596.57624865999</v>
      </c>
      <c r="BL335" s="27">
        <v>42.830002</v>
      </c>
      <c r="BM335" s="27">
        <v>0</v>
      </c>
      <c r="BN335" s="27" t="s">
        <v>107</v>
      </c>
      <c r="BO335" s="27">
        <v>2</v>
      </c>
      <c r="BP335" s="27">
        <f t="shared" si="49"/>
        <v>348412.00478199997</v>
      </c>
      <c r="BQ335" s="27">
        <f t="shared" si="50"/>
        <v>1.3736512223455561</v>
      </c>
      <c r="BR335" s="27">
        <f t="shared" si="51"/>
        <v>0.72798683081464166</v>
      </c>
      <c r="BS335" s="27" t="str">
        <f t="shared" si="52"/>
        <v>Continue</v>
      </c>
    </row>
    <row r="336" spans="1:71" customFormat="1" hidden="1">
      <c r="A336">
        <v>335</v>
      </c>
      <c r="B336" s="16" t="s">
        <v>78</v>
      </c>
      <c r="C336" s="17">
        <v>43281</v>
      </c>
      <c r="D336" s="16">
        <v>1.0122</v>
      </c>
      <c r="E336">
        <v>52277.804799999998</v>
      </c>
      <c r="F336" t="e">
        <v>#N/A</v>
      </c>
      <c r="G336">
        <v>37763.173900000002</v>
      </c>
      <c r="H336">
        <v>82815.080199999997</v>
      </c>
      <c r="I336">
        <v>1508.0136</v>
      </c>
      <c r="J336">
        <v>646749.33270000003</v>
      </c>
      <c r="K336">
        <v>15519.9733</v>
      </c>
      <c r="L336">
        <v>439.83730000000003</v>
      </c>
      <c r="M336">
        <v>0</v>
      </c>
      <c r="N336">
        <v>605844.46380000003</v>
      </c>
      <c r="O336">
        <v>256676.48149999999</v>
      </c>
      <c r="P336">
        <v>17216.488600000001</v>
      </c>
      <c r="Q336">
        <v>475966.79249999998</v>
      </c>
      <c r="R336">
        <v>132768.0307</v>
      </c>
      <c r="S336" t="e">
        <v>#N/A</v>
      </c>
      <c r="T336">
        <v>17153.654699999999</v>
      </c>
      <c r="U336">
        <v>393151.71230000001</v>
      </c>
      <c r="V336">
        <v>-17153.654699999999</v>
      </c>
      <c r="W336">
        <v>35061.316200000001</v>
      </c>
      <c r="X336">
        <v>8859.5799000000006</v>
      </c>
      <c r="Y336">
        <v>62.8339</v>
      </c>
      <c r="Z336">
        <v>17907.661499999998</v>
      </c>
      <c r="AA336" t="e">
        <v>#N/A</v>
      </c>
      <c r="AB336" t="e">
        <v>#N/A</v>
      </c>
      <c r="AC336">
        <v>31856.7873</v>
      </c>
      <c r="AD336">
        <v>1386.59337164</v>
      </c>
      <c r="AE336">
        <v>476190.70738604001</v>
      </c>
      <c r="AF336">
        <v>24693.722699999998</v>
      </c>
      <c r="AG336">
        <v>6974.5628999999999</v>
      </c>
      <c r="AH336" t="e">
        <v>#N/A</v>
      </c>
      <c r="AI336">
        <v>31856.7873</v>
      </c>
      <c r="AJ336">
        <v>0</v>
      </c>
      <c r="AK336">
        <v>1382.3458000000001</v>
      </c>
      <c r="AL336">
        <v>2324.8543</v>
      </c>
      <c r="AM336">
        <v>0</v>
      </c>
      <c r="AN336">
        <v>31605.451700000001</v>
      </c>
      <c r="AO336">
        <v>132328.19339999999</v>
      </c>
      <c r="AP336">
        <v>7.2824490100000006</v>
      </c>
      <c r="AQ336">
        <v>82877.914099999995</v>
      </c>
      <c r="AR336">
        <v>474458.77889999998</v>
      </c>
      <c r="AS336">
        <v>341816.41600000003</v>
      </c>
      <c r="AT336">
        <v>1276.3701442600002</v>
      </c>
      <c r="AU336">
        <v>21175.024300000001</v>
      </c>
      <c r="AV336" t="e">
        <v>#N/A</v>
      </c>
      <c r="AW336">
        <v>188.5017</v>
      </c>
      <c r="AX336">
        <v>82877.914099999995</v>
      </c>
      <c r="AY336">
        <v>82877.914099999995</v>
      </c>
      <c r="AZ336">
        <v>510274.10190000001</v>
      </c>
      <c r="BA336">
        <v>110461.99619999999</v>
      </c>
      <c r="BB336">
        <v>104241.44009999999</v>
      </c>
      <c r="BC336">
        <v>89224.138000000006</v>
      </c>
      <c r="BD336" t="e">
        <v>#N/A</v>
      </c>
      <c r="BE336">
        <v>24693.722699999998</v>
      </c>
      <c r="BF336" s="5">
        <v>2.39</v>
      </c>
      <c r="BG336" s="9">
        <f t="shared" si="47"/>
        <v>26706.648700000002</v>
      </c>
      <c r="BH336" s="9">
        <f t="shared" si="53"/>
        <v>48161.362300000008</v>
      </c>
      <c r="BI336" s="9">
        <f t="shared" si="48"/>
        <v>48161.362300000008</v>
      </c>
      <c r="BJ336">
        <v>11174.33</v>
      </c>
      <c r="BK336" s="9">
        <f t="shared" si="45"/>
        <v>475467.73032566998</v>
      </c>
      <c r="BL336">
        <v>42.549999</v>
      </c>
      <c r="BM336">
        <v>0</v>
      </c>
      <c r="BN336" t="s">
        <v>107</v>
      </c>
      <c r="BO336">
        <v>2</v>
      </c>
      <c r="BP336">
        <f t="shared" si="49"/>
        <v>343198.76179999998</v>
      </c>
      <c r="BQ336">
        <f t="shared" si="50"/>
        <v>1.3854004828920394</v>
      </c>
      <c r="BR336">
        <f t="shared" si="51"/>
        <v>0.72181294315163547</v>
      </c>
      <c r="BS336" t="str">
        <f t="shared" si="52"/>
        <v>Continue</v>
      </c>
    </row>
    <row r="337" spans="1:71">
      <c r="A337" s="27">
        <v>336</v>
      </c>
      <c r="B337" s="27" t="s">
        <v>78</v>
      </c>
      <c r="C337" s="29">
        <v>43100</v>
      </c>
      <c r="D337" s="27">
        <v>1.0507</v>
      </c>
      <c r="E337" s="27">
        <v>38974.145977</v>
      </c>
      <c r="F337" s="27">
        <v>38513.594768999996</v>
      </c>
      <c r="G337" s="27">
        <v>32008.308955999997</v>
      </c>
      <c r="H337" s="27">
        <v>91074.001381999988</v>
      </c>
      <c r="I337" s="27">
        <v>1554.3603269999999</v>
      </c>
      <c r="J337" s="27">
        <v>612072.55543199996</v>
      </c>
      <c r="K337" s="27">
        <v>13528.691734999999</v>
      </c>
      <c r="L337" s="27">
        <v>460.55120799999997</v>
      </c>
      <c r="M337" s="27">
        <v>0</v>
      </c>
      <c r="N337" s="27">
        <v>533030.45435899997</v>
      </c>
      <c r="O337" s="27">
        <v>237068.73431799997</v>
      </c>
      <c r="P337" s="27">
        <v>17788.790408999997</v>
      </c>
      <c r="Q337" s="27">
        <v>456175.97152399999</v>
      </c>
      <c r="R337" s="27">
        <v>139719.72272699999</v>
      </c>
      <c r="S337" s="27" t="e">
        <v>#N/A</v>
      </c>
      <c r="T337" s="27">
        <v>13643.829537</v>
      </c>
      <c r="U337" s="27">
        <v>365101.97014200001</v>
      </c>
      <c r="V337" s="27">
        <v>-13643.829537</v>
      </c>
      <c r="W337" s="27">
        <v>20552.097656999998</v>
      </c>
      <c r="X337" s="27">
        <v>8347.4906449999999</v>
      </c>
      <c r="Y337" s="27">
        <v>115.13780199999999</v>
      </c>
      <c r="Z337" s="27">
        <v>6908.2681199999997</v>
      </c>
      <c r="AA337" s="27" t="e">
        <v>#N/A</v>
      </c>
      <c r="AB337" s="27">
        <v>0</v>
      </c>
      <c r="AC337" s="27">
        <v>25157.609736999999</v>
      </c>
      <c r="AD337" s="27">
        <v>991.25012186849983</v>
      </c>
      <c r="AE337" s="27">
        <v>467748.51805814076</v>
      </c>
      <c r="AF337" s="27">
        <v>21473.200073</v>
      </c>
      <c r="AG337" s="27">
        <v>4490.3742779999993</v>
      </c>
      <c r="AH337" s="27" t="e">
        <v>#N/A</v>
      </c>
      <c r="AI337" s="27">
        <v>25157.609736999999</v>
      </c>
      <c r="AJ337" s="27">
        <v>0</v>
      </c>
      <c r="AK337" s="27">
        <v>1381.653624</v>
      </c>
      <c r="AL337" s="27">
        <v>-1439.2225249999999</v>
      </c>
      <c r="AM337" s="27">
        <v>0</v>
      </c>
      <c r="AN337" s="27">
        <v>26078.712152999997</v>
      </c>
      <c r="AO337" s="27">
        <v>112144.21914799999</v>
      </c>
      <c r="AP337" s="27">
        <v>5.8432434515000002</v>
      </c>
      <c r="AQ337" s="27">
        <v>68161.578783999998</v>
      </c>
      <c r="AR337" s="27">
        <v>454621.61119699996</v>
      </c>
      <c r="AS337" s="27">
        <v>315074.59517300001</v>
      </c>
      <c r="AT337" s="27">
        <v>1178.3317794482</v>
      </c>
      <c r="AU337" s="27">
        <v>17616.083705999998</v>
      </c>
      <c r="AV337" s="27" t="e">
        <v>#N/A</v>
      </c>
      <c r="AW337" s="27">
        <v>287.84450499999997</v>
      </c>
      <c r="AX337" s="27">
        <v>68161.578783999998</v>
      </c>
      <c r="AY337" s="27">
        <v>68161.578783999998</v>
      </c>
      <c r="AZ337" s="27">
        <v>434414.92694599996</v>
      </c>
      <c r="BA337" s="27">
        <v>83762.750954999996</v>
      </c>
      <c r="BB337" s="27">
        <v>86065.506994999989</v>
      </c>
      <c r="BC337" s="27">
        <v>76854.482835000003</v>
      </c>
      <c r="BD337" s="27" t="e">
        <v>#N/A</v>
      </c>
      <c r="BE337" s="27">
        <v>21473.200073</v>
      </c>
      <c r="BF337" s="27">
        <v>1.9200000000000002</v>
      </c>
      <c r="BG337" s="31">
        <f t="shared" si="47"/>
        <v>21454.713600000003</v>
      </c>
      <c r="BH337" s="31">
        <f t="shared" si="53"/>
        <v>31176.380700000002</v>
      </c>
      <c r="BI337" s="31">
        <f t="shared" si="48"/>
        <v>31176.380700000002</v>
      </c>
      <c r="BJ337" s="27">
        <v>11174.33</v>
      </c>
      <c r="BK337" s="31">
        <f t="shared" si="45"/>
        <v>467757.46497432998</v>
      </c>
      <c r="BL337" s="27">
        <v>41.860000999999997</v>
      </c>
      <c r="BM337" s="27">
        <v>0</v>
      </c>
      <c r="BN337" s="27" t="s">
        <v>107</v>
      </c>
      <c r="BO337" s="27">
        <v>2</v>
      </c>
      <c r="BP337" s="27">
        <f t="shared" si="49"/>
        <v>316456.24879700004</v>
      </c>
      <c r="BQ337" s="27">
        <f t="shared" si="50"/>
        <v>1.4781110082436275</v>
      </c>
      <c r="BR337" s="27">
        <f t="shared" si="51"/>
        <v>0.67653917359580096</v>
      </c>
      <c r="BS337" s="27" t="str">
        <f t="shared" si="52"/>
        <v>Continue</v>
      </c>
    </row>
    <row r="338" spans="1:71" customFormat="1" hidden="1">
      <c r="A338">
        <v>337</v>
      </c>
      <c r="B338" s="16" t="s">
        <v>78</v>
      </c>
      <c r="C338" s="17">
        <v>42916</v>
      </c>
      <c r="D338" s="16">
        <v>0.88849999999999996</v>
      </c>
      <c r="E338" t="e">
        <v>#N/A</v>
      </c>
      <c r="F338" t="e">
        <v>#N/A</v>
      </c>
      <c r="G338">
        <v>15865.139466000001</v>
      </c>
      <c r="H338">
        <v>58766.378021999997</v>
      </c>
      <c r="I338">
        <v>1485.4999499999999</v>
      </c>
      <c r="J338">
        <v>596101.41993600002</v>
      </c>
      <c r="K338">
        <v>19311.499349999998</v>
      </c>
      <c r="L338">
        <v>475.359984</v>
      </c>
      <c r="M338">
        <v>0</v>
      </c>
      <c r="N338">
        <v>534066.94202399999</v>
      </c>
      <c r="O338">
        <v>221458.33254599999</v>
      </c>
      <c r="P338">
        <v>21450.619277999998</v>
      </c>
      <c r="Q338">
        <v>414929.84603399999</v>
      </c>
      <c r="R338">
        <v>111590.756244</v>
      </c>
      <c r="S338" t="e">
        <v>#N/A</v>
      </c>
      <c r="T338">
        <v>9685.4596739999997</v>
      </c>
      <c r="U338">
        <v>356163.46801200003</v>
      </c>
      <c r="V338">
        <v>-9685.4596739999997</v>
      </c>
      <c r="W338">
        <v>21866.559264</v>
      </c>
      <c r="X338">
        <v>8140.539726</v>
      </c>
      <c r="Y338">
        <v>0</v>
      </c>
      <c r="Z338">
        <v>12181.09959</v>
      </c>
      <c r="AA338" t="e">
        <v>#N/A</v>
      </c>
      <c r="AB338" t="e">
        <v>#N/A</v>
      </c>
      <c r="AC338">
        <v>17766.579401999999</v>
      </c>
      <c r="AD338">
        <v>1637.674564878</v>
      </c>
      <c r="AE338">
        <v>374451.10137646203</v>
      </c>
      <c r="AF338">
        <v>17528.899409999998</v>
      </c>
      <c r="AG338">
        <v>6714.4597739999999</v>
      </c>
      <c r="AH338" t="e">
        <v>#N/A</v>
      </c>
      <c r="AI338">
        <v>17766.579401999999</v>
      </c>
      <c r="AJ338">
        <v>0</v>
      </c>
      <c r="AK338">
        <v>1366.659954</v>
      </c>
      <c r="AL338">
        <v>-4397.0798519999998</v>
      </c>
      <c r="AM338">
        <v>0</v>
      </c>
      <c r="AN338">
        <v>24362.19918</v>
      </c>
      <c r="AO338">
        <v>114442.916148</v>
      </c>
      <c r="AP338">
        <v>4.0167918647999992</v>
      </c>
      <c r="AQ338">
        <v>68986.617677999995</v>
      </c>
      <c r="AR338">
        <v>413444.34608400002</v>
      </c>
      <c r="AS338">
        <v>301972.42983600002</v>
      </c>
      <c r="AT338">
        <v>1205.5069774241999</v>
      </c>
      <c r="AU338">
        <v>17588.319407999999</v>
      </c>
      <c r="AV338" t="e">
        <v>#N/A</v>
      </c>
      <c r="AW338">
        <v>118.839996</v>
      </c>
      <c r="AX338">
        <v>68986.617677999995</v>
      </c>
      <c r="AY338">
        <v>68986.617677999995</v>
      </c>
      <c r="AZ338">
        <v>393003.86677199998</v>
      </c>
      <c r="BA338">
        <v>86515.517087999993</v>
      </c>
      <c r="BB338">
        <v>86693.777082000001</v>
      </c>
      <c r="BC338">
        <v>76889.477411999993</v>
      </c>
      <c r="BD338" t="e">
        <v>#N/A</v>
      </c>
      <c r="BE338">
        <v>17528.899409999998</v>
      </c>
      <c r="BF338" s="5">
        <v>0.87</v>
      </c>
      <c r="BG338" s="9">
        <f t="shared" si="47"/>
        <v>9721.6671000000006</v>
      </c>
      <c r="BH338" s="9">
        <f t="shared" si="53"/>
        <v>23577.836300000003</v>
      </c>
      <c r="BI338" s="9">
        <f t="shared" si="48"/>
        <v>23577.836300000003</v>
      </c>
      <c r="BJ338">
        <v>11174.33</v>
      </c>
      <c r="BK338" s="9">
        <f t="shared" si="45"/>
        <v>372663.88315134001</v>
      </c>
      <c r="BL338">
        <v>33.349997999999999</v>
      </c>
      <c r="BM338">
        <v>0</v>
      </c>
      <c r="BN338" t="s">
        <v>107</v>
      </c>
      <c r="BO338">
        <v>1</v>
      </c>
      <c r="BP338">
        <f t="shared" si="49"/>
        <v>303339.08979</v>
      </c>
      <c r="BQ338">
        <f t="shared" si="50"/>
        <v>1.22853893775884</v>
      </c>
      <c r="BR338">
        <f t="shared" si="51"/>
        <v>0.81397501476367384</v>
      </c>
      <c r="BS338" t="str">
        <f t="shared" si="52"/>
        <v>Continue</v>
      </c>
    </row>
    <row r="339" spans="1:71">
      <c r="A339" s="27">
        <v>338</v>
      </c>
      <c r="B339" s="27" t="s">
        <v>78</v>
      </c>
      <c r="C339" s="29">
        <v>42735</v>
      </c>
      <c r="D339" s="27">
        <v>0.78129999999999999</v>
      </c>
      <c r="E339" s="27">
        <v>29386.213587000002</v>
      </c>
      <c r="F339" s="27">
        <v>25101.981216</v>
      </c>
      <c r="G339" s="27">
        <v>16050.786066000001</v>
      </c>
      <c r="H339" s="27">
        <v>64384.168167000003</v>
      </c>
      <c r="I339" s="27">
        <v>1327.5086220000001</v>
      </c>
      <c r="J339" s="27">
        <v>584767.547991</v>
      </c>
      <c r="K339" s="27">
        <v>10801.092879</v>
      </c>
      <c r="L339" s="27">
        <v>3017.0650500000002</v>
      </c>
      <c r="M339" s="27">
        <v>0</v>
      </c>
      <c r="N339" s="27">
        <v>525150.342603</v>
      </c>
      <c r="O339" s="27">
        <v>201419.26273799999</v>
      </c>
      <c r="P339" s="27">
        <v>19369.557621</v>
      </c>
      <c r="Q339" s="27">
        <v>392278.79780100001</v>
      </c>
      <c r="R339" s="27">
        <v>108010.92879000001</v>
      </c>
      <c r="S339" s="27">
        <v>0</v>
      </c>
      <c r="T339" s="27">
        <v>11163.140685</v>
      </c>
      <c r="U339" s="27">
        <v>327894.62963400001</v>
      </c>
      <c r="V339" s="27">
        <v>-11163.140685</v>
      </c>
      <c r="W339" s="27">
        <v>18766.144611</v>
      </c>
      <c r="X339" s="27">
        <v>7965.0517319999999</v>
      </c>
      <c r="Y339" s="27">
        <v>60.341301000000001</v>
      </c>
      <c r="Z339" s="27">
        <v>7603.0039260000003</v>
      </c>
      <c r="AA339" s="27" t="e">
        <v>#N/A</v>
      </c>
      <c r="AB339" s="27">
        <v>60.341301000000001</v>
      </c>
      <c r="AC339" s="27">
        <v>19369.557621</v>
      </c>
      <c r="AD339" s="27">
        <v>1503.0837055197001</v>
      </c>
      <c r="AE339" s="27">
        <v>366364.47785441758</v>
      </c>
      <c r="AF339" s="27">
        <v>12550.990608</v>
      </c>
      <c r="AG339" s="27">
        <v>4163.5497690000002</v>
      </c>
      <c r="AH339" s="27" t="e">
        <v>#N/A</v>
      </c>
      <c r="AI339" s="27">
        <v>19369.557621</v>
      </c>
      <c r="AJ339" s="27">
        <v>0</v>
      </c>
      <c r="AK339" s="27">
        <v>1086.1434180000001</v>
      </c>
      <c r="AL339" s="27">
        <v>-1025.802117</v>
      </c>
      <c r="AM339" s="27">
        <v>0</v>
      </c>
      <c r="AN339" s="27">
        <v>16714.540377000001</v>
      </c>
      <c r="AO339" s="27">
        <v>93529.01655</v>
      </c>
      <c r="AP339" s="27">
        <v>3.3248056851000003</v>
      </c>
      <c r="AQ339" s="27">
        <v>67039.185410999999</v>
      </c>
      <c r="AR339" s="27">
        <v>390951.28917900001</v>
      </c>
      <c r="AS339" s="27">
        <v>283181.72559300001</v>
      </c>
      <c r="AT339" s="27">
        <v>1038.6608482431</v>
      </c>
      <c r="AU339" s="27">
        <v>13938.840531</v>
      </c>
      <c r="AV339" s="27" t="e">
        <v>#N/A</v>
      </c>
      <c r="AW339" s="27">
        <v>0</v>
      </c>
      <c r="AX339" s="27">
        <v>67039.185410999999</v>
      </c>
      <c r="AY339" s="27">
        <v>67039.185410999999</v>
      </c>
      <c r="AZ339" s="27">
        <v>339721.52463</v>
      </c>
      <c r="BA339" s="27">
        <v>88218.982061999995</v>
      </c>
      <c r="BB339" s="27">
        <v>80978.025942000007</v>
      </c>
      <c r="BC339" s="27">
        <v>58651.744572000003</v>
      </c>
      <c r="BD339" s="27" t="e">
        <v>#N/A</v>
      </c>
      <c r="BE339" s="27">
        <v>12550.990608</v>
      </c>
      <c r="BF339" s="27">
        <v>1.24</v>
      </c>
      <c r="BG339" s="31">
        <f t="shared" si="47"/>
        <v>13856.1692</v>
      </c>
      <c r="BH339" s="31">
        <f t="shared" si="53"/>
        <v>21901.686799999999</v>
      </c>
      <c r="BI339" s="31">
        <f t="shared" si="48"/>
        <v>21901.686799999999</v>
      </c>
      <c r="BJ339" s="27">
        <v>11174.33</v>
      </c>
      <c r="BK339" s="31">
        <f t="shared" si="45"/>
        <v>371714.07627567003</v>
      </c>
      <c r="BL339" s="27">
        <v>33.264999000000003</v>
      </c>
      <c r="BM339" s="27">
        <v>0</v>
      </c>
      <c r="BN339" s="27" t="s">
        <v>107</v>
      </c>
      <c r="BO339" s="27">
        <v>1</v>
      </c>
      <c r="BP339" s="27">
        <f t="shared" si="49"/>
        <v>284267.86901100003</v>
      </c>
      <c r="BQ339" s="27">
        <f t="shared" si="50"/>
        <v>1.3076190340079772</v>
      </c>
      <c r="BR339" s="27">
        <f t="shared" si="51"/>
        <v>0.76474873337909788</v>
      </c>
      <c r="BS339" s="27" t="str">
        <f t="shared" si="52"/>
        <v>Continue</v>
      </c>
    </row>
    <row r="340" spans="1:71" customFormat="1" hidden="1">
      <c r="A340">
        <v>339</v>
      </c>
      <c r="B340" s="16" t="s">
        <v>78</v>
      </c>
      <c r="C340" s="17">
        <v>42551</v>
      </c>
      <c r="D340" s="16">
        <v>0.82809999999999995</v>
      </c>
      <c r="E340" t="e">
        <v>#N/A</v>
      </c>
      <c r="F340" t="e">
        <v>#N/A</v>
      </c>
      <c r="G340">
        <v>31460.794506999999</v>
      </c>
      <c r="H340">
        <v>110719.023265</v>
      </c>
      <c r="I340">
        <v>1340.1149789999999</v>
      </c>
      <c r="J340">
        <v>581099.38089400006</v>
      </c>
      <c r="K340">
        <v>30439.754523</v>
      </c>
      <c r="L340">
        <v>35481.139444</v>
      </c>
      <c r="M340">
        <v>0</v>
      </c>
      <c r="N340">
        <v>523602.06679499999</v>
      </c>
      <c r="O340">
        <v>175555.06224900001</v>
      </c>
      <c r="P340">
        <v>69622.163908999995</v>
      </c>
      <c r="Q340">
        <v>437707.07814100001</v>
      </c>
      <c r="R340">
        <v>174725.46726199999</v>
      </c>
      <c r="S340" t="e">
        <v>#N/A</v>
      </c>
      <c r="T340">
        <v>5615.7199120000005</v>
      </c>
      <c r="U340">
        <v>326988.05487599998</v>
      </c>
      <c r="V340">
        <v>-5615.7199120000005</v>
      </c>
      <c r="W340">
        <v>20803.689674000001</v>
      </c>
      <c r="X340">
        <v>7849.2448770000001</v>
      </c>
      <c r="Y340">
        <v>0</v>
      </c>
      <c r="Z340">
        <v>15187.969762000001</v>
      </c>
      <c r="AA340" t="e">
        <v>#N/A</v>
      </c>
      <c r="AB340">
        <v>5105.19992</v>
      </c>
      <c r="AC340">
        <v>27568.079568000001</v>
      </c>
      <c r="AD340">
        <v>1025.5963749286</v>
      </c>
      <c r="AE340">
        <v>267641.22894998238</v>
      </c>
      <c r="AF340">
        <v>20995.134671</v>
      </c>
      <c r="AG340">
        <v>4020.3449369999998</v>
      </c>
      <c r="AH340">
        <v>3254.5649490000001</v>
      </c>
      <c r="AI340">
        <v>27568.079568000001</v>
      </c>
      <c r="AJ340">
        <v>0</v>
      </c>
      <c r="AK340">
        <v>1021.039984</v>
      </c>
      <c r="AL340">
        <v>-5041.3849209999998</v>
      </c>
      <c r="AM340">
        <v>0</v>
      </c>
      <c r="AN340">
        <v>25015.479608000001</v>
      </c>
      <c r="AO340">
        <v>99040.878448000003</v>
      </c>
      <c r="AP340">
        <v>2.4760219612000003</v>
      </c>
      <c r="AQ340">
        <v>28014.784561</v>
      </c>
      <c r="AR340">
        <v>436366.963162</v>
      </c>
      <c r="AS340">
        <v>261960.57089500001</v>
      </c>
      <c r="AT340">
        <v>1584.4498471712</v>
      </c>
      <c r="AU340">
        <v>9253.1748549999993</v>
      </c>
      <c r="AV340">
        <v>8870.2848610000001</v>
      </c>
      <c r="AW340">
        <v>0</v>
      </c>
      <c r="AX340">
        <v>28014.784561</v>
      </c>
      <c r="AY340">
        <v>28014.784561</v>
      </c>
      <c r="AZ340">
        <v>337262.269715</v>
      </c>
      <c r="BA340">
        <v>66878.118952000004</v>
      </c>
      <c r="BB340">
        <v>37267.959415999998</v>
      </c>
      <c r="BC340">
        <v>54880.899140000001</v>
      </c>
      <c r="BD340" t="e">
        <v>#N/A</v>
      </c>
      <c r="BE340">
        <v>20995.134671</v>
      </c>
      <c r="BF340" s="5">
        <v>0.72</v>
      </c>
      <c r="BG340" s="9">
        <f t="shared" si="47"/>
        <v>8045.5175999999992</v>
      </c>
      <c r="BH340" s="9">
        <f t="shared" si="53"/>
        <v>11509.5599</v>
      </c>
      <c r="BI340" s="9">
        <f t="shared" si="48"/>
        <v>11509.5599</v>
      </c>
      <c r="BJ340">
        <v>11174.33</v>
      </c>
      <c r="BK340" s="9">
        <f t="shared" si="45"/>
        <v>268183.92</v>
      </c>
      <c r="BL340">
        <v>24</v>
      </c>
      <c r="BM340">
        <v>0</v>
      </c>
      <c r="BN340" t="s">
        <v>107</v>
      </c>
      <c r="BO340">
        <v>1</v>
      </c>
      <c r="BP340">
        <f t="shared" si="49"/>
        <v>262981.61087900004</v>
      </c>
      <c r="BQ340">
        <f t="shared" si="50"/>
        <v>1.0197820262170101</v>
      </c>
      <c r="BR340">
        <f t="shared" si="51"/>
        <v>0.9806017112398091</v>
      </c>
      <c r="BS340" t="str">
        <f t="shared" si="52"/>
        <v>Continue</v>
      </c>
    </row>
    <row r="341" spans="1:71">
      <c r="A341" s="27">
        <v>340</v>
      </c>
      <c r="B341" s="27" t="s">
        <v>78</v>
      </c>
      <c r="C341" s="29">
        <v>42369</v>
      </c>
      <c r="D341" s="27">
        <v>0.98499999999999999</v>
      </c>
      <c r="E341" s="27">
        <v>23752.978158000002</v>
      </c>
      <c r="F341" s="27">
        <v>24474.953178</v>
      </c>
      <c r="G341" s="27">
        <v>26640.878238000001</v>
      </c>
      <c r="H341" s="27">
        <v>102592.65034199999</v>
      </c>
      <c r="I341" s="27">
        <v>1299.555036</v>
      </c>
      <c r="J341" s="27">
        <v>584655.37119600002</v>
      </c>
      <c r="K341" s="27">
        <v>68876.416907999999</v>
      </c>
      <c r="L341" s="27">
        <v>25918.903217999999</v>
      </c>
      <c r="M341" s="27">
        <v>0</v>
      </c>
      <c r="N341" s="27">
        <v>561118.98554400005</v>
      </c>
      <c r="O341" s="27">
        <v>140929.523904</v>
      </c>
      <c r="P341" s="27">
        <v>64472.369286000001</v>
      </c>
      <c r="Q341" s="27">
        <v>444520.019814</v>
      </c>
      <c r="R341" s="27">
        <v>204824.31317400001</v>
      </c>
      <c r="S341" s="27" t="e">
        <v>#N/A</v>
      </c>
      <c r="T341" s="27">
        <v>7797.3302160000003</v>
      </c>
      <c r="U341" s="27">
        <v>341927.36947199999</v>
      </c>
      <c r="V341" s="27">
        <v>-7797.3302160000003</v>
      </c>
      <c r="W341" s="27">
        <v>13934.117886</v>
      </c>
      <c r="X341" s="27">
        <v>10324.242786000001</v>
      </c>
      <c r="Y341" s="27">
        <v>1082.96253</v>
      </c>
      <c r="Z341" s="27">
        <v>6136.7876699999997</v>
      </c>
      <c r="AA341" s="27" t="e">
        <v>#N/A</v>
      </c>
      <c r="AB341" s="27">
        <v>3970.8626100000001</v>
      </c>
      <c r="AC341" s="27">
        <v>9241.280256</v>
      </c>
      <c r="AD341" s="27" t="e">
        <v>#N/A</v>
      </c>
      <c r="AE341" s="27">
        <v>207334.7863727946</v>
      </c>
      <c r="AF341" s="27">
        <v>-9024.6877499999991</v>
      </c>
      <c r="AG341" s="27">
        <v>721.97501999999997</v>
      </c>
      <c r="AH341" s="27">
        <v>1516.1475419999999</v>
      </c>
      <c r="AI341" s="27">
        <v>9241.280256</v>
      </c>
      <c r="AJ341" s="27">
        <v>0</v>
      </c>
      <c r="AK341" s="27">
        <v>938.56752600000004</v>
      </c>
      <c r="AL341" s="27">
        <v>-12706.760351999999</v>
      </c>
      <c r="AM341" s="27">
        <v>0</v>
      </c>
      <c r="AN341" s="27">
        <v>-8302.7127299999993</v>
      </c>
      <c r="AO341" s="27">
        <v>85265.249861999997</v>
      </c>
      <c r="AP341" s="27">
        <v>3.393282594</v>
      </c>
      <c r="AQ341" s="27">
        <v>30322.950840000001</v>
      </c>
      <c r="AR341" s="27">
        <v>443220.46477800002</v>
      </c>
      <c r="AS341" s="27">
        <v>238757.13911399999</v>
      </c>
      <c r="AT341" s="27">
        <v>2261.3268391428001</v>
      </c>
      <c r="AU341" s="27">
        <v>13861.920384000001</v>
      </c>
      <c r="AV341" s="27">
        <v>9674.4652679999999</v>
      </c>
      <c r="AW341" s="27">
        <v>72.197502</v>
      </c>
      <c r="AX341" s="27">
        <v>30322.950840000001</v>
      </c>
      <c r="AY341" s="27">
        <v>30322.950840000001</v>
      </c>
      <c r="AZ341" s="27">
        <v>421561.21417799999</v>
      </c>
      <c r="BA341" s="27">
        <v>80572.412232000002</v>
      </c>
      <c r="BB341" s="27">
        <v>44257.068725999998</v>
      </c>
      <c r="BC341" s="27">
        <v>46422.993785999999</v>
      </c>
      <c r="BD341" s="27" t="e">
        <v>#N/A</v>
      </c>
      <c r="BE341" s="27">
        <v>-9024.6877499999991</v>
      </c>
      <c r="BF341" s="27">
        <v>0.31</v>
      </c>
      <c r="BG341" s="31">
        <f t="shared" si="47"/>
        <v>3464.0423000000001</v>
      </c>
      <c r="BH341" s="31">
        <f t="shared" si="53"/>
        <v>9945.1536999999989</v>
      </c>
      <c r="BI341" s="31">
        <f t="shared" si="48"/>
        <v>9945.1536999999989</v>
      </c>
      <c r="BJ341" s="27">
        <v>11174.33</v>
      </c>
      <c r="BK341" s="31">
        <f t="shared" si="45"/>
        <v>210915.47875000001</v>
      </c>
      <c r="BL341" s="27">
        <v>18.875</v>
      </c>
      <c r="BM341" s="27">
        <v>0</v>
      </c>
      <c r="BN341" s="27" t="s">
        <v>107</v>
      </c>
      <c r="BO341" s="27">
        <v>1</v>
      </c>
      <c r="BP341" s="27">
        <f t="shared" si="49"/>
        <v>239695.70663999999</v>
      </c>
      <c r="BQ341" s="27">
        <f t="shared" si="50"/>
        <v>0.87993014854777885</v>
      </c>
      <c r="BR341" s="27">
        <f t="shared" si="51"/>
        <v>1.1364538442629593</v>
      </c>
      <c r="BS341" s="27" t="str">
        <f t="shared" si="52"/>
        <v>Continue</v>
      </c>
    </row>
    <row r="342" spans="1:71" customFormat="1" hidden="1">
      <c r="A342">
        <v>341</v>
      </c>
      <c r="B342" s="16" t="s">
        <v>78</v>
      </c>
      <c r="C342" s="17">
        <v>42185</v>
      </c>
      <c r="D342" s="16">
        <v>1.0724</v>
      </c>
      <c r="E342" t="e">
        <v>#N/A</v>
      </c>
      <c r="F342" t="e">
        <v>#N/A</v>
      </c>
      <c r="G342">
        <v>14079.6271</v>
      </c>
      <c r="H342">
        <v>87594.201799999995</v>
      </c>
      <c r="I342">
        <v>1224.3154</v>
      </c>
      <c r="J342">
        <v>558065.21959999995</v>
      </c>
      <c r="K342">
        <v>78690.089800000002</v>
      </c>
      <c r="L342">
        <v>24041.1024</v>
      </c>
      <c r="M342">
        <v>0</v>
      </c>
      <c r="N342">
        <v>440976.14679999999</v>
      </c>
      <c r="O342">
        <v>164392.1678</v>
      </c>
      <c r="P342">
        <v>51309.945399999997</v>
      </c>
      <c r="Q342">
        <v>441477.00310000003</v>
      </c>
      <c r="R342">
        <v>199786.01300000001</v>
      </c>
      <c r="S342" t="e">
        <v>#N/A</v>
      </c>
      <c r="T342">
        <v>5064.2137000000002</v>
      </c>
      <c r="U342">
        <v>353882.80129999999</v>
      </c>
      <c r="V342">
        <v>-5064.2137000000002</v>
      </c>
      <c r="W342">
        <v>15693.4974</v>
      </c>
      <c r="X342">
        <v>7902.3994000000002</v>
      </c>
      <c r="Y342">
        <v>0</v>
      </c>
      <c r="Z342">
        <v>10629.2837</v>
      </c>
      <c r="AA342" t="e">
        <v>#N/A</v>
      </c>
      <c r="AB342">
        <v>5509.4193000000005</v>
      </c>
      <c r="AC342">
        <v>19366.443599999999</v>
      </c>
      <c r="AD342">
        <v>1406.55474729</v>
      </c>
      <c r="AE342">
        <v>165304.95614646998</v>
      </c>
      <c r="AF342">
        <v>15081.3397</v>
      </c>
      <c r="AG342">
        <v>5119.8644000000004</v>
      </c>
      <c r="AH342">
        <v>2003.4252000000001</v>
      </c>
      <c r="AI342">
        <v>19366.443599999999</v>
      </c>
      <c r="AJ342">
        <v>0</v>
      </c>
      <c r="AK342">
        <v>1836.4730999999999</v>
      </c>
      <c r="AL342">
        <v>-1725.1717000000001</v>
      </c>
      <c r="AM342">
        <v>0</v>
      </c>
      <c r="AN342">
        <v>20256.854800000001</v>
      </c>
      <c r="AO342">
        <v>91545.401500000007</v>
      </c>
      <c r="AP342">
        <v>1.7529970500000001</v>
      </c>
      <c r="AQ342">
        <v>19088.1901</v>
      </c>
      <c r="AR342">
        <v>440252.68770000001</v>
      </c>
      <c r="AS342">
        <v>239854.51699999999</v>
      </c>
      <c r="AT342">
        <v>1385.1904435599999</v>
      </c>
      <c r="AU342">
        <v>6344.1797999999999</v>
      </c>
      <c r="AV342">
        <v>7345.8923999999997</v>
      </c>
      <c r="AW342">
        <v>55.650700000000001</v>
      </c>
      <c r="AX342">
        <v>19088.1901</v>
      </c>
      <c r="AY342">
        <v>19088.1901</v>
      </c>
      <c r="AZ342">
        <v>390556.61259999999</v>
      </c>
      <c r="BA342">
        <v>68339.059600000008</v>
      </c>
      <c r="BB342">
        <v>25488.0206</v>
      </c>
      <c r="BC342">
        <v>51810.801700000004</v>
      </c>
      <c r="BD342" t="e">
        <v>#N/A</v>
      </c>
      <c r="BE342">
        <v>15081.3397</v>
      </c>
      <c r="BF342" s="5">
        <v>0.57999999999999996</v>
      </c>
      <c r="BG342" s="9">
        <f t="shared" si="47"/>
        <v>6481.1113999999998</v>
      </c>
      <c r="BH342" s="9">
        <f t="shared" si="53"/>
        <v>12962.2228</v>
      </c>
      <c r="BI342" s="9">
        <f t="shared" si="48"/>
        <v>12962.2228</v>
      </c>
      <c r="BJ342">
        <v>11174.33</v>
      </c>
      <c r="BK342" s="9">
        <f t="shared" si="45"/>
        <v>164262.65099999998</v>
      </c>
      <c r="BL342">
        <v>14.7</v>
      </c>
      <c r="BM342">
        <v>0</v>
      </c>
      <c r="BN342" t="s">
        <v>107</v>
      </c>
      <c r="BO342">
        <v>1</v>
      </c>
      <c r="BP342">
        <f t="shared" si="49"/>
        <v>241690.99010000002</v>
      </c>
      <c r="BQ342">
        <f t="shared" si="50"/>
        <v>0.67963911659278675</v>
      </c>
      <c r="BR342">
        <f t="shared" si="51"/>
        <v>1.471369106906719</v>
      </c>
      <c r="BS342" t="str">
        <f t="shared" si="52"/>
        <v>Continue</v>
      </c>
    </row>
    <row r="343" spans="1:71">
      <c r="A343" s="27">
        <v>342</v>
      </c>
      <c r="B343" s="27" t="s">
        <v>78</v>
      </c>
      <c r="C343" s="29">
        <v>42004</v>
      </c>
      <c r="D343" s="27">
        <v>1.2677</v>
      </c>
      <c r="E343" s="27">
        <v>28568.020988</v>
      </c>
      <c r="F343" s="27">
        <v>22380.210773999999</v>
      </c>
      <c r="G343" s="27">
        <v>18910.410653999999</v>
      </c>
      <c r="H343" s="27">
        <v>92990.643215999997</v>
      </c>
      <c r="I343" s="27">
        <v>1387.920048</v>
      </c>
      <c r="J343" s="27">
        <v>570145.98971800006</v>
      </c>
      <c r="K343" s="27">
        <v>99583.263443999997</v>
      </c>
      <c r="L343" s="27">
        <v>13300.900460000001</v>
      </c>
      <c r="M343" s="27">
        <v>0</v>
      </c>
      <c r="N343" s="27">
        <v>431296.15491600003</v>
      </c>
      <c r="O343" s="27">
        <v>146252.07505799999</v>
      </c>
      <c r="P343" s="27">
        <v>49907.291726000003</v>
      </c>
      <c r="Q343" s="27">
        <v>454370.32571399998</v>
      </c>
      <c r="R343" s="27">
        <v>226404.45783</v>
      </c>
      <c r="S343" s="27" t="e">
        <v>#N/A</v>
      </c>
      <c r="T343" s="27">
        <v>6014.3202080000001</v>
      </c>
      <c r="U343" s="27">
        <v>361379.68249799998</v>
      </c>
      <c r="V343" s="27">
        <v>-6014.3202080000001</v>
      </c>
      <c r="W343" s="27">
        <v>23941.620827999999</v>
      </c>
      <c r="X343" s="27">
        <v>8790.1603040000009</v>
      </c>
      <c r="Y343" s="27">
        <v>173.49000599999999</v>
      </c>
      <c r="Z343" s="27">
        <v>17927.300620000002</v>
      </c>
      <c r="AA343" s="27" t="e">
        <v>#N/A</v>
      </c>
      <c r="AB343" s="27">
        <v>1908.3900659999999</v>
      </c>
      <c r="AC343" s="27">
        <v>13358.730462</v>
      </c>
      <c r="AD343" s="27" t="e">
        <v>#N/A</v>
      </c>
      <c r="AE343" s="27">
        <v>125181.7369613008</v>
      </c>
      <c r="AF343" s="27">
        <v>-8790.1603040000009</v>
      </c>
      <c r="AG343" s="27">
        <v>-2602.3500899999999</v>
      </c>
      <c r="AH343" s="27">
        <v>751.79002600000001</v>
      </c>
      <c r="AI343" s="27">
        <v>13358.730462</v>
      </c>
      <c r="AJ343" s="27">
        <v>0</v>
      </c>
      <c r="AK343" s="27">
        <v>1850.560064</v>
      </c>
      <c r="AL343" s="27">
        <v>5031.2101739999998</v>
      </c>
      <c r="AM343" s="27">
        <v>0</v>
      </c>
      <c r="AN343" s="27">
        <v>-11276.85039</v>
      </c>
      <c r="AO343" s="27">
        <v>99872.413453999994</v>
      </c>
      <c r="AP343" s="27">
        <v>-5.2047001799999999E-2</v>
      </c>
      <c r="AQ343" s="27">
        <v>-2486.6900860000001</v>
      </c>
      <c r="AR343" s="27">
        <v>452982.40566599998</v>
      </c>
      <c r="AS343" s="27">
        <v>226115.30781999999</v>
      </c>
      <c r="AT343" s="27" t="e">
        <v>#N/A</v>
      </c>
      <c r="AU343" s="27">
        <v>-578.30002000000002</v>
      </c>
      <c r="AV343" s="27">
        <v>8963.6503100000009</v>
      </c>
      <c r="AW343" s="27">
        <v>-57.830002</v>
      </c>
      <c r="AX343" s="27">
        <v>-2486.6900860000001</v>
      </c>
      <c r="AY343" s="27">
        <v>-2486.6900860000001</v>
      </c>
      <c r="AZ343" s="27">
        <v>459864.175904</v>
      </c>
      <c r="BA343" s="27">
        <v>46437.491606000003</v>
      </c>
      <c r="BB343" s="27">
        <v>-3122.8201079999999</v>
      </c>
      <c r="BC343" s="27">
        <v>37705.161304000001</v>
      </c>
      <c r="BD343" s="27" t="e">
        <v>#N/A</v>
      </c>
      <c r="BE343" s="27">
        <v>-8790.1603040000009</v>
      </c>
      <c r="BF343" s="27">
        <v>0.57999999999999996</v>
      </c>
      <c r="BG343" s="31">
        <f t="shared" si="47"/>
        <v>6481.1113999999998</v>
      </c>
      <c r="BH343" s="31">
        <f t="shared" si="53"/>
        <v>6481.1113999999998</v>
      </c>
      <c r="BI343" s="31">
        <f t="shared" si="48"/>
        <v>6481.1113999999998</v>
      </c>
      <c r="BJ343" s="27">
        <v>11174.33</v>
      </c>
      <c r="BK343" s="31">
        <f t="shared" si="45"/>
        <v>120917.42492999999</v>
      </c>
      <c r="BL343" s="27">
        <v>10.821</v>
      </c>
      <c r="BM343" s="27">
        <v>0</v>
      </c>
      <c r="BN343" s="27" t="s">
        <v>107</v>
      </c>
      <c r="BO343" s="27">
        <v>1</v>
      </c>
      <c r="BP343" s="27">
        <f t="shared" si="49"/>
        <v>227965.86788399998</v>
      </c>
      <c r="BQ343" s="27">
        <f t="shared" si="50"/>
        <v>0.5304189879492337</v>
      </c>
      <c r="BR343" s="27">
        <f t="shared" si="51"/>
        <v>1.8853020399332117</v>
      </c>
      <c r="BS343" s="27" t="str">
        <f t="shared" si="52"/>
        <v>Initiate</v>
      </c>
    </row>
    <row r="344" spans="1:71" customFormat="1" hidden="1">
      <c r="A344">
        <v>343</v>
      </c>
      <c r="B344" s="16" t="s">
        <v>78</v>
      </c>
      <c r="C344" s="17">
        <v>41820</v>
      </c>
      <c r="D344" s="16">
        <v>1.4001999999999999</v>
      </c>
      <c r="E344" t="e">
        <v>#N/A</v>
      </c>
      <c r="F344" t="e">
        <v>#N/A</v>
      </c>
      <c r="G344">
        <v>12141.792000000001</v>
      </c>
      <c r="H344">
        <v>67150.855200000005</v>
      </c>
      <c r="I344">
        <v>1214.1792</v>
      </c>
      <c r="J344">
        <v>514879.43520000007</v>
      </c>
      <c r="K344">
        <v>73660.204800000007</v>
      </c>
      <c r="L344">
        <v>5059.0800000000008</v>
      </c>
      <c r="M344">
        <v>0</v>
      </c>
      <c r="N344">
        <v>259530.80400000003</v>
      </c>
      <c r="O344">
        <v>175280.25840000002</v>
      </c>
      <c r="P344">
        <v>34064.472000000002</v>
      </c>
      <c r="Q344">
        <v>399161.41200000001</v>
      </c>
      <c r="R344">
        <v>175516.34880000001</v>
      </c>
      <c r="S344" t="e">
        <v>#N/A</v>
      </c>
      <c r="T344">
        <v>5059.0800000000008</v>
      </c>
      <c r="U344">
        <v>332010.55680000002</v>
      </c>
      <c r="V344">
        <v>-5059.0800000000008</v>
      </c>
      <c r="W344">
        <v>13119.880800000001</v>
      </c>
      <c r="X344">
        <v>6812.894400000001</v>
      </c>
      <c r="Y344">
        <v>33.727200000000003</v>
      </c>
      <c r="Z344">
        <v>8060.8008000000009</v>
      </c>
      <c r="AA344" t="e">
        <v>#N/A</v>
      </c>
      <c r="AB344">
        <v>269.81760000000003</v>
      </c>
      <c r="AC344">
        <v>6374.4408000000003</v>
      </c>
      <c r="AD344">
        <v>843.18000000000006</v>
      </c>
      <c r="AE344">
        <v>74230.326016079998</v>
      </c>
      <c r="AF344">
        <v>5362.6248000000005</v>
      </c>
      <c r="AG344">
        <v>1787.5416000000002</v>
      </c>
      <c r="AH344">
        <v>1551.4512000000002</v>
      </c>
      <c r="AI344">
        <v>6374.4408000000003</v>
      </c>
      <c r="AJ344">
        <v>0</v>
      </c>
      <c r="AK344">
        <v>1079.2704000000001</v>
      </c>
      <c r="AL344">
        <v>-2192.268</v>
      </c>
      <c r="AM344">
        <v>0</v>
      </c>
      <c r="AN344">
        <v>7150.166400000001</v>
      </c>
      <c r="AO344">
        <v>74570.839200000002</v>
      </c>
      <c r="AP344">
        <v>-0.95110704000000013</v>
      </c>
      <c r="AQ344">
        <v>-73930.022400000002</v>
      </c>
      <c r="AR344">
        <v>397947.23280000006</v>
      </c>
      <c r="AS344">
        <v>222565.79280000002</v>
      </c>
      <c r="AT344" t="e">
        <v>#N/A</v>
      </c>
      <c r="AU344">
        <v>-9038.8896000000004</v>
      </c>
      <c r="AV344">
        <v>6239.5320000000011</v>
      </c>
      <c r="AW344">
        <v>-708.27120000000002</v>
      </c>
      <c r="AX344">
        <v>-73930.022400000002</v>
      </c>
      <c r="AY344">
        <v>-73930.022400000002</v>
      </c>
      <c r="AZ344">
        <v>264286.33920000005</v>
      </c>
      <c r="BA344">
        <v>9578.5248000000011</v>
      </c>
      <c r="BB344">
        <v>-83677.183200000014</v>
      </c>
      <c r="BC344">
        <v>25126.764000000003</v>
      </c>
      <c r="BD344" t="e">
        <v>#N/A</v>
      </c>
      <c r="BE344">
        <v>5362.6248000000005</v>
      </c>
      <c r="BF344" s="5">
        <v>0</v>
      </c>
      <c r="BG344" s="9">
        <f t="shared" si="47"/>
        <v>0</v>
      </c>
      <c r="BH344" s="9">
        <f t="shared" si="53"/>
        <v>0</v>
      </c>
      <c r="BI344" s="9">
        <f t="shared" si="48"/>
        <v>0</v>
      </c>
      <c r="BJ344">
        <v>11174.33</v>
      </c>
      <c r="BK344" s="9">
        <f t="shared" si="45"/>
        <v>74789.790689999994</v>
      </c>
      <c r="BL344">
        <v>6.6929999999999996</v>
      </c>
      <c r="BM344">
        <v>0</v>
      </c>
      <c r="BN344" t="s">
        <v>107</v>
      </c>
      <c r="BO344">
        <v>0</v>
      </c>
      <c r="BP344">
        <f t="shared" si="49"/>
        <v>223645.0632</v>
      </c>
      <c r="BQ344">
        <f t="shared" si="50"/>
        <v>0.33441288450493278</v>
      </c>
      <c r="BR344">
        <f t="shared" si="51"/>
        <v>2.9903154045048446</v>
      </c>
      <c r="BS344" t="str">
        <f t="shared" si="52"/>
        <v>NonPayer</v>
      </c>
    </row>
    <row r="345" spans="1:71">
      <c r="A345" s="27">
        <v>344</v>
      </c>
      <c r="B345" s="27" t="s">
        <v>78</v>
      </c>
      <c r="C345" s="29">
        <v>41639</v>
      </c>
      <c r="D345" s="27">
        <v>0.91220000000000001</v>
      </c>
      <c r="E345" s="27">
        <v>16518.567507</v>
      </c>
      <c r="F345" s="27">
        <v>20004.734614000001</v>
      </c>
      <c r="G345" s="27">
        <v>5017.4741540000005</v>
      </c>
      <c r="H345" s="27">
        <v>67279.767065000007</v>
      </c>
      <c r="I345" s="27">
        <v>1270.6590390000001</v>
      </c>
      <c r="J345" s="27">
        <v>506178.43153599999</v>
      </c>
      <c r="K345" s="27">
        <v>70472.705163000006</v>
      </c>
      <c r="L345" s="27">
        <v>553.87701700000002</v>
      </c>
      <c r="M345" s="27">
        <v>0</v>
      </c>
      <c r="N345" s="27">
        <v>248006.579612</v>
      </c>
      <c r="O345" s="27">
        <v>176654.18742200002</v>
      </c>
      <c r="P345" s="27">
        <v>32906.811009999998</v>
      </c>
      <c r="Q345" s="27">
        <v>395794.00014800002</v>
      </c>
      <c r="R345" s="27">
        <v>172255.75228700001</v>
      </c>
      <c r="S345" s="27" t="e">
        <v>#N/A</v>
      </c>
      <c r="T345" s="27">
        <v>8796.8702699999994</v>
      </c>
      <c r="U345" s="27">
        <v>328514.233083</v>
      </c>
      <c r="V345" s="27">
        <v>-8796.8702699999994</v>
      </c>
      <c r="W345" s="27">
        <v>10328.177317</v>
      </c>
      <c r="X345" s="27">
        <v>7949.764244</v>
      </c>
      <c r="Y345" s="27">
        <v>97.743003000000002</v>
      </c>
      <c r="Z345" s="27">
        <v>1531.307047</v>
      </c>
      <c r="AA345" s="27" t="e">
        <v>#N/A</v>
      </c>
      <c r="AB345" s="27">
        <v>1498.726046</v>
      </c>
      <c r="AC345" s="27">
        <v>1140.3350350000001</v>
      </c>
      <c r="AD345" s="27" t="e">
        <v>#N/A</v>
      </c>
      <c r="AE345" s="27">
        <v>81543.993208908112</v>
      </c>
      <c r="AF345" s="27">
        <v>-69788.504142000005</v>
      </c>
      <c r="AG345" s="27">
        <v>-8112.6692490000005</v>
      </c>
      <c r="AH345" s="27">
        <v>1498.726046</v>
      </c>
      <c r="AI345" s="27">
        <v>1140.3350350000001</v>
      </c>
      <c r="AJ345" s="27">
        <v>0</v>
      </c>
      <c r="AK345" s="27">
        <v>1075.173033</v>
      </c>
      <c r="AL345" s="27">
        <v>-4593.9211409999998</v>
      </c>
      <c r="AM345" s="27">
        <v>0</v>
      </c>
      <c r="AN345" s="27">
        <v>-78324.726404000001</v>
      </c>
      <c r="AO345" s="27">
        <v>60893.890869000003</v>
      </c>
      <c r="AP345" s="27">
        <v>-1.7007282522000002</v>
      </c>
      <c r="AQ345" s="27">
        <v>-78194.402400000006</v>
      </c>
      <c r="AR345" s="27">
        <v>394523.34110900003</v>
      </c>
      <c r="AS345" s="27">
        <v>222463.07482800001</v>
      </c>
      <c r="AT345" s="27" t="e">
        <v>#N/A</v>
      </c>
      <c r="AU345" s="27">
        <v>-9969.786306</v>
      </c>
      <c r="AV345" s="27">
        <v>5897.1611810000004</v>
      </c>
      <c r="AW345" s="27">
        <v>-944.84902899999997</v>
      </c>
      <c r="AX345" s="27">
        <v>-78194.402400000006</v>
      </c>
      <c r="AY345" s="27">
        <v>-78194.402400000006</v>
      </c>
      <c r="AZ345" s="27">
        <v>266838.39818999998</v>
      </c>
      <c r="BA345" s="27">
        <v>5669.0941739999998</v>
      </c>
      <c r="BB345" s="27">
        <v>-89109.037735000005</v>
      </c>
      <c r="BC345" s="27">
        <v>13390.791411</v>
      </c>
      <c r="BD345" s="27" t="e">
        <v>#N/A</v>
      </c>
      <c r="BE345" s="27">
        <v>-69788.504142000005</v>
      </c>
      <c r="BF345" s="27">
        <v>0</v>
      </c>
      <c r="BG345" s="31">
        <f t="shared" si="47"/>
        <v>0</v>
      </c>
      <c r="BH345" s="31">
        <f t="shared" si="53"/>
        <v>0</v>
      </c>
      <c r="BI345" s="31">
        <f t="shared" si="48"/>
        <v>0</v>
      </c>
      <c r="BJ345" s="27">
        <v>11174.33</v>
      </c>
      <c r="BK345" s="31">
        <f t="shared" si="45"/>
        <v>82656.519010000004</v>
      </c>
      <c r="BL345" s="27">
        <v>7.3970000000000002</v>
      </c>
      <c r="BM345" s="27">
        <v>0</v>
      </c>
      <c r="BN345" s="27" t="s">
        <v>107</v>
      </c>
      <c r="BO345" s="27">
        <v>0</v>
      </c>
      <c r="BP345" s="27">
        <f t="shared" si="49"/>
        <v>223538.24786100001</v>
      </c>
      <c r="BQ345" s="27">
        <f t="shared" si="50"/>
        <v>0.36976454723487528</v>
      </c>
      <c r="BR345" s="27">
        <f t="shared" si="51"/>
        <v>2.7044236865812818</v>
      </c>
      <c r="BS345" s="27" t="str">
        <f t="shared" si="52"/>
        <v>NonPayer</v>
      </c>
    </row>
    <row r="346" spans="1:71" customFormat="1" hidden="1">
      <c r="A346">
        <v>345</v>
      </c>
      <c r="B346" s="16" t="s">
        <v>78</v>
      </c>
      <c r="C346" s="17">
        <v>41455</v>
      </c>
      <c r="D346" s="16">
        <v>1.0233000000000001</v>
      </c>
      <c r="E346" t="e">
        <v>#N/A</v>
      </c>
      <c r="F346" t="e">
        <v>#N/A</v>
      </c>
      <c r="G346">
        <v>5377.6746359999997</v>
      </c>
      <c r="H346">
        <v>78927.212492999985</v>
      </c>
      <c r="I346">
        <v>10132.325991</v>
      </c>
      <c r="J346">
        <v>502910.95056299993</v>
      </c>
      <c r="K346">
        <v>61744.886216999992</v>
      </c>
      <c r="L346">
        <v>2983.9536089999997</v>
      </c>
      <c r="M346">
        <v>0</v>
      </c>
      <c r="N346">
        <v>322529.31536399998</v>
      </c>
      <c r="O346">
        <v>234191.17225799998</v>
      </c>
      <c r="P346">
        <v>47546.513549999996</v>
      </c>
      <c r="Q346">
        <v>468382.34451599995</v>
      </c>
      <c r="R346">
        <v>180611.17009199999</v>
      </c>
      <c r="S346" t="e">
        <v>#N/A</v>
      </c>
      <c r="T346">
        <v>2983.9536089999997</v>
      </c>
      <c r="U346">
        <v>389455.13202299998</v>
      </c>
      <c r="V346">
        <v>-2983.9536089999997</v>
      </c>
      <c r="W346">
        <v>4984.1862479999991</v>
      </c>
      <c r="X346">
        <v>7935.3491579999991</v>
      </c>
      <c r="Y346">
        <v>32.790698999999996</v>
      </c>
      <c r="Z346">
        <v>2000.2326389999998</v>
      </c>
      <c r="AA346" t="e">
        <v>#N/A</v>
      </c>
      <c r="AB346">
        <v>0</v>
      </c>
      <c r="AC346">
        <v>1016.5116689999999</v>
      </c>
      <c r="AD346" t="e">
        <v>#N/A</v>
      </c>
      <c r="AE346">
        <v>84204.377078425197</v>
      </c>
      <c r="AF346">
        <v>-5115.3490439999996</v>
      </c>
      <c r="AG346">
        <v>196.74419399999999</v>
      </c>
      <c r="AH346">
        <v>1442.7907559999999</v>
      </c>
      <c r="AI346">
        <v>1016.5116689999999</v>
      </c>
      <c r="AJ346">
        <v>0</v>
      </c>
      <c r="AK346">
        <v>4754.6513549999991</v>
      </c>
      <c r="AL346">
        <v>-8361.6282449999999</v>
      </c>
      <c r="AM346">
        <v>0</v>
      </c>
      <c r="AN346">
        <v>-4885.8141509999996</v>
      </c>
      <c r="AO346">
        <v>70860.700538999998</v>
      </c>
      <c r="AP346">
        <v>-0.45906978599999998</v>
      </c>
      <c r="AQ346">
        <v>-5869.535120999999</v>
      </c>
      <c r="AR346">
        <v>458250.01852499996</v>
      </c>
      <c r="AS346">
        <v>283016.52306899999</v>
      </c>
      <c r="AT346" t="e">
        <v>#N/A</v>
      </c>
      <c r="AU346">
        <v>131.16279599999999</v>
      </c>
      <c r="AV346">
        <v>6295.8142079999998</v>
      </c>
      <c r="AW346">
        <v>-295.11629099999999</v>
      </c>
      <c r="AX346">
        <v>-5869.535120999999</v>
      </c>
      <c r="AY346">
        <v>-5869.535120999999</v>
      </c>
      <c r="AZ346">
        <v>289574.66286899999</v>
      </c>
      <c r="BA346">
        <v>9902.7910979999997</v>
      </c>
      <c r="BB346">
        <v>-6033.4886159999996</v>
      </c>
      <c r="BC346">
        <v>6394.1863049999993</v>
      </c>
      <c r="BD346" t="e">
        <v>#N/A</v>
      </c>
      <c r="BE346">
        <v>-5115.3490439999996</v>
      </c>
      <c r="BF346" s="5">
        <v>0</v>
      </c>
      <c r="BG346" s="9">
        <f t="shared" si="47"/>
        <v>0</v>
      </c>
      <c r="BH346" s="9">
        <f t="shared" si="53"/>
        <v>3128.8124000000003</v>
      </c>
      <c r="BI346" s="9">
        <f t="shared" si="48"/>
        <v>3128.8124000000003</v>
      </c>
      <c r="BJ346">
        <v>11174.33</v>
      </c>
      <c r="BK346" s="9">
        <f t="shared" si="45"/>
        <v>84366.191500000001</v>
      </c>
      <c r="BL346">
        <v>7.55</v>
      </c>
      <c r="BM346">
        <v>0</v>
      </c>
      <c r="BN346" t="s">
        <v>107</v>
      </c>
      <c r="BO346">
        <v>0</v>
      </c>
      <c r="BP346">
        <f t="shared" si="49"/>
        <v>287771.17442399997</v>
      </c>
      <c r="BQ346">
        <f t="shared" si="50"/>
        <v>0.29317109911674288</v>
      </c>
      <c r="BR346">
        <f t="shared" si="51"/>
        <v>3.4109774224429694</v>
      </c>
      <c r="BS346" t="str">
        <f t="shared" si="52"/>
        <v>NonPayer</v>
      </c>
    </row>
    <row r="347" spans="1:71">
      <c r="A347" s="27">
        <v>346</v>
      </c>
      <c r="B347" s="27" t="s">
        <v>78</v>
      </c>
      <c r="C347" s="29">
        <v>41274</v>
      </c>
      <c r="D347" s="27">
        <v>1.0281</v>
      </c>
      <c r="E347" s="27">
        <v>16957.36</v>
      </c>
      <c r="F347" s="27">
        <v>18653.095999999998</v>
      </c>
      <c r="G347" s="27">
        <v>10961.722</v>
      </c>
      <c r="H347" s="27">
        <v>87784.618999999992</v>
      </c>
      <c r="I347" s="27">
        <v>10083.573</v>
      </c>
      <c r="J347" s="27">
        <v>492823.27499999997</v>
      </c>
      <c r="K347" s="27">
        <v>67708.315999999992</v>
      </c>
      <c r="L347" s="27">
        <v>1877.422</v>
      </c>
      <c r="M347" s="27">
        <v>0</v>
      </c>
      <c r="N347" s="27">
        <v>301689.603</v>
      </c>
      <c r="O347" s="27">
        <v>247426.05099999998</v>
      </c>
      <c r="P347" s="27">
        <v>49388.311000000002</v>
      </c>
      <c r="Q347" s="27">
        <v>493338.05199999997</v>
      </c>
      <c r="R347" s="27">
        <v>195978.63199999998</v>
      </c>
      <c r="S347" s="27" t="e">
        <v>#N/A</v>
      </c>
      <c r="T347" s="27">
        <v>4632.9929999999995</v>
      </c>
      <c r="U347" s="27">
        <v>405553.43299999996</v>
      </c>
      <c r="V347" s="27">
        <v>-4632.9929999999995</v>
      </c>
      <c r="W347" s="27">
        <v>10689.192999999999</v>
      </c>
      <c r="X347" s="27">
        <v>7388.5639999999994</v>
      </c>
      <c r="Y347" s="27">
        <v>60.561999999999998</v>
      </c>
      <c r="Z347" s="27">
        <v>6056.2</v>
      </c>
      <c r="AA347" s="27" t="e">
        <v>#N/A</v>
      </c>
      <c r="AB347" s="27">
        <v>-60.561999999999998</v>
      </c>
      <c r="AC347" s="27">
        <v>-60.561999999999998</v>
      </c>
      <c r="AD347" s="27" t="e">
        <v>#N/A</v>
      </c>
      <c r="AE347" s="27">
        <v>114286.81061659999</v>
      </c>
      <c r="AF347" s="27">
        <v>-3936.5299999999997</v>
      </c>
      <c r="AG347" s="27">
        <v>302.81</v>
      </c>
      <c r="AH347" s="27">
        <v>1453.4879999999998</v>
      </c>
      <c r="AI347" s="27">
        <v>-60.561999999999998</v>
      </c>
      <c r="AJ347" s="27">
        <v>0</v>
      </c>
      <c r="AK347" s="27">
        <v>4693.5549999999994</v>
      </c>
      <c r="AL347" s="27">
        <v>-787.30599999999993</v>
      </c>
      <c r="AM347" s="27">
        <v>0</v>
      </c>
      <c r="AN347" s="27">
        <v>-3754.8440000000001</v>
      </c>
      <c r="AO347" s="27">
        <v>62621.108</v>
      </c>
      <c r="AP347" s="27">
        <v>2.1196699999999999E-2</v>
      </c>
      <c r="AQ347" s="27">
        <v>-2543.6039999999998</v>
      </c>
      <c r="AR347" s="27">
        <v>483254.47899999999</v>
      </c>
      <c r="AS347" s="27">
        <v>292665.86499999999</v>
      </c>
      <c r="AT347" s="27" t="e">
        <v>#N/A</v>
      </c>
      <c r="AU347" s="27">
        <v>938.71100000000001</v>
      </c>
      <c r="AV347" s="27">
        <v>6601.2579999999998</v>
      </c>
      <c r="AW347" s="27">
        <v>-90.842999999999989</v>
      </c>
      <c r="AX347" s="27">
        <v>-2543.6039999999998</v>
      </c>
      <c r="AY347" s="27">
        <v>-2543.6039999999998</v>
      </c>
      <c r="AZ347" s="27">
        <v>282461.16800000001</v>
      </c>
      <c r="BA347" s="27">
        <v>8266.7129999999997</v>
      </c>
      <c r="BB347" s="27">
        <v>-1695.7359999999999</v>
      </c>
      <c r="BC347" s="27">
        <v>6056.2</v>
      </c>
      <c r="BD347" s="27" t="e">
        <v>#N/A</v>
      </c>
      <c r="BE347" s="27">
        <v>-3936.5299999999997</v>
      </c>
      <c r="BF347" s="27">
        <v>0.28000000000000003</v>
      </c>
      <c r="BG347" s="31">
        <f t="shared" si="47"/>
        <v>3128.8124000000003</v>
      </c>
      <c r="BH347" s="31">
        <f t="shared" si="53"/>
        <v>3128.8124000000003</v>
      </c>
      <c r="BI347" s="31">
        <f t="shared" si="48"/>
        <v>3128.8124000000003</v>
      </c>
      <c r="BJ347" s="27">
        <v>11174.33</v>
      </c>
      <c r="BK347" s="31">
        <f t="shared" si="45"/>
        <v>116425.34427</v>
      </c>
      <c r="BL347" s="27">
        <v>10.419</v>
      </c>
      <c r="BM347" s="27">
        <v>0</v>
      </c>
      <c r="BN347" s="27" t="s">
        <v>107</v>
      </c>
      <c r="BO347" s="27">
        <v>1</v>
      </c>
      <c r="BP347" s="27">
        <f t="shared" si="49"/>
        <v>297359.42</v>
      </c>
      <c r="BQ347" s="27">
        <f t="shared" si="50"/>
        <v>0.391530708090566</v>
      </c>
      <c r="BR347" s="27">
        <f t="shared" si="51"/>
        <v>2.5540780820918072</v>
      </c>
      <c r="BS347" s="27" t="str">
        <f t="shared" si="52"/>
        <v>Initiate</v>
      </c>
    </row>
    <row r="348" spans="1:71" customFormat="1" hidden="1">
      <c r="A348">
        <v>347</v>
      </c>
      <c r="B348" s="16" t="s">
        <v>78</v>
      </c>
      <c r="C348" s="17">
        <v>41090</v>
      </c>
      <c r="D348" s="16">
        <v>1.0269999999999999</v>
      </c>
      <c r="E348" t="e">
        <v>#N/A</v>
      </c>
      <c r="F348" t="e">
        <v>#N/A</v>
      </c>
      <c r="G348">
        <v>6492.6764000000003</v>
      </c>
      <c r="H348">
        <v>84106.660100000008</v>
      </c>
      <c r="I348">
        <v>10103.3995</v>
      </c>
      <c r="J348">
        <v>501062.36340000003</v>
      </c>
      <c r="K348">
        <v>80098.426200000002</v>
      </c>
      <c r="L348">
        <v>1556.9173000000001</v>
      </c>
      <c r="M348">
        <v>0</v>
      </c>
      <c r="N348">
        <v>335333.48570000002</v>
      </c>
      <c r="O348">
        <v>255201.93360000002</v>
      </c>
      <c r="P348">
        <v>41838.011700000003</v>
      </c>
      <c r="Q348">
        <v>515140.87090000004</v>
      </c>
      <c r="R348">
        <v>205248.07640000002</v>
      </c>
      <c r="S348" t="e">
        <v>#N/A</v>
      </c>
      <c r="T348">
        <v>4538.2483000000002</v>
      </c>
      <c r="U348">
        <v>431034.2108</v>
      </c>
      <c r="V348">
        <v>-4538.2483000000002</v>
      </c>
      <c r="W348">
        <v>18252.370900000002</v>
      </c>
      <c r="X348">
        <v>7817.7124000000003</v>
      </c>
      <c r="Y348">
        <v>0</v>
      </c>
      <c r="Z348">
        <v>13714.122600000001</v>
      </c>
      <c r="AA348" t="e">
        <v>#N/A</v>
      </c>
      <c r="AB348">
        <v>0</v>
      </c>
      <c r="AC348">
        <v>3146.9605000000001</v>
      </c>
      <c r="AD348" t="e">
        <v>#N/A</v>
      </c>
      <c r="AE348">
        <v>105484.53254197999</v>
      </c>
      <c r="AF348">
        <v>-1556.9173000000001</v>
      </c>
      <c r="AG348">
        <v>0</v>
      </c>
      <c r="AH348">
        <v>1921.3022000000001</v>
      </c>
      <c r="AI348">
        <v>3146.9605000000001</v>
      </c>
      <c r="AJ348">
        <v>0</v>
      </c>
      <c r="AK348">
        <v>5167.6404000000002</v>
      </c>
      <c r="AL348">
        <v>-11560.9391</v>
      </c>
      <c r="AM348">
        <v>0</v>
      </c>
      <c r="AN348">
        <v>-1623.1691000000001</v>
      </c>
      <c r="AO348">
        <v>83344.7644</v>
      </c>
      <c r="AP348">
        <v>-0.66251800000000005</v>
      </c>
      <c r="AQ348">
        <v>-10136.5254</v>
      </c>
      <c r="AR348">
        <v>505037.47140000004</v>
      </c>
      <c r="AS348">
        <v>304725.15409999999</v>
      </c>
      <c r="AT348" t="e">
        <v>#N/A</v>
      </c>
      <c r="AU348">
        <v>-1755.6727000000001</v>
      </c>
      <c r="AV348">
        <v>10269.029</v>
      </c>
      <c r="AW348">
        <v>-33.125900000000001</v>
      </c>
      <c r="AX348">
        <v>-10136.5254</v>
      </c>
      <c r="AY348">
        <v>-10136.5254</v>
      </c>
      <c r="AZ348">
        <v>318472.40260000003</v>
      </c>
      <c r="BA348">
        <v>5797.0325000000003</v>
      </c>
      <c r="BB348">
        <v>-11925.324000000001</v>
      </c>
      <c r="BC348">
        <v>9407.7556000000004</v>
      </c>
      <c r="BD348" t="e">
        <v>#N/A</v>
      </c>
      <c r="BE348">
        <v>-1556.9173000000001</v>
      </c>
      <c r="BF348" s="5">
        <v>0</v>
      </c>
      <c r="BG348" s="9">
        <f t="shared" si="47"/>
        <v>0</v>
      </c>
      <c r="BH348" s="9">
        <f t="shared" si="53"/>
        <v>0</v>
      </c>
      <c r="BI348" s="9">
        <f t="shared" si="48"/>
        <v>0</v>
      </c>
      <c r="BJ348">
        <v>11174.33</v>
      </c>
      <c r="BK348" s="9">
        <f t="shared" si="45"/>
        <v>103518.99312</v>
      </c>
      <c r="BL348">
        <v>9.2639999999999993</v>
      </c>
      <c r="BM348">
        <v>0</v>
      </c>
      <c r="BN348" t="s">
        <v>107</v>
      </c>
      <c r="BO348">
        <v>0</v>
      </c>
      <c r="BP348">
        <f t="shared" si="49"/>
        <v>309892.79450000002</v>
      </c>
      <c r="BQ348">
        <f t="shared" si="50"/>
        <v>0.33404775766736966</v>
      </c>
      <c r="BR348">
        <f t="shared" si="51"/>
        <v>2.9935839323781863</v>
      </c>
      <c r="BS348" t="str">
        <f t="shared" si="52"/>
        <v>NonPayer</v>
      </c>
    </row>
    <row r="349" spans="1:71">
      <c r="A349" s="27">
        <v>348</v>
      </c>
      <c r="B349" s="27" t="s">
        <v>78</v>
      </c>
      <c r="C349" s="29">
        <v>40908</v>
      </c>
      <c r="D349" s="27">
        <v>0.98980000000000001</v>
      </c>
      <c r="E349" s="27">
        <v>15374.779719</v>
      </c>
      <c r="F349" s="27">
        <v>19977.624374999999</v>
      </c>
      <c r="G349" s="27">
        <v>13552.820376</v>
      </c>
      <c r="H349" s="27">
        <v>81540.671648999996</v>
      </c>
      <c r="I349" s="27">
        <v>9685.1522970000005</v>
      </c>
      <c r="J349" s="27">
        <v>485983.68159600004</v>
      </c>
      <c r="K349" s="27">
        <v>98066.162532000002</v>
      </c>
      <c r="L349" s="27">
        <v>1502.3173530000001</v>
      </c>
      <c r="M349" s="27">
        <v>0</v>
      </c>
      <c r="N349" s="27">
        <v>324596.44084500003</v>
      </c>
      <c r="O349" s="27">
        <v>249097.00280700001</v>
      </c>
      <c r="P349" s="27">
        <v>42640.241465999999</v>
      </c>
      <c r="Q349" s="27">
        <v>520856.62270499999</v>
      </c>
      <c r="R349" s="27">
        <v>218858.87055300002</v>
      </c>
      <c r="S349" s="27" t="e">
        <v>#N/A</v>
      </c>
      <c r="T349" s="27">
        <v>5785.5200190000005</v>
      </c>
      <c r="U349" s="27">
        <v>439315.95105600002</v>
      </c>
      <c r="V349" s="27">
        <v>-5785.5200190000005</v>
      </c>
      <c r="W349" s="27">
        <v>2109.6371340000001</v>
      </c>
      <c r="X349" s="27">
        <v>7128.0163769999999</v>
      </c>
      <c r="Y349" s="27">
        <v>0</v>
      </c>
      <c r="Z349" s="27">
        <v>-3675.882885</v>
      </c>
      <c r="AA349" s="27" t="e">
        <v>#N/A</v>
      </c>
      <c r="AB349" s="27">
        <v>447.498786</v>
      </c>
      <c r="AC349" s="27">
        <v>-1502.3173530000001</v>
      </c>
      <c r="AD349" s="27" t="e">
        <v>#N/A</v>
      </c>
      <c r="AE349" s="27">
        <v>135113.2988677203</v>
      </c>
      <c r="AF349" s="27">
        <v>-2205.5297310000001</v>
      </c>
      <c r="AG349" s="27">
        <v>-383.57038799999998</v>
      </c>
      <c r="AH349" s="27">
        <v>4794.6298500000003</v>
      </c>
      <c r="AI349" s="27">
        <v>-1502.3173530000001</v>
      </c>
      <c r="AJ349" s="27">
        <v>0</v>
      </c>
      <c r="AK349" s="27">
        <v>5082.3076410000003</v>
      </c>
      <c r="AL349" s="27">
        <v>2301.4223280000001</v>
      </c>
      <c r="AM349" s="27">
        <v>0</v>
      </c>
      <c r="AN349" s="27">
        <v>-2525.1717210000002</v>
      </c>
      <c r="AO349" s="27">
        <v>71695.698357000001</v>
      </c>
      <c r="AP349" s="27">
        <v>-7.9910497499999997E-2</v>
      </c>
      <c r="AQ349" s="27">
        <v>-3835.70388</v>
      </c>
      <c r="AR349" s="27">
        <v>511171.47040799999</v>
      </c>
      <c r="AS349" s="27">
        <v>296915.44451100001</v>
      </c>
      <c r="AT349" s="27" t="e">
        <v>#N/A</v>
      </c>
      <c r="AU349" s="27">
        <v>-511.42718400000001</v>
      </c>
      <c r="AV349" s="27">
        <v>8438.5485360000002</v>
      </c>
      <c r="AW349" s="27">
        <v>-159.82099500000001</v>
      </c>
      <c r="AX349" s="27">
        <v>-3835.70388</v>
      </c>
      <c r="AY349" s="27">
        <v>-3835.70388</v>
      </c>
      <c r="AZ349" s="27">
        <v>297458.83589400002</v>
      </c>
      <c r="BA349" s="27">
        <v>11666.932635000001</v>
      </c>
      <c r="BB349" s="27">
        <v>-4506.9520590000002</v>
      </c>
      <c r="BC349" s="27">
        <v>22854.402285</v>
      </c>
      <c r="BD349" s="27" t="e">
        <v>#N/A</v>
      </c>
      <c r="BE349" s="27">
        <v>-2205.5297310000001</v>
      </c>
      <c r="BF349" s="27">
        <v>0</v>
      </c>
      <c r="BG349" s="31">
        <f t="shared" si="47"/>
        <v>0</v>
      </c>
      <c r="BH349" s="31">
        <f t="shared" si="53"/>
        <v>0</v>
      </c>
      <c r="BI349" s="31">
        <f t="shared" si="48"/>
        <v>0</v>
      </c>
      <c r="BJ349" s="27">
        <v>11174.33</v>
      </c>
      <c r="BK349" s="31">
        <f t="shared" si="45"/>
        <v>138148.24179</v>
      </c>
      <c r="BL349" s="27">
        <v>12.363</v>
      </c>
      <c r="BM349" s="27">
        <v>0</v>
      </c>
      <c r="BN349" s="27" t="s">
        <v>107</v>
      </c>
      <c r="BO349" s="27">
        <v>0</v>
      </c>
      <c r="BP349" s="27">
        <f t="shared" si="49"/>
        <v>301997.75215199997</v>
      </c>
      <c r="BQ349" s="27">
        <f t="shared" si="50"/>
        <v>0.45744791411714858</v>
      </c>
      <c r="BR349" s="27">
        <f t="shared" si="51"/>
        <v>2.1860412281690027</v>
      </c>
      <c r="BS349" s="27" t="str">
        <f t="shared" si="52"/>
        <v>NonPayer</v>
      </c>
    </row>
    <row r="350" spans="1:71" customFormat="1" hidden="1">
      <c r="A350">
        <v>349</v>
      </c>
      <c r="B350" s="16" t="s">
        <v>78</v>
      </c>
      <c r="C350" s="17">
        <v>40724</v>
      </c>
      <c r="D350" s="16">
        <v>0.8105</v>
      </c>
      <c r="E350" t="e">
        <v>#N/A</v>
      </c>
      <c r="F350" t="e">
        <v>#N/A</v>
      </c>
      <c r="G350">
        <v>11438.788891</v>
      </c>
      <c r="H350">
        <v>88965.250518999994</v>
      </c>
      <c r="I350">
        <v>9704.7915529999991</v>
      </c>
      <c r="J350">
        <v>474192.33654499997</v>
      </c>
      <c r="K350">
        <v>72688.049700999996</v>
      </c>
      <c r="L350">
        <v>5453.7013049999996</v>
      </c>
      <c r="M350">
        <v>0</v>
      </c>
      <c r="N350">
        <v>291647.16517200001</v>
      </c>
      <c r="O350">
        <v>266672.00996499998</v>
      </c>
      <c r="P350">
        <v>42930.417965000001</v>
      </c>
      <c r="Q350">
        <v>519108.46113900002</v>
      </c>
      <c r="R350">
        <v>205674.458446</v>
      </c>
      <c r="S350" t="e">
        <v>#N/A</v>
      </c>
      <c r="T350">
        <v>9173.405272</v>
      </c>
      <c r="U350">
        <v>430143.21061999997</v>
      </c>
      <c r="V350">
        <v>-9173.405272</v>
      </c>
      <c r="W350">
        <v>4334.9933449999999</v>
      </c>
      <c r="X350">
        <v>5845.2490909999997</v>
      </c>
      <c r="Y350">
        <v>251.70929100000001</v>
      </c>
      <c r="Z350">
        <v>-4838.4119270000001</v>
      </c>
      <c r="AA350" t="e">
        <v>#N/A</v>
      </c>
      <c r="AB350">
        <v>0</v>
      </c>
      <c r="AC350">
        <v>4558.7349370000002</v>
      </c>
      <c r="AD350">
        <v>1215.9880074317</v>
      </c>
      <c r="AE350">
        <v>275957.08186879731</v>
      </c>
      <c r="AF350">
        <v>279.67698999999999</v>
      </c>
      <c r="AG350">
        <v>279.67698999999999</v>
      </c>
      <c r="AH350">
        <v>1482.288047</v>
      </c>
      <c r="AI350">
        <v>4558.7349370000002</v>
      </c>
      <c r="AJ350">
        <v>0</v>
      </c>
      <c r="AK350">
        <v>4978.2504220000001</v>
      </c>
      <c r="AL350">
        <v>1733.9973379999999</v>
      </c>
      <c r="AM350">
        <v>0</v>
      </c>
      <c r="AN350">
        <v>643.25707699999998</v>
      </c>
      <c r="AO350">
        <v>67597.928482999996</v>
      </c>
      <c r="AP350">
        <v>0.82225035059999996</v>
      </c>
      <c r="AQ350">
        <v>7299.5694389999999</v>
      </c>
      <c r="AR350">
        <v>509403.66958599997</v>
      </c>
      <c r="AS350">
        <v>308455.752271</v>
      </c>
      <c r="AT350">
        <v>520.10131445349998</v>
      </c>
      <c r="AU350">
        <v>1482.288047</v>
      </c>
      <c r="AV350">
        <v>4195.1548499999999</v>
      </c>
      <c r="AW350">
        <v>-811.06327099999999</v>
      </c>
      <c r="AX350">
        <v>7299.5694389999999</v>
      </c>
      <c r="AY350">
        <v>7299.5694389999999</v>
      </c>
      <c r="AZ350">
        <v>241417.17776799999</v>
      </c>
      <c r="BA350">
        <v>16081.426925</v>
      </c>
      <c r="BB350">
        <v>7970.7942149999999</v>
      </c>
      <c r="BC350">
        <v>3971.413258</v>
      </c>
      <c r="BD350" t="e">
        <v>#N/A</v>
      </c>
      <c r="BE350">
        <v>279.67698999999999</v>
      </c>
      <c r="BF350" s="5">
        <v>0</v>
      </c>
      <c r="BG350" s="9">
        <f t="shared" si="47"/>
        <v>0</v>
      </c>
      <c r="BH350" s="9">
        <f t="shared" si="53"/>
        <v>3687.5289000000002</v>
      </c>
      <c r="BI350" s="9">
        <f t="shared" si="48"/>
        <v>3687.5289000000002</v>
      </c>
      <c r="BJ350">
        <v>11174.33</v>
      </c>
      <c r="BK350" s="9">
        <f t="shared" si="45"/>
        <v>274888.51800000004</v>
      </c>
      <c r="BL350">
        <v>24.6</v>
      </c>
      <c r="BM350">
        <v>0</v>
      </c>
      <c r="BN350" t="s">
        <v>107</v>
      </c>
      <c r="BO350">
        <v>0</v>
      </c>
      <c r="BP350">
        <f t="shared" si="49"/>
        <v>313434.00269300002</v>
      </c>
      <c r="BQ350">
        <f t="shared" si="50"/>
        <v>0.87702200666864394</v>
      </c>
      <c r="BR350">
        <f t="shared" si="51"/>
        <v>1.1402222434514342</v>
      </c>
      <c r="BS350" t="str">
        <f t="shared" si="52"/>
        <v>NonPayer</v>
      </c>
    </row>
    <row r="351" spans="1:71">
      <c r="A351" s="27">
        <v>350</v>
      </c>
      <c r="B351" s="27" t="s">
        <v>78</v>
      </c>
      <c r="C351" s="29">
        <v>40543</v>
      </c>
      <c r="D351" s="27">
        <v>0.68010000000000004</v>
      </c>
      <c r="E351" s="27">
        <v>16652.704447</v>
      </c>
      <c r="F351" s="27">
        <v>17322.465869</v>
      </c>
      <c r="G351" s="27">
        <v>15678.506015000001</v>
      </c>
      <c r="H351" s="27">
        <v>63444.672884</v>
      </c>
      <c r="I351" s="27">
        <v>9863.7591240000002</v>
      </c>
      <c r="J351" s="27">
        <v>456198.85948500002</v>
      </c>
      <c r="K351" s="27">
        <v>74921.948161000008</v>
      </c>
      <c r="L351" s="27">
        <v>5875.6342930000001</v>
      </c>
      <c r="M351" s="27">
        <v>0</v>
      </c>
      <c r="N351" s="27">
        <v>321241.932952</v>
      </c>
      <c r="O351" s="27">
        <v>266747.708162</v>
      </c>
      <c r="P351" s="27">
        <v>33092.302987000003</v>
      </c>
      <c r="Q351" s="27">
        <v>509566.66733800003</v>
      </c>
      <c r="R351" s="27">
        <v>184245.278452</v>
      </c>
      <c r="S351" s="27" t="e">
        <v>#N/A</v>
      </c>
      <c r="T351" s="27">
        <v>16744.035550000001</v>
      </c>
      <c r="U351" s="27">
        <v>446121.99445400003</v>
      </c>
      <c r="V351" s="27">
        <v>-16744.035550000001</v>
      </c>
      <c r="W351" s="27">
        <v>12725.467018000001</v>
      </c>
      <c r="X351" s="27">
        <v>6819.3890240000001</v>
      </c>
      <c r="Y351" s="27">
        <v>0</v>
      </c>
      <c r="Z351" s="27">
        <v>-4018.5685320000002</v>
      </c>
      <c r="AA351" s="27" t="e">
        <v>#N/A</v>
      </c>
      <c r="AB351" s="27">
        <v>487.09921600000001</v>
      </c>
      <c r="AC351" s="27">
        <v>3257.4760070000002</v>
      </c>
      <c r="AD351" s="27" t="e">
        <v>#N/A</v>
      </c>
      <c r="AE351" s="27">
        <v>366717.52184650023</v>
      </c>
      <c r="AF351" s="27">
        <v>1796.178359</v>
      </c>
      <c r="AG351" s="27">
        <v>-30.443701000000001</v>
      </c>
      <c r="AH351" s="27">
        <v>1156.8606380000001</v>
      </c>
      <c r="AI351" s="27">
        <v>3257.4760070000002</v>
      </c>
      <c r="AJ351" s="27">
        <v>0</v>
      </c>
      <c r="AK351" s="27">
        <v>13060.347729000001</v>
      </c>
      <c r="AL351" s="27">
        <v>5175.4291700000003</v>
      </c>
      <c r="AM351" s="27">
        <v>0</v>
      </c>
      <c r="AN351" s="27">
        <v>1248.1917410000001</v>
      </c>
      <c r="AO351" s="27">
        <v>59182.554744000001</v>
      </c>
      <c r="AP351" s="27">
        <v>0.85851236819999999</v>
      </c>
      <c r="AQ351" s="27">
        <v>7732.7000539999999</v>
      </c>
      <c r="AR351" s="27">
        <v>499702.908214</v>
      </c>
      <c r="AS351" s="27">
        <v>312261.041157</v>
      </c>
      <c r="AT351" s="27">
        <v>608.87401999999997</v>
      </c>
      <c r="AU351" s="27">
        <v>1765.7346580000001</v>
      </c>
      <c r="AV351" s="27">
        <v>4262.1181400000005</v>
      </c>
      <c r="AW351" s="27">
        <v>-669.76142200000004</v>
      </c>
      <c r="AX351" s="27">
        <v>7732.7000539999999</v>
      </c>
      <c r="AY351" s="27">
        <v>7732.7000539999999</v>
      </c>
      <c r="AZ351" s="27">
        <v>234994.92801900001</v>
      </c>
      <c r="BA351" s="27">
        <v>18570.657610000002</v>
      </c>
      <c r="BB351" s="27">
        <v>8828.6732900000006</v>
      </c>
      <c r="BC351" s="27">
        <v>27429.774601000001</v>
      </c>
      <c r="BD351" s="27" t="e">
        <v>#N/A</v>
      </c>
      <c r="BE351" s="27">
        <v>1796.178359</v>
      </c>
      <c r="BF351" s="27">
        <v>0.33</v>
      </c>
      <c r="BG351" s="31">
        <f t="shared" si="47"/>
        <v>3687.5289000000002</v>
      </c>
      <c r="BH351" s="31">
        <f t="shared" si="53"/>
        <v>3687.5289000000002</v>
      </c>
      <c r="BI351" s="31">
        <f t="shared" si="48"/>
        <v>3687.5289000000002</v>
      </c>
      <c r="BJ351" s="27">
        <v>11174.33</v>
      </c>
      <c r="BK351" s="31">
        <f t="shared" si="45"/>
        <v>367635.47934865998</v>
      </c>
      <c r="BL351" s="27">
        <v>32.900002000000001</v>
      </c>
      <c r="BM351" s="27">
        <v>0</v>
      </c>
      <c r="BN351" s="27" t="s">
        <v>107</v>
      </c>
      <c r="BO351" s="27">
        <v>1</v>
      </c>
      <c r="BP351" s="27">
        <f t="shared" si="49"/>
        <v>325321.38888600003</v>
      </c>
      <c r="BQ351" s="27">
        <f t="shared" si="50"/>
        <v>1.130068578053095</v>
      </c>
      <c r="BR351" s="27">
        <f t="shared" si="51"/>
        <v>0.88490204879673784</v>
      </c>
      <c r="BS351" s="27" t="str">
        <f t="shared" si="52"/>
        <v>Initiate</v>
      </c>
    </row>
    <row r="352" spans="1:71" customFormat="1" hidden="1">
      <c r="A352">
        <v>351</v>
      </c>
      <c r="B352" s="16" t="s">
        <v>78</v>
      </c>
      <c r="C352" s="17">
        <v>40359</v>
      </c>
      <c r="D352" s="16">
        <v>1.0105</v>
      </c>
      <c r="E352" t="e">
        <v>#N/A</v>
      </c>
      <c r="F352" t="e">
        <v>#N/A</v>
      </c>
      <c r="G352">
        <v>6875.32978</v>
      </c>
      <c r="H352">
        <v>67628.243835999994</v>
      </c>
      <c r="I352">
        <v>10406.749167</v>
      </c>
      <c r="J352">
        <v>437708.49499400001</v>
      </c>
      <c r="K352">
        <v>60909.171550999999</v>
      </c>
      <c r="L352">
        <v>6312.8027979999997</v>
      </c>
      <c r="M352">
        <v>0</v>
      </c>
      <c r="N352">
        <v>326265.64955999999</v>
      </c>
      <c r="O352">
        <v>255668.51331899999</v>
      </c>
      <c r="P352">
        <v>29095.145569</v>
      </c>
      <c r="Q352">
        <v>487335.87540600001</v>
      </c>
      <c r="R352">
        <v>172383.268484</v>
      </c>
      <c r="S352" t="e">
        <v>#N/A</v>
      </c>
      <c r="T352">
        <v>15563.246502</v>
      </c>
      <c r="U352">
        <v>419707.63156999997</v>
      </c>
      <c r="V352">
        <v>-15563.246502</v>
      </c>
      <c r="W352">
        <v>1093.802465</v>
      </c>
      <c r="X352">
        <v>6312.8027979999997</v>
      </c>
      <c r="Y352">
        <v>156.25749500000001</v>
      </c>
      <c r="Z352">
        <v>-14469.444036999999</v>
      </c>
      <c r="AA352" t="e">
        <v>#N/A</v>
      </c>
      <c r="AB352">
        <v>1906.341439</v>
      </c>
      <c r="AC352">
        <v>6812.8267820000001</v>
      </c>
      <c r="AD352">
        <v>916.70959561669997</v>
      </c>
      <c r="AE352">
        <v>251381.72019997079</v>
      </c>
      <c r="AF352">
        <v>1687.580946</v>
      </c>
      <c r="AG352">
        <v>687.53297799999996</v>
      </c>
      <c r="AH352">
        <v>1000.047968</v>
      </c>
      <c r="AI352">
        <v>6812.8267820000001</v>
      </c>
      <c r="AJ352">
        <v>0</v>
      </c>
      <c r="AK352">
        <v>12656.857094999999</v>
      </c>
      <c r="AL352">
        <v>16813.306462</v>
      </c>
      <c r="AM352">
        <v>0</v>
      </c>
      <c r="AN352">
        <v>2343.8624249999998</v>
      </c>
      <c r="AO352">
        <v>64628.099931999997</v>
      </c>
      <c r="AP352">
        <v>0.97504676879999996</v>
      </c>
      <c r="AQ352">
        <v>13344.390073</v>
      </c>
      <c r="AR352">
        <v>476929.126239</v>
      </c>
      <c r="AS352">
        <v>302295.74982699996</v>
      </c>
      <c r="AT352">
        <v>599.59125981399995</v>
      </c>
      <c r="AU352">
        <v>3093.8984009999999</v>
      </c>
      <c r="AV352">
        <v>3718.9283809999997</v>
      </c>
      <c r="AW352">
        <v>-312.51499000000001</v>
      </c>
      <c r="AX352">
        <v>13344.390073</v>
      </c>
      <c r="AY352">
        <v>13344.390073</v>
      </c>
      <c r="AZ352">
        <v>212447.690202</v>
      </c>
      <c r="BA352">
        <v>20907.252830999998</v>
      </c>
      <c r="BB352">
        <v>16125.773483999999</v>
      </c>
      <c r="BC352">
        <v>21251.019319999999</v>
      </c>
      <c r="BD352" t="e">
        <v>#N/A</v>
      </c>
      <c r="BE352">
        <v>1687.580946</v>
      </c>
      <c r="BF352" s="5">
        <v>0</v>
      </c>
      <c r="BG352" s="9">
        <f t="shared" si="47"/>
        <v>0</v>
      </c>
      <c r="BH352" s="9">
        <f t="shared" si="53"/>
        <v>29999.541069999999</v>
      </c>
      <c r="BI352" s="9">
        <f t="shared" si="48"/>
        <v>0</v>
      </c>
      <c r="BJ352">
        <v>11174.33</v>
      </c>
      <c r="BK352" s="9">
        <f t="shared" si="45"/>
        <v>251422.42499999999</v>
      </c>
      <c r="BL352">
        <v>22.5</v>
      </c>
      <c r="BM352">
        <v>0</v>
      </c>
      <c r="BN352" t="s">
        <v>107</v>
      </c>
      <c r="BO352">
        <v>0</v>
      </c>
      <c r="BP352">
        <f t="shared" si="49"/>
        <v>314952.60692200001</v>
      </c>
      <c r="BQ352">
        <f t="shared" si="50"/>
        <v>0.7982865341459654</v>
      </c>
      <c r="BR352">
        <f t="shared" si="51"/>
        <v>1.2526830370123112</v>
      </c>
      <c r="BS352" t="e">
        <f t="shared" si="52"/>
        <v>#N/A</v>
      </c>
    </row>
    <row r="353" spans="1:71">
      <c r="A353" s="27">
        <v>352</v>
      </c>
      <c r="B353" s="27" t="s">
        <v>79</v>
      </c>
      <c r="C353" s="29">
        <v>44561</v>
      </c>
      <c r="D353" s="27">
        <v>0.8841</v>
      </c>
      <c r="E353" s="27">
        <v>4988.2560000000003</v>
      </c>
      <c r="F353" s="27">
        <v>182054.32199999999</v>
      </c>
      <c r="G353" s="27">
        <v>73398.607999999993</v>
      </c>
      <c r="H353" s="27">
        <v>415403.25</v>
      </c>
      <c r="I353" s="27">
        <v>111790.413</v>
      </c>
      <c r="J353" s="27">
        <v>1272570.8259999999</v>
      </c>
      <c r="K353" s="27">
        <v>601330.13300000003</v>
      </c>
      <c r="L353" s="27">
        <v>298.15199999999999</v>
      </c>
      <c r="M353" s="27">
        <v>0</v>
      </c>
      <c r="N353" s="27">
        <v>104820.462</v>
      </c>
      <c r="O353" s="27">
        <v>91669.81</v>
      </c>
      <c r="P353" s="27">
        <v>125401.798</v>
      </c>
      <c r="Q353" s="27">
        <v>1209760.2549999999</v>
      </c>
      <c r="R353" s="27">
        <v>1030762.8125</v>
      </c>
      <c r="S353" s="27">
        <v>0</v>
      </c>
      <c r="T353" s="27">
        <v>32976.753900000003</v>
      </c>
      <c r="U353" s="27">
        <v>794357</v>
      </c>
      <c r="V353" s="27">
        <v>-32976.754000000001</v>
      </c>
      <c r="W353" s="27">
        <v>118099.841</v>
      </c>
      <c r="X353" s="27">
        <v>58842.027000000002</v>
      </c>
      <c r="Y353" s="27">
        <v>365.863</v>
      </c>
      <c r="Z353" s="27">
        <v>85123.089800000002</v>
      </c>
      <c r="AA353" s="27" t="e">
        <v>#N/A</v>
      </c>
      <c r="AB353" s="27">
        <v>0</v>
      </c>
      <c r="AC353" s="27">
        <v>59790.332000000002</v>
      </c>
      <c r="AD353" s="27">
        <v>23.288</v>
      </c>
      <c r="AE353" s="27">
        <v>532875.21959999995</v>
      </c>
      <c r="AF353" s="27">
        <v>25806.161599999999</v>
      </c>
      <c r="AG353" s="27">
        <v>7834.1469999999999</v>
      </c>
      <c r="AH353" s="27">
        <v>27292.442999999999</v>
      </c>
      <c r="AI353" s="27">
        <v>59790.330999999998</v>
      </c>
      <c r="AJ353" s="27">
        <v>0</v>
      </c>
      <c r="AK353" s="27">
        <v>0</v>
      </c>
      <c r="AL353" s="27">
        <v>-45299.588900000002</v>
      </c>
      <c r="AM353" s="27">
        <v>0</v>
      </c>
      <c r="AN353" s="27">
        <v>33640.308599999997</v>
      </c>
      <c r="AO353" s="27">
        <v>1033848.514</v>
      </c>
      <c r="AP353" s="27">
        <v>481.84030000000001</v>
      </c>
      <c r="AQ353" s="27">
        <v>48105.861299999997</v>
      </c>
      <c r="AR353" s="27">
        <v>1097969.8359000001</v>
      </c>
      <c r="AS353" s="27">
        <v>178997.47270000001</v>
      </c>
      <c r="AT353" s="27">
        <v>23.153199999999998</v>
      </c>
      <c r="AU353" s="27">
        <v>14493.856900000001</v>
      </c>
      <c r="AV353" s="27">
        <v>48705.076200000003</v>
      </c>
      <c r="AW353" s="27">
        <v>0</v>
      </c>
      <c r="AX353" s="27">
        <v>48105.861299999997</v>
      </c>
      <c r="AY353" s="27">
        <v>48105.861299999997</v>
      </c>
      <c r="AZ353" s="27">
        <v>1856078.9375</v>
      </c>
      <c r="BA353" s="27">
        <v>108896.9883</v>
      </c>
      <c r="BB353" s="27">
        <v>62599.718800000002</v>
      </c>
      <c r="BC353" s="27">
        <v>-95305.125</v>
      </c>
      <c r="BD353" s="27" t="e">
        <v>#N/A</v>
      </c>
      <c r="BE353" s="28">
        <v>25806.161</v>
      </c>
      <c r="BF353" s="27">
        <v>294.37</v>
      </c>
      <c r="BG353" s="31">
        <f t="shared" si="47"/>
        <v>29999.541069999999</v>
      </c>
      <c r="BH353" s="31">
        <f t="shared" si="53"/>
        <v>29999.541069999999</v>
      </c>
      <c r="BI353" s="31">
        <f t="shared" si="48"/>
        <v>29999.541069999999</v>
      </c>
      <c r="BJ353" s="27">
        <v>101.911</v>
      </c>
      <c r="BK353" s="31">
        <f t="shared" si="45"/>
        <v>554752.52850000001</v>
      </c>
      <c r="BL353" s="27">
        <v>5443.5</v>
      </c>
      <c r="BM353" s="27">
        <v>0</v>
      </c>
      <c r="BN353" s="27" t="s">
        <v>113</v>
      </c>
      <c r="BO353" s="27">
        <v>1</v>
      </c>
      <c r="BP353" s="27">
        <f t="shared" si="49"/>
        <v>178997.44249999989</v>
      </c>
      <c r="BQ353" s="27">
        <f t="shared" si="50"/>
        <v>3.0992204176325053</v>
      </c>
      <c r="BR353" s="27">
        <f t="shared" si="51"/>
        <v>0.32266178756137004</v>
      </c>
      <c r="BS353" s="27" t="str">
        <f t="shared" si="52"/>
        <v>Initiate</v>
      </c>
    </row>
    <row r="354" spans="1:71" customFormat="1" hidden="1">
      <c r="A354">
        <v>353</v>
      </c>
      <c r="B354" t="s">
        <v>79</v>
      </c>
      <c r="C354" s="1">
        <v>44377</v>
      </c>
      <c r="D354">
        <v>0.86399999999999999</v>
      </c>
      <c r="E354">
        <v>4619.5119999999997</v>
      </c>
      <c r="F354">
        <v>122427.057</v>
      </c>
      <c r="G354">
        <v>129369.72199999999</v>
      </c>
      <c r="H354">
        <v>292786.20600000001</v>
      </c>
      <c r="I354">
        <v>37030.370999999999</v>
      </c>
      <c r="J354" s="3">
        <v>1095608.314</v>
      </c>
      <c r="K354">
        <v>542013.87</v>
      </c>
      <c r="L354">
        <v>324.88600000000002</v>
      </c>
      <c r="M354">
        <v>0</v>
      </c>
      <c r="N354" s="2">
        <v>107740.209</v>
      </c>
      <c r="O354" s="2">
        <v>94359.951000000001</v>
      </c>
      <c r="P354">
        <v>86297.831999999995</v>
      </c>
      <c r="Q354">
        <v>1032945.3320000001</v>
      </c>
      <c r="R354">
        <v>851146.90630000003</v>
      </c>
      <c r="S354" s="4">
        <v>0</v>
      </c>
      <c r="T354">
        <v>19804.890599999999</v>
      </c>
      <c r="U354">
        <v>740159.09380000003</v>
      </c>
      <c r="V354">
        <v>-19804.891</v>
      </c>
      <c r="W354">
        <v>51370.01</v>
      </c>
      <c r="X354">
        <v>44630.546000000002</v>
      </c>
      <c r="Y354">
        <v>684.94500000000005</v>
      </c>
      <c r="Z354">
        <v>31565.1211</v>
      </c>
      <c r="AA354" t="e">
        <v>#N/A</v>
      </c>
      <c r="AB354">
        <v>0</v>
      </c>
      <c r="AC354">
        <v>49106.656300000002</v>
      </c>
      <c r="AD354">
        <v>22.996700000000001</v>
      </c>
      <c r="AE354" s="25">
        <v>520242.50750000001</v>
      </c>
      <c r="AF354">
        <v>22299.700199999999</v>
      </c>
      <c r="AG354">
        <v>6659.71</v>
      </c>
      <c r="AH354">
        <v>21412.632000000001</v>
      </c>
      <c r="AI354">
        <v>49106.656000000003</v>
      </c>
      <c r="AJ354">
        <v>0</v>
      </c>
      <c r="AK354">
        <v>0</v>
      </c>
      <c r="AL354">
        <v>79333.031300000002</v>
      </c>
      <c r="AM354">
        <v>0</v>
      </c>
      <c r="AN354">
        <v>28959.410199999998</v>
      </c>
      <c r="AO354">
        <v>822230.43599999999</v>
      </c>
      <c r="AP354">
        <v>408.10180000000003</v>
      </c>
      <c r="AQ354">
        <v>40793.283199999998</v>
      </c>
      <c r="AR354">
        <v>995914.94140000001</v>
      </c>
      <c r="AS354">
        <v>181798.45259999999</v>
      </c>
      <c r="AT354">
        <v>22.745000000000001</v>
      </c>
      <c r="AU354">
        <v>12010.1631</v>
      </c>
      <c r="AV354">
        <v>42730.505899999996</v>
      </c>
      <c r="AW354">
        <v>0</v>
      </c>
      <c r="AX354" s="26">
        <v>40793.285199999998</v>
      </c>
      <c r="AY354">
        <v>40793.285199999998</v>
      </c>
      <c r="AZ354">
        <v>1612646.5625</v>
      </c>
      <c r="BA354">
        <v>78817.894499999995</v>
      </c>
      <c r="BB354">
        <v>52803.4473</v>
      </c>
      <c r="BC354">
        <v>55392.281300000002</v>
      </c>
      <c r="BD354" t="e">
        <v>#N/A</v>
      </c>
      <c r="BE354" s="15">
        <v>22299.701000000001</v>
      </c>
      <c r="BF354" s="5">
        <v>0</v>
      </c>
      <c r="BG354" s="9">
        <f t="shared" si="47"/>
        <v>0</v>
      </c>
      <c r="BH354" s="9">
        <f t="shared" si="53"/>
        <v>49999.574820000002</v>
      </c>
      <c r="BI354" s="9">
        <f t="shared" si="48"/>
        <v>49999.574820000002</v>
      </c>
      <c r="BJ354">
        <v>101.911</v>
      </c>
      <c r="BK354" s="9">
        <f t="shared" si="45"/>
        <v>540841.67700000003</v>
      </c>
      <c r="BL354">
        <v>5307</v>
      </c>
      <c r="BM354">
        <v>0</v>
      </c>
      <c r="BN354" t="s">
        <v>113</v>
      </c>
      <c r="BO354">
        <v>0</v>
      </c>
      <c r="BP354">
        <f t="shared" si="49"/>
        <v>181798.42570000002</v>
      </c>
      <c r="BQ354">
        <f t="shared" si="50"/>
        <v>2.9749524778200538</v>
      </c>
      <c r="BR354">
        <f t="shared" si="51"/>
        <v>0.33613982322593827</v>
      </c>
      <c r="BS354" t="str">
        <f t="shared" si="52"/>
        <v>NonPayer</v>
      </c>
    </row>
    <row r="355" spans="1:71">
      <c r="A355" s="27">
        <v>354</v>
      </c>
      <c r="B355" s="27" t="s">
        <v>79</v>
      </c>
      <c r="C355" s="29">
        <v>44196</v>
      </c>
      <c r="D355" s="27">
        <v>0.93640000000000001</v>
      </c>
      <c r="E355" s="27">
        <v>3333.8209999999999</v>
      </c>
      <c r="F355" s="27">
        <v>145281.45800000001</v>
      </c>
      <c r="G355" s="27">
        <v>44699.580999999998</v>
      </c>
      <c r="H355" s="27">
        <v>284273.27</v>
      </c>
      <c r="I355" s="27">
        <v>32385.569</v>
      </c>
      <c r="J355" s="27">
        <v>1060388.5870000001</v>
      </c>
      <c r="K355" s="27">
        <v>463836.78100000002</v>
      </c>
      <c r="L355" s="27">
        <v>317.67200000000003</v>
      </c>
      <c r="M355" s="27">
        <v>0</v>
      </c>
      <c r="N355" s="27">
        <v>109463.257</v>
      </c>
      <c r="O355" s="27">
        <v>95496.982999999993</v>
      </c>
      <c r="P355" s="27">
        <v>59823.703999999998</v>
      </c>
      <c r="Q355" s="27">
        <v>945392.20600000001</v>
      </c>
      <c r="R355" s="27">
        <v>762503.28130000003</v>
      </c>
      <c r="S355" s="27">
        <v>0</v>
      </c>
      <c r="T355" s="27">
        <v>17237.3652</v>
      </c>
      <c r="U355" s="27">
        <v>661118.90630000003</v>
      </c>
      <c r="V355" s="27">
        <v>-17237.365000000002</v>
      </c>
      <c r="W355" s="27">
        <v>117394.166</v>
      </c>
      <c r="X355" s="27">
        <v>43318.671999999999</v>
      </c>
      <c r="Y355" s="27">
        <v>1362.1890000000001</v>
      </c>
      <c r="Z355" s="27">
        <v>100156.7988</v>
      </c>
      <c r="AA355" s="27" t="e">
        <v>#N/A</v>
      </c>
      <c r="AB355" s="27">
        <v>0</v>
      </c>
      <c r="AC355" s="27">
        <v>29711.238300000001</v>
      </c>
      <c r="AD355" s="27">
        <v>22.439399999999999</v>
      </c>
      <c r="AE355" s="27">
        <v>553614.0577</v>
      </c>
      <c r="AF355" s="27">
        <v>18493.583999999999</v>
      </c>
      <c r="AG355" s="27">
        <v>5350.4530000000004</v>
      </c>
      <c r="AH355" s="27">
        <v>21317.874</v>
      </c>
      <c r="AI355" s="27">
        <v>29711.239000000001</v>
      </c>
      <c r="AJ355" s="27">
        <v>0</v>
      </c>
      <c r="AK355" s="27">
        <v>0</v>
      </c>
      <c r="AL355" s="27">
        <v>-60798.507799999999</v>
      </c>
      <c r="AM355" s="27">
        <v>0</v>
      </c>
      <c r="AN355" s="27">
        <v>23844.037100000001</v>
      </c>
      <c r="AO355" s="27">
        <v>790416.11399999994</v>
      </c>
      <c r="AP355" s="27">
        <v>334.15069999999997</v>
      </c>
      <c r="AQ355" s="27">
        <v>32993.292999999998</v>
      </c>
      <c r="AR355" s="27">
        <v>913006.61910000001</v>
      </c>
      <c r="AS355" s="27">
        <v>182888.9216</v>
      </c>
      <c r="AT355" s="27">
        <v>22.736899999999999</v>
      </c>
      <c r="AU355" s="27">
        <v>9709.2230999999992</v>
      </c>
      <c r="AV355" s="27">
        <v>44642.132799999999</v>
      </c>
      <c r="AW355" s="27">
        <v>0</v>
      </c>
      <c r="AX355" s="27">
        <v>32993.292000000001</v>
      </c>
      <c r="AY355" s="27">
        <v>32993.292000000001</v>
      </c>
      <c r="AZ355" s="27">
        <v>1553777.375</v>
      </c>
      <c r="BA355" s="27">
        <v>72483.464800000002</v>
      </c>
      <c r="BB355" s="27">
        <v>42702.515599999999</v>
      </c>
      <c r="BC355" s="27">
        <v>-17342.218799999999</v>
      </c>
      <c r="BD355" s="27" t="e">
        <v>#N/A</v>
      </c>
      <c r="BE355" s="28">
        <v>18493.583999999999</v>
      </c>
      <c r="BF355" s="27">
        <v>490.62</v>
      </c>
      <c r="BG355" s="31">
        <f t="shared" si="47"/>
        <v>49999.574820000002</v>
      </c>
      <c r="BH355" s="31">
        <f t="shared" si="53"/>
        <v>49999.574820000002</v>
      </c>
      <c r="BI355" s="31">
        <f t="shared" si="48"/>
        <v>49999.574820000002</v>
      </c>
      <c r="BJ355" s="27">
        <v>101.911</v>
      </c>
      <c r="BK355" s="31">
        <f t="shared" si="45"/>
        <v>577784.41449999996</v>
      </c>
      <c r="BL355" s="27">
        <v>5669.5</v>
      </c>
      <c r="BM355" s="27">
        <v>0</v>
      </c>
      <c r="BN355" s="27" t="s">
        <v>113</v>
      </c>
      <c r="BO355" s="27">
        <v>2</v>
      </c>
      <c r="BP355" s="27">
        <f t="shared" si="49"/>
        <v>182888.92469999997</v>
      </c>
      <c r="BQ355" s="27">
        <f t="shared" si="50"/>
        <v>3.1592094242325657</v>
      </c>
      <c r="BR355" s="27">
        <f t="shared" si="51"/>
        <v>0.31653488759863391</v>
      </c>
      <c r="BS355" s="27" t="str">
        <f t="shared" si="52"/>
        <v>Initiate</v>
      </c>
    </row>
    <row r="356" spans="1:71" customFormat="1" hidden="1">
      <c r="A356">
        <v>355</v>
      </c>
      <c r="B356" t="s">
        <v>79</v>
      </c>
      <c r="C356" s="1">
        <v>44012</v>
      </c>
      <c r="D356">
        <v>0.9597</v>
      </c>
      <c r="E356">
        <v>3797.0889999999999</v>
      </c>
      <c r="F356">
        <v>105320.23</v>
      </c>
      <c r="G356">
        <v>21149.495999999999</v>
      </c>
      <c r="H356">
        <v>299384.71799999999</v>
      </c>
      <c r="I356">
        <v>31509.182000000001</v>
      </c>
      <c r="J356" s="3">
        <v>836551.17299999995</v>
      </c>
      <c r="K356">
        <v>432395.11300000001</v>
      </c>
      <c r="L356">
        <v>169.339</v>
      </c>
      <c r="M356">
        <v>0</v>
      </c>
      <c r="N356" s="2">
        <v>114334.304</v>
      </c>
      <c r="O356" s="2">
        <v>99909.923999999999</v>
      </c>
      <c r="P356">
        <v>129505.833</v>
      </c>
      <c r="Q356">
        <v>936276.45799999998</v>
      </c>
      <c r="R356">
        <v>748974.59380000003</v>
      </c>
      <c r="S356" s="4">
        <v>0</v>
      </c>
      <c r="T356">
        <v>10899.0322</v>
      </c>
      <c r="U356">
        <v>636891.71880000003</v>
      </c>
      <c r="V356">
        <v>-10899.031999999999</v>
      </c>
      <c r="W356">
        <v>32217.045999999998</v>
      </c>
      <c r="X356">
        <v>44342.012000000002</v>
      </c>
      <c r="Y356">
        <v>707.73900000000003</v>
      </c>
      <c r="Z356">
        <v>21318.014599999999</v>
      </c>
      <c r="AA356" t="e">
        <v>#N/A</v>
      </c>
      <c r="AB356">
        <v>0</v>
      </c>
      <c r="AC356">
        <v>42772.226600000002</v>
      </c>
      <c r="AD356">
        <v>23.113099999999999</v>
      </c>
      <c r="AE356" s="25">
        <v>394078.27870000002</v>
      </c>
      <c r="AF356">
        <v>14499.708500000001</v>
      </c>
      <c r="AG356">
        <v>4358.7700000000004</v>
      </c>
      <c r="AH356">
        <v>23324.26</v>
      </c>
      <c r="AI356">
        <v>42772.228000000003</v>
      </c>
      <c r="AJ356">
        <v>0</v>
      </c>
      <c r="AK356">
        <v>0</v>
      </c>
      <c r="AL356">
        <v>5876.8437999999996</v>
      </c>
      <c r="AM356">
        <v>0</v>
      </c>
      <c r="AN356">
        <v>18858.478500000001</v>
      </c>
      <c r="AO356">
        <v>763361.23699999996</v>
      </c>
      <c r="AP356">
        <v>204.6362</v>
      </c>
      <c r="AQ356">
        <v>20291.71</v>
      </c>
      <c r="AR356">
        <v>904767.25589999999</v>
      </c>
      <c r="AS356">
        <v>187301.86240000001</v>
      </c>
      <c r="AT356">
        <v>21.1386</v>
      </c>
      <c r="AU356">
        <v>5439.1469999999999</v>
      </c>
      <c r="AV356">
        <v>47391.1348</v>
      </c>
      <c r="AW356">
        <v>0</v>
      </c>
      <c r="AX356" s="26">
        <v>20291.708999999999</v>
      </c>
      <c r="AY356">
        <v>20291.708999999999</v>
      </c>
      <c r="AZ356">
        <v>1474150</v>
      </c>
      <c r="BA356">
        <v>64787.466800000002</v>
      </c>
      <c r="BB356">
        <v>25730.856400000001</v>
      </c>
      <c r="BC356">
        <v>-43197.968800000002</v>
      </c>
      <c r="BD356" t="e">
        <v>#N/A</v>
      </c>
      <c r="BE356" s="15">
        <v>14499.708000000001</v>
      </c>
      <c r="BF356" s="5">
        <v>0</v>
      </c>
      <c r="BG356" s="9">
        <f t="shared" si="47"/>
        <v>0</v>
      </c>
      <c r="BH356" s="9">
        <f t="shared" si="53"/>
        <v>31000.307089999998</v>
      </c>
      <c r="BI356" s="9">
        <f t="shared" si="48"/>
        <v>31000.307089999998</v>
      </c>
      <c r="BJ356">
        <v>101.911</v>
      </c>
      <c r="BK356" s="9">
        <f t="shared" si="45"/>
        <v>410803.24099999998</v>
      </c>
      <c r="BL356">
        <v>4031</v>
      </c>
      <c r="BM356">
        <v>0</v>
      </c>
      <c r="BN356" t="s">
        <v>113</v>
      </c>
      <c r="BO356">
        <v>0</v>
      </c>
      <c r="BP356">
        <f t="shared" si="49"/>
        <v>187301.86419999995</v>
      </c>
      <c r="BQ356">
        <f t="shared" si="50"/>
        <v>2.1932682985010037</v>
      </c>
      <c r="BR356">
        <f t="shared" si="51"/>
        <v>0.45594057082913803</v>
      </c>
      <c r="BS356" t="str">
        <f t="shared" si="52"/>
        <v>NonPayer</v>
      </c>
    </row>
    <row r="357" spans="1:71">
      <c r="A357" s="27">
        <v>356</v>
      </c>
      <c r="B357" s="27" t="s">
        <v>79</v>
      </c>
      <c r="C357" s="29">
        <v>43830</v>
      </c>
      <c r="D357" s="27">
        <v>0.84370000000000001</v>
      </c>
      <c r="E357" s="27">
        <v>7719.4769999999999</v>
      </c>
      <c r="F357" s="27">
        <v>140630.829</v>
      </c>
      <c r="G357" s="27">
        <v>8901.2980000000007</v>
      </c>
      <c r="H357" s="27">
        <v>300398.81699999998</v>
      </c>
      <c r="I357" s="27">
        <v>30793.993999999999</v>
      </c>
      <c r="J357" s="27">
        <v>840497.27899999998</v>
      </c>
      <c r="K357" s="27">
        <v>440233.315</v>
      </c>
      <c r="L357" s="27">
        <v>553.697</v>
      </c>
      <c r="M357" s="27">
        <v>0</v>
      </c>
      <c r="N357" s="27">
        <v>115983.22199999999</v>
      </c>
      <c r="O357" s="27">
        <v>101152.38</v>
      </c>
      <c r="P357" s="27">
        <v>101187.662</v>
      </c>
      <c r="Q357" s="27">
        <v>948689.32299999997</v>
      </c>
      <c r="R357" s="27">
        <v>760156.5</v>
      </c>
      <c r="S357" s="27">
        <v>0</v>
      </c>
      <c r="T357" s="27">
        <v>33066.632799999999</v>
      </c>
      <c r="U357" s="27">
        <v>648290.5</v>
      </c>
      <c r="V357" s="27">
        <v>-33066.633000000002</v>
      </c>
      <c r="W357" s="27">
        <v>58487.023000000001</v>
      </c>
      <c r="X357" s="27">
        <v>42617.038999999997</v>
      </c>
      <c r="Y357" s="27">
        <v>524.89599999999996</v>
      </c>
      <c r="Z357" s="27">
        <v>25420.390599999999</v>
      </c>
      <c r="AA357" s="27" t="e">
        <v>#N/A</v>
      </c>
      <c r="AB357" s="27">
        <v>0</v>
      </c>
      <c r="AC357" s="27">
        <v>22015.2402</v>
      </c>
      <c r="AD357" s="27">
        <v>15.720599999999999</v>
      </c>
      <c r="AE357" s="27">
        <v>334108.76049999997</v>
      </c>
      <c r="AF357" s="27">
        <v>5792.0010000000002</v>
      </c>
      <c r="AG357" s="27">
        <v>1080.377</v>
      </c>
      <c r="AH357" s="27">
        <v>24066.875</v>
      </c>
      <c r="AI357" s="27">
        <v>22015.24</v>
      </c>
      <c r="AJ357" s="27">
        <v>0</v>
      </c>
      <c r="AK357" s="27">
        <v>0</v>
      </c>
      <c r="AL357" s="27">
        <v>-31474.4375</v>
      </c>
      <c r="AM357" s="27">
        <v>0</v>
      </c>
      <c r="AN357" s="27">
        <v>6872.3779000000004</v>
      </c>
      <c r="AO357" s="27">
        <v>710788.75600000005</v>
      </c>
      <c r="AP357" s="27">
        <v>113.4432</v>
      </c>
      <c r="AQ357" s="27">
        <v>9564.2222000000002</v>
      </c>
      <c r="AR357" s="27">
        <v>917895.31839999999</v>
      </c>
      <c r="AS357" s="27">
        <v>188532.807</v>
      </c>
      <c r="AT357" s="27">
        <v>23.9696</v>
      </c>
      <c r="AU357" s="27">
        <v>3015.25</v>
      </c>
      <c r="AV357" s="27">
        <v>47781.648399999998</v>
      </c>
      <c r="AW357" s="27">
        <v>0</v>
      </c>
      <c r="AX357" s="27">
        <v>9564.2219000000005</v>
      </c>
      <c r="AY357" s="27">
        <v>9564.2219000000005</v>
      </c>
      <c r="AZ357" s="27">
        <v>1368705.375</v>
      </c>
      <c r="BA357" s="27">
        <v>44495.287100000001</v>
      </c>
      <c r="BB357" s="27">
        <v>12579.4722</v>
      </c>
      <c r="BC357" s="27">
        <v>-49056</v>
      </c>
      <c r="BD357" s="27" t="e">
        <v>#N/A</v>
      </c>
      <c r="BE357" s="28">
        <v>5792.0010000000002</v>
      </c>
      <c r="BF357" s="27">
        <v>304.19</v>
      </c>
      <c r="BG357" s="31">
        <f t="shared" si="47"/>
        <v>31000.307089999998</v>
      </c>
      <c r="BH357" s="31">
        <f t="shared" si="53"/>
        <v>31000.307089999998</v>
      </c>
      <c r="BI357" s="31">
        <f t="shared" si="48"/>
        <v>31000.307089999998</v>
      </c>
      <c r="BJ357" s="27">
        <v>101.911</v>
      </c>
      <c r="BK357" s="31">
        <f t="shared" si="45"/>
        <v>349045.17499999999</v>
      </c>
      <c r="BL357" s="27">
        <v>3425</v>
      </c>
      <c r="BM357" s="27">
        <v>0</v>
      </c>
      <c r="BN357" s="27" t="s">
        <v>113</v>
      </c>
      <c r="BO357" s="27">
        <v>2</v>
      </c>
      <c r="BP357" s="27">
        <f t="shared" si="49"/>
        <v>188532.82299999997</v>
      </c>
      <c r="BQ357" s="27">
        <f t="shared" si="50"/>
        <v>1.8513761659422032</v>
      </c>
      <c r="BR357" s="27">
        <f t="shared" si="51"/>
        <v>0.54013874565090314</v>
      </c>
      <c r="BS357" s="27" t="str">
        <f t="shared" si="52"/>
        <v>Initiate</v>
      </c>
    </row>
    <row r="358" spans="1:71" customFormat="1" hidden="1">
      <c r="A358">
        <v>357</v>
      </c>
      <c r="B358" t="s">
        <v>79</v>
      </c>
      <c r="C358" s="1">
        <v>43646</v>
      </c>
      <c r="D358">
        <v>0.91910000000000003</v>
      </c>
      <c r="E358">
        <v>4206.2079999999996</v>
      </c>
      <c r="F358">
        <v>108101.155</v>
      </c>
      <c r="G358">
        <v>16912.143</v>
      </c>
      <c r="H358">
        <v>254428.49900000001</v>
      </c>
      <c r="I358">
        <v>26056.171999999999</v>
      </c>
      <c r="J358" s="3">
        <v>810679.15099999995</v>
      </c>
      <c r="K358">
        <v>436275.50199999998</v>
      </c>
      <c r="L358">
        <v>500.89699999999999</v>
      </c>
      <c r="M358">
        <v>0</v>
      </c>
      <c r="N358" s="2">
        <v>129552.04399999999</v>
      </c>
      <c r="O358" s="2">
        <v>113660.655</v>
      </c>
      <c r="P358">
        <v>112647.465</v>
      </c>
      <c r="Q358">
        <v>923325.42700000003</v>
      </c>
      <c r="R358">
        <v>722284.34380000003</v>
      </c>
      <c r="S358" s="4" t="e">
        <v>#N/A</v>
      </c>
      <c r="T358">
        <v>20844.843799999999</v>
      </c>
      <c r="U358">
        <v>668896.9375</v>
      </c>
      <c r="V358">
        <v>-20844.843000000001</v>
      </c>
      <c r="W358">
        <v>29741.456999999999</v>
      </c>
      <c r="X358">
        <v>45477.396999999997</v>
      </c>
      <c r="Y358">
        <v>147.10599999999999</v>
      </c>
      <c r="Z358">
        <v>8896.6133000000009</v>
      </c>
      <c r="AA358" t="e">
        <v>#N/A</v>
      </c>
      <c r="AB358" t="e">
        <v>#N/A</v>
      </c>
      <c r="AC358">
        <v>22480.046900000001</v>
      </c>
      <c r="AD358">
        <v>33.902900000000002</v>
      </c>
      <c r="AE358" s="25">
        <v>364349.26140000002</v>
      </c>
      <c r="AF358">
        <v>3772.2212</v>
      </c>
      <c r="AG358">
        <v>1934.873</v>
      </c>
      <c r="AH358">
        <v>23714.774000000001</v>
      </c>
      <c r="AI358">
        <v>22480.045999999998</v>
      </c>
      <c r="AJ358">
        <v>0</v>
      </c>
      <c r="AK358">
        <v>0</v>
      </c>
      <c r="AL358">
        <v>16825.125</v>
      </c>
      <c r="AM358">
        <v>0</v>
      </c>
      <c r="AN358">
        <v>5707.0941999999995</v>
      </c>
      <c r="AO358">
        <v>657916.63800000004</v>
      </c>
      <c r="AP358">
        <v>146.4657</v>
      </c>
      <c r="AQ358">
        <v>13521.540499999999</v>
      </c>
      <c r="AR358">
        <v>897269.26560000004</v>
      </c>
      <c r="AS358">
        <v>201041.0882</v>
      </c>
      <c r="AT358">
        <v>26.4312</v>
      </c>
      <c r="AU358">
        <v>4857.915</v>
      </c>
      <c r="AV358">
        <v>44616.724600000001</v>
      </c>
      <c r="AW358">
        <v>0</v>
      </c>
      <c r="AX358" s="26">
        <v>13521.540300000001</v>
      </c>
      <c r="AY358">
        <v>13521.540300000001</v>
      </c>
      <c r="AZ358">
        <v>1299669.5625</v>
      </c>
      <c r="BA358">
        <v>51013.818399999996</v>
      </c>
      <c r="BB358">
        <v>18379.455600000001</v>
      </c>
      <c r="BC358">
        <v>-23518.359400000001</v>
      </c>
      <c r="BD358" t="e">
        <v>#N/A</v>
      </c>
      <c r="BE358" s="15">
        <v>3772.221</v>
      </c>
      <c r="BF358" s="5">
        <v>0</v>
      </c>
      <c r="BG358" s="9">
        <f t="shared" si="47"/>
        <v>0</v>
      </c>
      <c r="BH358" s="9">
        <f t="shared" si="53"/>
        <v>30997.249759999999</v>
      </c>
      <c r="BI358" s="9">
        <f t="shared" si="48"/>
        <v>30997.249759999999</v>
      </c>
      <c r="BJ358">
        <v>101.911</v>
      </c>
      <c r="BK358" s="9">
        <f t="shared" si="45"/>
        <v>380637.58500000002</v>
      </c>
      <c r="BL358">
        <v>3735</v>
      </c>
      <c r="BM358">
        <v>0</v>
      </c>
      <c r="BN358" t="s">
        <v>113</v>
      </c>
      <c r="BO358">
        <v>0</v>
      </c>
      <c r="BP358">
        <f t="shared" si="49"/>
        <v>201041.08319999999</v>
      </c>
      <c r="BQ358">
        <f t="shared" si="50"/>
        <v>1.8933323425308726</v>
      </c>
      <c r="BR358">
        <f t="shared" si="51"/>
        <v>0.5281692904813905</v>
      </c>
      <c r="BS358" t="str">
        <f t="shared" si="52"/>
        <v>NonPayer</v>
      </c>
    </row>
    <row r="359" spans="1:71">
      <c r="A359" s="27">
        <v>358</v>
      </c>
      <c r="B359" s="27" t="s">
        <v>79</v>
      </c>
      <c r="C359" s="29">
        <v>43465</v>
      </c>
      <c r="D359" s="27">
        <v>0.75270000000000004</v>
      </c>
      <c r="E359" s="27">
        <v>3436.3330000000001</v>
      </c>
      <c r="F359" s="27">
        <v>122585.005</v>
      </c>
      <c r="G359" s="27">
        <v>26747.754000000001</v>
      </c>
      <c r="H359" s="27">
        <v>267779.663</v>
      </c>
      <c r="I359" s="27">
        <v>28556.466</v>
      </c>
      <c r="J359" s="27">
        <v>775121.80200000003</v>
      </c>
      <c r="K359" s="27">
        <v>384317.32900000003</v>
      </c>
      <c r="L359" s="27">
        <v>488.99599999999998</v>
      </c>
      <c r="M359" s="27">
        <v>0</v>
      </c>
      <c r="N359" s="27">
        <v>137235.12899999999</v>
      </c>
      <c r="O359" s="27">
        <v>125183.666</v>
      </c>
      <c r="P359" s="27">
        <v>102997.258</v>
      </c>
      <c r="Q359" s="27">
        <v>883215.571</v>
      </c>
      <c r="R359" s="27">
        <v>670773.53130000003</v>
      </c>
      <c r="S359" s="27">
        <v>0</v>
      </c>
      <c r="T359" s="27">
        <v>29698.714800000002</v>
      </c>
      <c r="U359" s="27">
        <v>615435.90630000003</v>
      </c>
      <c r="V359" s="27">
        <v>-29698.715</v>
      </c>
      <c r="W359" s="27">
        <v>51532.81</v>
      </c>
      <c r="X359" s="27">
        <v>38279.616999999998</v>
      </c>
      <c r="Y359" s="27">
        <v>159.74799999999999</v>
      </c>
      <c r="Z359" s="27">
        <v>21834.093799999999</v>
      </c>
      <c r="AA359" s="27" t="e">
        <v>#N/A</v>
      </c>
      <c r="AB359" s="27">
        <v>0</v>
      </c>
      <c r="AC359" s="27">
        <v>28533.771499999999</v>
      </c>
      <c r="AD359" s="27">
        <v>23.066299999999998</v>
      </c>
      <c r="AE359" s="27">
        <v>346462.1507</v>
      </c>
      <c r="AF359" s="27">
        <v>9749.3192999999992</v>
      </c>
      <c r="AG359" s="27">
        <v>2923.0419999999999</v>
      </c>
      <c r="AH359" s="27">
        <v>20901.951000000001</v>
      </c>
      <c r="AI359" s="27">
        <v>28533.771000000001</v>
      </c>
      <c r="AJ359" s="27">
        <v>0</v>
      </c>
      <c r="AK359" s="27">
        <v>0</v>
      </c>
      <c r="AL359" s="27">
        <v>27422.8125</v>
      </c>
      <c r="AM359" s="27">
        <v>0</v>
      </c>
      <c r="AN359" s="27">
        <v>12672.3613</v>
      </c>
      <c r="AO359" s="27">
        <v>641752.90800000005</v>
      </c>
      <c r="AP359" s="27">
        <v>243.0583</v>
      </c>
      <c r="AQ359" s="27">
        <v>24170.268599999999</v>
      </c>
      <c r="AR359" s="27">
        <v>854659.09569999995</v>
      </c>
      <c r="AS359" s="27">
        <v>212442.0215</v>
      </c>
      <c r="AT359" s="27">
        <v>21.916</v>
      </c>
      <c r="AU359" s="27">
        <v>6783.9070000000002</v>
      </c>
      <c r="AV359" s="27">
        <v>39541.806600000004</v>
      </c>
      <c r="AW359" s="27">
        <v>0</v>
      </c>
      <c r="AX359" s="27">
        <v>24170.268599999999</v>
      </c>
      <c r="AY359" s="27">
        <v>24170.268599999999</v>
      </c>
      <c r="AZ359" s="27">
        <v>1237015.5</v>
      </c>
      <c r="BA359" s="27">
        <v>62201.8145</v>
      </c>
      <c r="BB359" s="27">
        <v>30954.175800000001</v>
      </c>
      <c r="BC359" s="27">
        <v>-45086.75</v>
      </c>
      <c r="BD359" s="27" t="e">
        <v>#N/A</v>
      </c>
      <c r="BE359" s="28">
        <v>9749.3189999999995</v>
      </c>
      <c r="BF359" s="27">
        <v>304.15999999999997</v>
      </c>
      <c r="BG359" s="31">
        <f t="shared" si="47"/>
        <v>30997.249759999999</v>
      </c>
      <c r="BH359" s="31">
        <f t="shared" si="53"/>
        <v>30997.249759999999</v>
      </c>
      <c r="BI359" s="31">
        <f t="shared" si="48"/>
        <v>30997.249759999999</v>
      </c>
      <c r="BJ359" s="27">
        <v>101.911</v>
      </c>
      <c r="BK359" s="31">
        <f t="shared" si="45"/>
        <v>354140.72499999998</v>
      </c>
      <c r="BL359" s="27">
        <v>3475</v>
      </c>
      <c r="BM359" s="27">
        <v>0</v>
      </c>
      <c r="BN359" s="27" t="s">
        <v>113</v>
      </c>
      <c r="BO359" s="27">
        <v>2</v>
      </c>
      <c r="BP359" s="27">
        <f t="shared" si="49"/>
        <v>212442.03969999996</v>
      </c>
      <c r="BQ359" s="27">
        <f t="shared" si="50"/>
        <v>1.6669992695424118</v>
      </c>
      <c r="BR359" s="27">
        <f t="shared" si="51"/>
        <v>0.59988028685489359</v>
      </c>
      <c r="BS359" s="27" t="str">
        <f t="shared" si="52"/>
        <v>Initiate</v>
      </c>
    </row>
    <row r="360" spans="1:71" customFormat="1" hidden="1">
      <c r="A360">
        <v>359</v>
      </c>
      <c r="B360" t="s">
        <v>79</v>
      </c>
      <c r="C360" s="1">
        <v>43281</v>
      </c>
      <c r="D360">
        <v>0.75390000000000001</v>
      </c>
      <c r="E360" t="e">
        <v>#N/A</v>
      </c>
      <c r="F360">
        <v>85988.237999999998</v>
      </c>
      <c r="G360">
        <v>10533.662</v>
      </c>
      <c r="H360">
        <v>175495.74799999999</v>
      </c>
      <c r="I360">
        <v>4080.7860000000001</v>
      </c>
      <c r="J360" s="3">
        <v>467027.897</v>
      </c>
      <c r="K360">
        <v>67012.634000000005</v>
      </c>
      <c r="L360">
        <v>405.69900000000001</v>
      </c>
      <c r="M360">
        <v>0</v>
      </c>
      <c r="N360" s="2">
        <v>175626.20499999999</v>
      </c>
      <c r="O360" s="2">
        <v>175626.20499999999</v>
      </c>
      <c r="P360">
        <v>48583.85</v>
      </c>
      <c r="Q360">
        <v>531640.59100000001</v>
      </c>
      <c r="R360">
        <v>268377.40629999997</v>
      </c>
      <c r="S360" s="4" t="e">
        <v>#N/A</v>
      </c>
      <c r="T360">
        <v>20799.949199999999</v>
      </c>
      <c r="U360">
        <v>356144.8125</v>
      </c>
      <c r="V360">
        <v>-20799.95</v>
      </c>
      <c r="W360">
        <v>35426.294999999998</v>
      </c>
      <c r="X360">
        <v>34873.896000000001</v>
      </c>
      <c r="Y360">
        <v>919.88</v>
      </c>
      <c r="Z360">
        <v>14626.3477</v>
      </c>
      <c r="AA360" t="e">
        <v>#N/A</v>
      </c>
      <c r="AB360" t="e">
        <v>#N/A</v>
      </c>
      <c r="AC360">
        <v>33668.042999999998</v>
      </c>
      <c r="AD360">
        <v>21.118600000000001</v>
      </c>
      <c r="AE360" s="25">
        <v>468792.22869999998</v>
      </c>
      <c r="AF360">
        <v>14420.949500000001</v>
      </c>
      <c r="AG360">
        <v>3860.8649999999998</v>
      </c>
      <c r="AH360">
        <v>18639.856</v>
      </c>
      <c r="AI360">
        <v>33668.042999999998</v>
      </c>
      <c r="AJ360">
        <v>0</v>
      </c>
      <c r="AK360">
        <v>0</v>
      </c>
      <c r="AL360">
        <v>-23529.281299999999</v>
      </c>
      <c r="AM360">
        <v>0</v>
      </c>
      <c r="AN360">
        <v>18281.8145</v>
      </c>
      <c r="AO360">
        <v>595262.549</v>
      </c>
      <c r="AP360">
        <v>298.52670000000001</v>
      </c>
      <c r="AQ360">
        <v>29211.474600000001</v>
      </c>
      <c r="AR360">
        <v>527559.77659999998</v>
      </c>
      <c r="AS360">
        <v>263263.17969999998</v>
      </c>
      <c r="AT360">
        <v>22.400099999999998</v>
      </c>
      <c r="AU360">
        <v>8432.2219000000005</v>
      </c>
      <c r="AV360">
        <v>25286.3613</v>
      </c>
      <c r="AW360">
        <v>0</v>
      </c>
      <c r="AX360" s="26">
        <v>29211.474600000001</v>
      </c>
      <c r="AY360">
        <v>29211.474600000001</v>
      </c>
      <c r="AZ360">
        <v>1183552.125</v>
      </c>
      <c r="BA360">
        <v>55013.970699999998</v>
      </c>
      <c r="BB360">
        <v>37643.6973</v>
      </c>
      <c r="BC360">
        <v>16910.468799999999</v>
      </c>
      <c r="BD360" t="e">
        <v>#N/A</v>
      </c>
      <c r="BE360" s="15">
        <v>14420.949000000001</v>
      </c>
      <c r="BF360" s="5">
        <v>0</v>
      </c>
      <c r="BG360" s="9">
        <f t="shared" si="47"/>
        <v>0</v>
      </c>
      <c r="BH360" s="9">
        <f t="shared" si="53"/>
        <v>13808.940500000001</v>
      </c>
      <c r="BI360" s="9">
        <f t="shared" si="48"/>
        <v>13808.940500000001</v>
      </c>
      <c r="BJ360">
        <v>101.911</v>
      </c>
      <c r="BK360" s="9">
        <f t="shared" si="45"/>
        <v>468790.60000000003</v>
      </c>
      <c r="BL360">
        <v>4600</v>
      </c>
      <c r="BM360">
        <v>0</v>
      </c>
      <c r="BN360" t="s">
        <v>113</v>
      </c>
      <c r="BO360">
        <v>0</v>
      </c>
      <c r="BP360">
        <f t="shared" si="49"/>
        <v>263263.18470000004</v>
      </c>
      <c r="BQ360">
        <f t="shared" si="50"/>
        <v>1.780691821889975</v>
      </c>
      <c r="BR360">
        <f t="shared" si="51"/>
        <v>0.56157948708869165</v>
      </c>
      <c r="BS360" t="str">
        <f t="shared" si="52"/>
        <v>NonPayer</v>
      </c>
    </row>
    <row r="361" spans="1:71">
      <c r="A361" s="27">
        <v>360</v>
      </c>
      <c r="B361" s="27" t="s">
        <v>79</v>
      </c>
      <c r="C361" s="29">
        <v>43100</v>
      </c>
      <c r="D361" s="27">
        <v>0.9829</v>
      </c>
      <c r="E361" s="27">
        <v>30.98</v>
      </c>
      <c r="F361" s="27">
        <v>93606.426999999996</v>
      </c>
      <c r="G361" s="27">
        <v>18337.417000000001</v>
      </c>
      <c r="H361" s="27">
        <v>158057.39000000001</v>
      </c>
      <c r="I361" s="27">
        <v>3635.453</v>
      </c>
      <c r="J361" s="27">
        <v>452214.603</v>
      </c>
      <c r="K361" s="27">
        <v>86338.13</v>
      </c>
      <c r="L361" s="27">
        <v>215.30799999999999</v>
      </c>
      <c r="M361" s="27">
        <v>0</v>
      </c>
      <c r="N361" s="27">
        <v>171670.459</v>
      </c>
      <c r="O361" s="27">
        <v>171670.459</v>
      </c>
      <c r="P361" s="27">
        <v>40121.925000000003</v>
      </c>
      <c r="Q361" s="27">
        <v>526325.24699999997</v>
      </c>
      <c r="R361" s="27">
        <v>267017.8125</v>
      </c>
      <c r="S361" s="27">
        <v>0</v>
      </c>
      <c r="T361" s="27">
        <v>46979.394500000002</v>
      </c>
      <c r="U361" s="27">
        <v>368267.85940000002</v>
      </c>
      <c r="V361" s="27">
        <v>-46979.392999999996</v>
      </c>
      <c r="W361" s="27">
        <v>43952.474000000002</v>
      </c>
      <c r="X361" s="27">
        <v>17268.083999999999</v>
      </c>
      <c r="Y361" s="27">
        <v>411.16</v>
      </c>
      <c r="Z361" s="27">
        <v>-3026.9218999999998</v>
      </c>
      <c r="AA361" s="27" t="e">
        <v>#N/A</v>
      </c>
      <c r="AB361" s="27">
        <v>44988.661999999997</v>
      </c>
      <c r="AC361" s="27">
        <v>21345.9277</v>
      </c>
      <c r="AD361" s="27">
        <v>23.610099999999999</v>
      </c>
      <c r="AE361" s="27">
        <v>646117.98479999998</v>
      </c>
      <c r="AF361" s="27">
        <v>14790.525900000001</v>
      </c>
      <c r="AG361" s="27">
        <v>4571.357</v>
      </c>
      <c r="AH361" s="27">
        <v>6646.5060000000003</v>
      </c>
      <c r="AI361" s="27">
        <v>21345.928</v>
      </c>
      <c r="AJ361" s="27">
        <v>0</v>
      </c>
      <c r="AK361" s="27">
        <v>0</v>
      </c>
      <c r="AL361" s="27">
        <v>-18094.781299999999</v>
      </c>
      <c r="AM361" s="27">
        <v>0</v>
      </c>
      <c r="AN361" s="27">
        <v>19361.882799999999</v>
      </c>
      <c r="AO361" s="27">
        <v>588289.57200000004</v>
      </c>
      <c r="AP361" s="27">
        <v>377.0575</v>
      </c>
      <c r="AQ361" s="27">
        <v>35538.972699999998</v>
      </c>
      <c r="AR361" s="27">
        <v>522689.79710000003</v>
      </c>
      <c r="AS361" s="27">
        <v>259307.42970000001</v>
      </c>
      <c r="AT361" s="27">
        <v>21.761299999999999</v>
      </c>
      <c r="AU361" s="27">
        <v>9884.7978999999996</v>
      </c>
      <c r="AV361" s="27">
        <v>12978.881799999999</v>
      </c>
      <c r="AW361" s="27">
        <v>0</v>
      </c>
      <c r="AX361" s="27">
        <v>35538.972699999998</v>
      </c>
      <c r="AY361" s="27">
        <v>35538.972699999998</v>
      </c>
      <c r="AZ361" s="27">
        <v>1143314.375</v>
      </c>
      <c r="BA361" s="27">
        <v>50904.472699999998</v>
      </c>
      <c r="BB361" s="27">
        <v>45423.771500000003</v>
      </c>
      <c r="BC361" s="27">
        <v>31481.828099999999</v>
      </c>
      <c r="BD361" s="27" t="e">
        <v>#N/A</v>
      </c>
      <c r="BE361" s="28">
        <v>14790.525</v>
      </c>
      <c r="BF361" s="27">
        <v>135.5</v>
      </c>
      <c r="BG361" s="31">
        <f t="shared" si="47"/>
        <v>13808.940500000001</v>
      </c>
      <c r="BH361" s="31">
        <f t="shared" si="53"/>
        <v>24794.750070000002</v>
      </c>
      <c r="BI361" s="31">
        <f t="shared" si="48"/>
        <v>24794.750070000002</v>
      </c>
      <c r="BJ361" s="27">
        <v>101.911</v>
      </c>
      <c r="BK361" s="31">
        <f t="shared" si="45"/>
        <v>646115.74</v>
      </c>
      <c r="BL361" s="27">
        <v>6340</v>
      </c>
      <c r="BM361" s="27">
        <v>0</v>
      </c>
      <c r="BN361" s="27" t="s">
        <v>113</v>
      </c>
      <c r="BO361" s="27">
        <v>1</v>
      </c>
      <c r="BP361" s="27">
        <f t="shared" si="49"/>
        <v>259307.43449999997</v>
      </c>
      <c r="BQ361" s="27">
        <f t="shared" si="50"/>
        <v>2.4916977071862552</v>
      </c>
      <c r="BR361" s="27">
        <f t="shared" si="51"/>
        <v>0.40133279294511531</v>
      </c>
      <c r="BS361" s="27" t="str">
        <f t="shared" si="52"/>
        <v>Continue</v>
      </c>
    </row>
    <row r="362" spans="1:71" customFormat="1" hidden="1">
      <c r="A362">
        <v>361</v>
      </c>
      <c r="B362" t="s">
        <v>79</v>
      </c>
      <c r="C362" s="1">
        <v>42916</v>
      </c>
      <c r="D362">
        <v>0.92110000000000003</v>
      </c>
      <c r="E362" t="e">
        <v>#N/A</v>
      </c>
      <c r="F362">
        <v>75351.055999999997</v>
      </c>
      <c r="G362">
        <v>5607.384</v>
      </c>
      <c r="H362">
        <v>209406.33600000001</v>
      </c>
      <c r="I362">
        <v>3050.9169999999999</v>
      </c>
      <c r="J362" s="3">
        <v>415921.48800000001</v>
      </c>
      <c r="K362">
        <v>32975.875</v>
      </c>
      <c r="L362">
        <v>261.53699999999998</v>
      </c>
      <c r="M362">
        <v>0</v>
      </c>
      <c r="N362" s="2">
        <v>167802.71599999999</v>
      </c>
      <c r="O362" s="2">
        <v>167802.71599999999</v>
      </c>
      <c r="P362">
        <v>111582.61</v>
      </c>
      <c r="Q362">
        <v>471250.35499999998</v>
      </c>
      <c r="R362">
        <v>260799.32810000001</v>
      </c>
      <c r="S362" s="4" t="e">
        <v>#N/A</v>
      </c>
      <c r="T362">
        <v>26548.8691</v>
      </c>
      <c r="U362">
        <v>261844</v>
      </c>
      <c r="V362">
        <v>-26548.868999999999</v>
      </c>
      <c r="W362">
        <v>17055.82</v>
      </c>
      <c r="X362">
        <v>16447.617999999999</v>
      </c>
      <c r="Y362">
        <v>48.256999999999998</v>
      </c>
      <c r="Z362">
        <v>-9493.0488000000005</v>
      </c>
      <c r="AA362" t="e">
        <v>#N/A</v>
      </c>
      <c r="AB362">
        <v>0</v>
      </c>
      <c r="AC362">
        <v>29558.544900000001</v>
      </c>
      <c r="AD362">
        <v>20.387799999999999</v>
      </c>
      <c r="AE362" s="25">
        <v>868073.24430000002</v>
      </c>
      <c r="AF362">
        <v>20748.447800000002</v>
      </c>
      <c r="AG362">
        <v>5313.4409999999998</v>
      </c>
      <c r="AH362">
        <v>6332.3760000000002</v>
      </c>
      <c r="AI362">
        <v>29558.544999999998</v>
      </c>
      <c r="AJ362">
        <v>0</v>
      </c>
      <c r="AK362">
        <v>0</v>
      </c>
      <c r="AL362">
        <v>17303.8125</v>
      </c>
      <c r="AM362">
        <v>0</v>
      </c>
      <c r="AN362">
        <v>26061.8887</v>
      </c>
      <c r="AO362">
        <v>555024.83299999998</v>
      </c>
      <c r="AP362">
        <v>523.05899999999997</v>
      </c>
      <c r="AQ362">
        <v>49050.1973</v>
      </c>
      <c r="AR362">
        <v>468199.42680000002</v>
      </c>
      <c r="AS362">
        <v>210451.03520000001</v>
      </c>
      <c r="AT362">
        <v>21.137</v>
      </c>
      <c r="AU362">
        <v>13146.5591</v>
      </c>
      <c r="AV362">
        <v>12716.645</v>
      </c>
      <c r="AW362">
        <v>0</v>
      </c>
      <c r="AX362" s="26">
        <v>49050.1973</v>
      </c>
      <c r="AY362">
        <v>49050.1973</v>
      </c>
      <c r="AZ362">
        <v>1108308.8125</v>
      </c>
      <c r="BA362">
        <v>69879.904299999995</v>
      </c>
      <c r="BB362">
        <v>62196.755899999996</v>
      </c>
      <c r="BC362">
        <v>-44609.125</v>
      </c>
      <c r="BD362" t="e">
        <v>#N/A</v>
      </c>
      <c r="BE362" s="15">
        <v>20748.447</v>
      </c>
      <c r="BF362" s="5">
        <v>115.51</v>
      </c>
      <c r="BG362" s="9">
        <f t="shared" si="47"/>
        <v>10985.809570000001</v>
      </c>
      <c r="BH362" s="9">
        <f t="shared" si="53"/>
        <v>29391.867280000002</v>
      </c>
      <c r="BI362" s="9">
        <f t="shared" si="48"/>
        <v>29391.867280000002</v>
      </c>
      <c r="BJ362">
        <v>95.106999999999999</v>
      </c>
      <c r="BK362" s="9">
        <f t="shared" si="45"/>
        <v>867144.01668749994</v>
      </c>
      <c r="BL362">
        <v>9117.5625</v>
      </c>
      <c r="BM362">
        <v>0</v>
      </c>
      <c r="BN362" t="s">
        <v>113</v>
      </c>
      <c r="BO362">
        <v>1</v>
      </c>
      <c r="BP362">
        <f t="shared" si="49"/>
        <v>210451.02689999997</v>
      </c>
      <c r="BQ362">
        <f t="shared" si="50"/>
        <v>4.1204076286096756</v>
      </c>
      <c r="BR362">
        <f t="shared" si="51"/>
        <v>0.24269443466141333</v>
      </c>
      <c r="BS362" t="str">
        <f t="shared" si="52"/>
        <v>Continue</v>
      </c>
    </row>
    <row r="363" spans="1:71">
      <c r="A363" s="27">
        <v>362</v>
      </c>
      <c r="B363" s="27" t="s">
        <v>79</v>
      </c>
      <c r="C363" s="29">
        <v>42735</v>
      </c>
      <c r="D363" s="27">
        <v>1.0429999999999999</v>
      </c>
      <c r="E363" s="27" t="e">
        <v>#N/A</v>
      </c>
      <c r="F363" s="27">
        <v>81932.672999999995</v>
      </c>
      <c r="G363" s="27">
        <v>16559.271000000001</v>
      </c>
      <c r="H363" s="27">
        <v>165712.96599999999</v>
      </c>
      <c r="I363" s="27">
        <v>2791.1309999999999</v>
      </c>
      <c r="J363" s="27">
        <v>392596.36800000002</v>
      </c>
      <c r="K363" s="27">
        <v>77499.899999999994</v>
      </c>
      <c r="L363" s="27">
        <v>215.876</v>
      </c>
      <c r="M363" s="27">
        <v>0</v>
      </c>
      <c r="N363" s="27">
        <v>153428.65</v>
      </c>
      <c r="O363" s="27">
        <v>153428.65</v>
      </c>
      <c r="P363" s="27">
        <v>50105.88</v>
      </c>
      <c r="Q363" s="27">
        <v>454915.48599999998</v>
      </c>
      <c r="R363" s="27">
        <v>258838.52340000001</v>
      </c>
      <c r="S363" s="27" t="e">
        <v>#N/A</v>
      </c>
      <c r="T363" s="27">
        <v>28798.714800000002</v>
      </c>
      <c r="U363" s="27">
        <v>289202.53129999997</v>
      </c>
      <c r="V363" s="27">
        <v>-28798.714</v>
      </c>
      <c r="W363" s="27">
        <v>39523.288999999997</v>
      </c>
      <c r="X363" s="27">
        <v>13724.258</v>
      </c>
      <c r="Y363" s="27">
        <v>103.82299999999999</v>
      </c>
      <c r="Z363" s="27">
        <v>10724.574199999999</v>
      </c>
      <c r="AA363" s="27" t="e">
        <v>#N/A</v>
      </c>
      <c r="AB363" s="27">
        <v>2023.982</v>
      </c>
      <c r="AC363" s="27">
        <v>40321.359400000001</v>
      </c>
      <c r="AD363" s="27">
        <v>21.677499999999998</v>
      </c>
      <c r="AE363" s="27">
        <v>1040174.9115</v>
      </c>
      <c r="AF363" s="27">
        <v>28301.749</v>
      </c>
      <c r="AG363" s="27">
        <v>7833.1180000000004</v>
      </c>
      <c r="AH363" s="27">
        <v>6384.2690000000002</v>
      </c>
      <c r="AI363" s="27">
        <v>40321.360999999997</v>
      </c>
      <c r="AJ363" s="27">
        <v>0</v>
      </c>
      <c r="AK363" s="27">
        <v>0</v>
      </c>
      <c r="AL363" s="27">
        <v>7898.0625</v>
      </c>
      <c r="AM363" s="27">
        <v>0</v>
      </c>
      <c r="AN363" s="27">
        <v>36134.867200000001</v>
      </c>
      <c r="AO363" s="27">
        <v>553283.98</v>
      </c>
      <c r="AP363" s="27">
        <v>577.83299999999997</v>
      </c>
      <c r="AQ363" s="27">
        <v>54408.994100000004</v>
      </c>
      <c r="AR363" s="27">
        <v>452124.3689</v>
      </c>
      <c r="AS363" s="27">
        <v>196076.97270000001</v>
      </c>
      <c r="AT363" s="27">
        <v>20.894100000000002</v>
      </c>
      <c r="AU363" s="27">
        <v>14370.9683</v>
      </c>
      <c r="AV363" s="27">
        <v>13293.674800000001</v>
      </c>
      <c r="AW363" s="27">
        <v>0</v>
      </c>
      <c r="AX363" s="27">
        <v>54408.994100000004</v>
      </c>
      <c r="AY363" s="27">
        <v>54408.994100000004</v>
      </c>
      <c r="AZ363" s="27">
        <v>1074811.5625</v>
      </c>
      <c r="BA363" s="27">
        <v>77681.136700000003</v>
      </c>
      <c r="BB363" s="27">
        <v>68779.960900000005</v>
      </c>
      <c r="BC363" s="27">
        <v>-6823.4062999999996</v>
      </c>
      <c r="BD363" s="27" t="e">
        <v>#N/A</v>
      </c>
      <c r="BE363" s="28">
        <v>28301.75</v>
      </c>
      <c r="BF363" s="27">
        <v>193.53</v>
      </c>
      <c r="BG363" s="31">
        <f t="shared" si="47"/>
        <v>18406.057710000001</v>
      </c>
      <c r="BH363" s="31">
        <f t="shared" si="53"/>
        <v>26452.109909999999</v>
      </c>
      <c r="BI363" s="31">
        <f t="shared" si="48"/>
        <v>26452.109909999999</v>
      </c>
      <c r="BJ363" s="27">
        <v>95.106999999999999</v>
      </c>
      <c r="BK363" s="31">
        <f t="shared" si="45"/>
        <v>1039061.5288989899</v>
      </c>
      <c r="BL363" s="27">
        <v>10925.184569999999</v>
      </c>
      <c r="BM363" s="27">
        <v>0</v>
      </c>
      <c r="BN363" s="27" t="s">
        <v>113</v>
      </c>
      <c r="BO363" s="27">
        <v>2</v>
      </c>
      <c r="BP363" s="27">
        <f t="shared" si="49"/>
        <v>196076.96259999997</v>
      </c>
      <c r="BQ363" s="27">
        <f t="shared" si="50"/>
        <v>5.299253492714957</v>
      </c>
      <c r="BR363" s="27">
        <f t="shared" si="51"/>
        <v>0.18870582457976959</v>
      </c>
      <c r="BS363" s="27" t="str">
        <f t="shared" si="52"/>
        <v>Continue</v>
      </c>
    </row>
    <row r="364" spans="1:71" customFormat="1" hidden="1">
      <c r="A364">
        <v>363</v>
      </c>
      <c r="B364" t="s">
        <v>79</v>
      </c>
      <c r="C364" s="1">
        <v>42551</v>
      </c>
      <c r="D364">
        <v>1.0972</v>
      </c>
      <c r="E364" t="e">
        <v>#N/A</v>
      </c>
      <c r="F364">
        <v>72314.25</v>
      </c>
      <c r="G364">
        <v>4885.5150000000003</v>
      </c>
      <c r="H364">
        <v>180096.42600000001</v>
      </c>
      <c r="I364">
        <v>2754.3969999999999</v>
      </c>
      <c r="J364" s="3">
        <v>366877.47899999999</v>
      </c>
      <c r="K364">
        <v>34959.709000000003</v>
      </c>
      <c r="L364">
        <v>268.87299999999999</v>
      </c>
      <c r="M364">
        <v>0</v>
      </c>
      <c r="N364" s="2">
        <v>145050.99799999999</v>
      </c>
      <c r="O364" s="2">
        <v>143900.764</v>
      </c>
      <c r="P364">
        <v>85207.600999999995</v>
      </c>
      <c r="Q364">
        <v>415556.59</v>
      </c>
      <c r="R364">
        <v>229080.76560000001</v>
      </c>
      <c r="S364" s="4" t="e">
        <v>#N/A</v>
      </c>
      <c r="T364">
        <v>21009.718799999999</v>
      </c>
      <c r="U364">
        <v>235460.17189999999</v>
      </c>
      <c r="V364">
        <v>-21009.719000000001</v>
      </c>
      <c r="W364">
        <v>23518.687999999998</v>
      </c>
      <c r="X364">
        <v>12101.375</v>
      </c>
      <c r="Y364">
        <v>67.242999999999995</v>
      </c>
      <c r="Z364">
        <v>2508.9688000000001</v>
      </c>
      <c r="AA364" t="e">
        <v>#N/A</v>
      </c>
      <c r="AB364">
        <v>1665.731</v>
      </c>
      <c r="AC364">
        <v>37359.777300000002</v>
      </c>
      <c r="AD364">
        <v>20.027100000000001</v>
      </c>
      <c r="AE364" s="25">
        <v>851081.13219999999</v>
      </c>
      <c r="AF364">
        <v>26107.243699999999</v>
      </c>
      <c r="AG364">
        <v>6537.85</v>
      </c>
      <c r="AH364">
        <v>6909.4059999999999</v>
      </c>
      <c r="AI364">
        <v>37359.779000000002</v>
      </c>
      <c r="AJ364">
        <v>0</v>
      </c>
      <c r="AK364">
        <v>0</v>
      </c>
      <c r="AL364">
        <v>15879.656300000001</v>
      </c>
      <c r="AM364">
        <v>0</v>
      </c>
      <c r="AN364">
        <v>32645.093799999999</v>
      </c>
      <c r="AO364">
        <v>521527.57400000002</v>
      </c>
      <c r="AP364">
        <v>639.14059999999995</v>
      </c>
      <c r="AQ364">
        <v>60250.770299999996</v>
      </c>
      <c r="AR364">
        <v>412802.19679999998</v>
      </c>
      <c r="AS364">
        <v>186475.82070000001</v>
      </c>
      <c r="AT364">
        <v>15.4352</v>
      </c>
      <c r="AU364">
        <v>10997.250400000001</v>
      </c>
      <c r="AV364">
        <v>14023.2891</v>
      </c>
      <c r="AW364">
        <v>0</v>
      </c>
      <c r="AX364" s="26">
        <v>60250.770299999996</v>
      </c>
      <c r="AY364">
        <v>60250.770299999996</v>
      </c>
      <c r="AZ364">
        <v>1016907.8123</v>
      </c>
      <c r="BA364">
        <v>82258.344800000006</v>
      </c>
      <c r="BB364">
        <v>71248.021699999998</v>
      </c>
      <c r="BC364">
        <v>-45731.265599999999</v>
      </c>
      <c r="BD364" t="e">
        <v>#N/A</v>
      </c>
      <c r="BE364" s="15">
        <v>26107.243999999999</v>
      </c>
      <c r="BF364" s="5">
        <v>84.6</v>
      </c>
      <c r="BG364" s="9">
        <f t="shared" si="47"/>
        <v>8046.0521999999992</v>
      </c>
      <c r="BH364" s="9">
        <f t="shared" si="53"/>
        <v>29166.463689999997</v>
      </c>
      <c r="BI364" s="9">
        <f t="shared" si="48"/>
        <v>29166.463689999997</v>
      </c>
      <c r="BJ364">
        <v>95.106999999999999</v>
      </c>
      <c r="BK364" s="9">
        <f t="shared" si="45"/>
        <v>851274.80077288509</v>
      </c>
      <c r="BL364">
        <v>8950.7060550000006</v>
      </c>
      <c r="BM364">
        <v>0</v>
      </c>
      <c r="BN364" t="s">
        <v>113</v>
      </c>
      <c r="BO364">
        <v>1</v>
      </c>
      <c r="BP364">
        <f t="shared" si="49"/>
        <v>186475.82440000001</v>
      </c>
      <c r="BQ364">
        <f t="shared" si="50"/>
        <v>4.5650679036380497</v>
      </c>
      <c r="BR364">
        <f t="shared" si="51"/>
        <v>0.21905479197868399</v>
      </c>
      <c r="BS364" t="str">
        <f t="shared" si="52"/>
        <v>Continue</v>
      </c>
    </row>
    <row r="365" spans="1:71">
      <c r="A365" s="27">
        <v>364</v>
      </c>
      <c r="B365" s="27" t="s">
        <v>79</v>
      </c>
      <c r="C365" s="29">
        <v>42369</v>
      </c>
      <c r="D365" s="27">
        <v>1.0683</v>
      </c>
      <c r="E365" s="27" t="e">
        <v>#N/A</v>
      </c>
      <c r="F365" s="27">
        <v>87406.373600000006</v>
      </c>
      <c r="G365" s="27">
        <v>8395.7823000000008</v>
      </c>
      <c r="H365" s="27">
        <v>166739.29329999999</v>
      </c>
      <c r="I365" s="27">
        <v>2765.6806000000001</v>
      </c>
      <c r="J365" s="27">
        <v>347145.89850000001</v>
      </c>
      <c r="K365" s="27">
        <v>59445.688900000001</v>
      </c>
      <c r="L365" s="27">
        <v>246.92410000000001</v>
      </c>
      <c r="M365" s="27">
        <v>0</v>
      </c>
      <c r="N365" s="27">
        <v>269384.51250000001</v>
      </c>
      <c r="O365" s="27">
        <v>55092.722699999998</v>
      </c>
      <c r="P365" s="27">
        <v>43107.936500000003</v>
      </c>
      <c r="Q365" s="27">
        <v>404427.5379</v>
      </c>
      <c r="R365" s="27">
        <v>239191.0802</v>
      </c>
      <c r="S365" s="27" t="e">
        <v>#N/A</v>
      </c>
      <c r="T365" s="27">
        <v>29791.434799999999</v>
      </c>
      <c r="U365" s="27">
        <v>237688.23050000001</v>
      </c>
      <c r="V365" s="27">
        <v>-29791.434600000001</v>
      </c>
      <c r="W365" s="27">
        <v>40263.220999999998</v>
      </c>
      <c r="X365" s="27">
        <v>11094.6422</v>
      </c>
      <c r="Y365" s="27">
        <v>78.099400000000003</v>
      </c>
      <c r="Z365" s="27">
        <v>10471.787399999999</v>
      </c>
      <c r="AA365" s="27" t="e">
        <v>#N/A</v>
      </c>
      <c r="AB365" s="27">
        <v>4101.7061000000003</v>
      </c>
      <c r="AC365" s="27">
        <v>44947.634899999997</v>
      </c>
      <c r="AD365" s="27">
        <v>11.552</v>
      </c>
      <c r="AE365" s="27">
        <v>1061382.8263000001</v>
      </c>
      <c r="AF365" s="27">
        <v>34180.841500000002</v>
      </c>
      <c r="AG365" s="27">
        <v>4464.2736000000004</v>
      </c>
      <c r="AH365" s="27">
        <v>7121.6578</v>
      </c>
      <c r="AI365" s="27">
        <v>44947.634100000003</v>
      </c>
      <c r="AJ365" s="27">
        <v>0</v>
      </c>
      <c r="AK365" s="27">
        <v>0</v>
      </c>
      <c r="AL365" s="27">
        <v>5735.9875000000002</v>
      </c>
      <c r="AM365" s="27">
        <v>0</v>
      </c>
      <c r="AN365" s="27">
        <v>38645.1152</v>
      </c>
      <c r="AO365" s="27">
        <v>495921.63429999998</v>
      </c>
      <c r="AP365" s="27">
        <v>628.6481</v>
      </c>
      <c r="AQ365" s="27">
        <v>59339.915200000003</v>
      </c>
      <c r="AR365" s="27">
        <v>401661.84139999998</v>
      </c>
      <c r="AS365" s="27">
        <v>165236.4423</v>
      </c>
      <c r="AT365" s="27">
        <v>17.0441</v>
      </c>
      <c r="AU365" s="27">
        <v>12191.9725</v>
      </c>
      <c r="AV365" s="27">
        <v>13199.155500000001</v>
      </c>
      <c r="AW365" s="27">
        <v>0</v>
      </c>
      <c r="AX365" s="27">
        <v>59339.9133</v>
      </c>
      <c r="AY365" s="27">
        <v>59339.9133</v>
      </c>
      <c r="AZ365" s="27">
        <v>955099.43200000003</v>
      </c>
      <c r="BA365" s="27">
        <v>82761.2022</v>
      </c>
      <c r="BB365" s="27">
        <v>71531.888200000001</v>
      </c>
      <c r="BC365" s="27">
        <v>-34846.5507</v>
      </c>
      <c r="BD365" s="27" t="e">
        <v>#N/A</v>
      </c>
      <c r="BE365" s="28">
        <v>34180.8413</v>
      </c>
      <c r="BF365" s="27">
        <v>222.07</v>
      </c>
      <c r="BG365" s="31">
        <f t="shared" si="47"/>
        <v>21120.411489999999</v>
      </c>
      <c r="BH365" s="31">
        <f t="shared" si="53"/>
        <v>29527.870289999999</v>
      </c>
      <c r="BI365" s="31">
        <f t="shared" si="48"/>
        <v>29527.870289999999</v>
      </c>
      <c r="BJ365" s="27">
        <v>95.106999999999999</v>
      </c>
      <c r="BK365" s="31">
        <f t="shared" si="45"/>
        <v>1060598.434770423</v>
      </c>
      <c r="BL365" s="27">
        <v>11151.633789</v>
      </c>
      <c r="BM365" s="27">
        <v>0</v>
      </c>
      <c r="BN365" s="27" t="s">
        <v>113</v>
      </c>
      <c r="BO365" s="27">
        <v>2</v>
      </c>
      <c r="BP365" s="27">
        <f t="shared" si="49"/>
        <v>165236.4577</v>
      </c>
      <c r="BQ365" s="27">
        <f t="shared" si="50"/>
        <v>6.4186708522644818</v>
      </c>
      <c r="BR365" s="27">
        <f t="shared" si="51"/>
        <v>0.15579549458392994</v>
      </c>
      <c r="BS365" s="27" t="str">
        <f t="shared" si="52"/>
        <v>Continue</v>
      </c>
    </row>
    <row r="366" spans="1:71" customFormat="1" hidden="1">
      <c r="A366">
        <v>365</v>
      </c>
      <c r="B366" t="s">
        <v>79</v>
      </c>
      <c r="C366" s="1">
        <v>42185</v>
      </c>
      <c r="D366">
        <v>1.1145</v>
      </c>
      <c r="E366" t="e">
        <v>#N/A</v>
      </c>
      <c r="F366">
        <v>63060.017699999997</v>
      </c>
      <c r="G366">
        <v>11859.4269</v>
      </c>
      <c r="H366">
        <v>149304.753</v>
      </c>
      <c r="I366">
        <v>2619.4504999999999</v>
      </c>
      <c r="J366" s="3">
        <v>316708.07500000001</v>
      </c>
      <c r="K366">
        <v>39244.505499999999</v>
      </c>
      <c r="L366">
        <v>385.69439999999997</v>
      </c>
      <c r="M366">
        <v>0</v>
      </c>
      <c r="N366" s="2">
        <v>195101.4216</v>
      </c>
      <c r="O366" s="2">
        <v>72113.253700000001</v>
      </c>
      <c r="P366">
        <v>58204.3796</v>
      </c>
      <c r="Q366">
        <v>355662.49449999997</v>
      </c>
      <c r="R366">
        <v>200136.22709999999</v>
      </c>
      <c r="S366" s="4" t="e">
        <v>#N/A</v>
      </c>
      <c r="T366">
        <v>24551.563699999999</v>
      </c>
      <c r="U366">
        <v>206357.74249999999</v>
      </c>
      <c r="V366">
        <v>-24551.5635</v>
      </c>
      <c r="W366">
        <v>36461.232799999998</v>
      </c>
      <c r="X366">
        <v>10097.099899999999</v>
      </c>
      <c r="Y366">
        <v>86.871200000000002</v>
      </c>
      <c r="Z366">
        <v>11909.668600000001</v>
      </c>
      <c r="AA366" t="e">
        <v>#N/A</v>
      </c>
      <c r="AB366">
        <v>4905.9114</v>
      </c>
      <c r="AC366">
        <v>37894.954599999997</v>
      </c>
      <c r="AD366">
        <v>22.801400000000001</v>
      </c>
      <c r="AE366" s="25">
        <v>1077155.0589000001</v>
      </c>
      <c r="AF366">
        <v>25425.6479</v>
      </c>
      <c r="AG366">
        <v>7509.7363999999998</v>
      </c>
      <c r="AH366">
        <v>6085.4880000000003</v>
      </c>
      <c r="AI366">
        <v>37894.9539</v>
      </c>
      <c r="AJ366">
        <v>0</v>
      </c>
      <c r="AK366">
        <v>0</v>
      </c>
      <c r="AL366">
        <v>2120.5963999999999</v>
      </c>
      <c r="AM366">
        <v>0</v>
      </c>
      <c r="AN366">
        <v>32935.384700000002</v>
      </c>
      <c r="AO366">
        <v>457687.34869999997</v>
      </c>
      <c r="AP366">
        <v>587.73429999999996</v>
      </c>
      <c r="AQ366">
        <v>55923.710899999998</v>
      </c>
      <c r="AR366">
        <v>353043.04450000002</v>
      </c>
      <c r="AS366">
        <v>155526.27309999999</v>
      </c>
      <c r="AT366">
        <v>23.358000000000001</v>
      </c>
      <c r="AU366">
        <v>17043.778200000001</v>
      </c>
      <c r="AV366">
        <v>9612.7814999999991</v>
      </c>
      <c r="AW366">
        <v>0</v>
      </c>
      <c r="AX366" s="26">
        <v>55923.7094</v>
      </c>
      <c r="AY366">
        <v>55923.7094</v>
      </c>
      <c r="AZ366">
        <v>888615.38410000002</v>
      </c>
      <c r="BA366">
        <v>83381.925399999993</v>
      </c>
      <c r="BB366">
        <v>72967.488299999997</v>
      </c>
      <c r="BC366">
        <v>-46228.619299999998</v>
      </c>
      <c r="BD366" t="e">
        <v>#N/A</v>
      </c>
      <c r="BE366" s="15">
        <v>25425.647000000001</v>
      </c>
      <c r="BF366" s="5">
        <v>88.4</v>
      </c>
      <c r="BG366" s="9">
        <f t="shared" si="47"/>
        <v>8407.4588000000003</v>
      </c>
      <c r="BH366" s="9">
        <f t="shared" si="53"/>
        <v>35478.715280000004</v>
      </c>
      <c r="BI366" s="9">
        <f t="shared" si="48"/>
        <v>35478.715280000004</v>
      </c>
      <c r="BJ366">
        <v>95.106999999999999</v>
      </c>
      <c r="BK366" s="9">
        <f t="shared" si="45"/>
        <v>1076751.114150221</v>
      </c>
      <c r="BL366">
        <v>11321.470703000001</v>
      </c>
      <c r="BM366">
        <v>0</v>
      </c>
      <c r="BN366" t="s">
        <v>113</v>
      </c>
      <c r="BO366">
        <v>1</v>
      </c>
      <c r="BP366">
        <f t="shared" si="49"/>
        <v>155526.26739999998</v>
      </c>
      <c r="BQ366">
        <f t="shared" si="50"/>
        <v>6.9232749692430486</v>
      </c>
      <c r="BR366">
        <f t="shared" si="51"/>
        <v>0.14444031248831568</v>
      </c>
      <c r="BS366" t="str">
        <f t="shared" si="52"/>
        <v>Continue</v>
      </c>
    </row>
    <row r="367" spans="1:71">
      <c r="A367" s="27">
        <v>366</v>
      </c>
      <c r="B367" s="27" t="s">
        <v>79</v>
      </c>
      <c r="C367" s="29">
        <v>42004</v>
      </c>
      <c r="D367" s="27">
        <v>1.1083000000000001</v>
      </c>
      <c r="E367" s="27" t="e">
        <v>#N/A</v>
      </c>
      <c r="F367" s="27">
        <v>68363.257100000003</v>
      </c>
      <c r="G367" s="27">
        <v>18318.133699999998</v>
      </c>
      <c r="H367" s="27">
        <v>151255.88639999999</v>
      </c>
      <c r="I367" s="27">
        <v>2352.5248999999999</v>
      </c>
      <c r="J367" s="27">
        <v>304684.53499999997</v>
      </c>
      <c r="K367" s="27">
        <v>45983.106399999997</v>
      </c>
      <c r="L367" s="27">
        <v>491.98790000000002</v>
      </c>
      <c r="M367" s="27">
        <v>0</v>
      </c>
      <c r="N367" s="27">
        <v>193754.2432</v>
      </c>
      <c r="O367" s="27">
        <v>60915.808499999999</v>
      </c>
      <c r="P367" s="27">
        <v>53072.136599999998</v>
      </c>
      <c r="Q367" s="27">
        <v>356972.26370000001</v>
      </c>
      <c r="R367" s="27">
        <v>208232.82269999999</v>
      </c>
      <c r="S367" s="27" t="e">
        <v>#N/A</v>
      </c>
      <c r="T367" s="27">
        <v>36669.542500000003</v>
      </c>
      <c r="U367" s="27">
        <v>205716.3646</v>
      </c>
      <c r="V367" s="27">
        <v>-36669.543599999997</v>
      </c>
      <c r="W367" s="27">
        <v>29399.497599999999</v>
      </c>
      <c r="X367" s="27">
        <v>9092.1113000000005</v>
      </c>
      <c r="Y367" s="27">
        <v>171.5684</v>
      </c>
      <c r="Z367" s="27">
        <v>-7270.0452999999998</v>
      </c>
      <c r="AA367" s="27" t="e">
        <v>#N/A</v>
      </c>
      <c r="AB367" s="27">
        <v>9179.4766999999993</v>
      </c>
      <c r="AC367" s="27">
        <v>42831.669399999999</v>
      </c>
      <c r="AD367" s="27">
        <v>23.7135</v>
      </c>
      <c r="AE367" s="27">
        <v>916870.61769999994</v>
      </c>
      <c r="AF367" s="27">
        <v>28719.8017</v>
      </c>
      <c r="AG367" s="27">
        <v>8927.5000999999993</v>
      </c>
      <c r="AH367" s="27">
        <v>3684.6931</v>
      </c>
      <c r="AI367" s="27">
        <v>42831.668700000002</v>
      </c>
      <c r="AJ367" s="27">
        <v>0</v>
      </c>
      <c r="AK367" s="27">
        <v>0</v>
      </c>
      <c r="AL367" s="27">
        <v>31249.648000000001</v>
      </c>
      <c r="AM367" s="27">
        <v>0</v>
      </c>
      <c r="AN367" s="27">
        <v>37647.302000000003</v>
      </c>
      <c r="AO367" s="27">
        <v>417165.41800000001</v>
      </c>
      <c r="AP367" s="27">
        <v>505.40300000000002</v>
      </c>
      <c r="AQ367" s="27">
        <v>47937.4306</v>
      </c>
      <c r="AR367" s="27">
        <v>354619.72869999998</v>
      </c>
      <c r="AS367" s="27">
        <v>148739.45110000001</v>
      </c>
      <c r="AT367" s="27">
        <v>23.1203</v>
      </c>
      <c r="AU367" s="27">
        <v>14416.3626</v>
      </c>
      <c r="AV367" s="27">
        <v>6681.0159999999996</v>
      </c>
      <c r="AW367" s="27">
        <v>0</v>
      </c>
      <c r="AX367" s="27">
        <v>47937.4306</v>
      </c>
      <c r="AY367" s="27">
        <v>47937.4306</v>
      </c>
      <c r="AZ367" s="27">
        <v>767555.24750000006</v>
      </c>
      <c r="BA367" s="27">
        <v>69164.317299999995</v>
      </c>
      <c r="BB367" s="27">
        <v>62353.792600000001</v>
      </c>
      <c r="BC367" s="27">
        <v>-41761.714800000002</v>
      </c>
      <c r="BD367" s="27" t="e">
        <v>#N/A</v>
      </c>
      <c r="BE367" s="28">
        <v>28719.801899999999</v>
      </c>
      <c r="BF367" s="27">
        <v>284.64</v>
      </c>
      <c r="BG367" s="31">
        <f t="shared" si="47"/>
        <v>27071.25648</v>
      </c>
      <c r="BH367" s="31">
        <f t="shared" si="53"/>
        <v>34518.134579999998</v>
      </c>
      <c r="BI367" s="31">
        <f t="shared" si="48"/>
        <v>34518.134579999998</v>
      </c>
      <c r="BJ367" s="27">
        <v>95.106999999999999</v>
      </c>
      <c r="BK367" s="31">
        <f t="shared" si="45"/>
        <v>916357.80253481702</v>
      </c>
      <c r="BL367" s="27">
        <v>9635.0195309999999</v>
      </c>
      <c r="BM367" s="27">
        <v>0</v>
      </c>
      <c r="BN367" s="27" t="s">
        <v>113</v>
      </c>
      <c r="BO367" s="27">
        <v>2</v>
      </c>
      <c r="BP367" s="27">
        <f t="shared" si="49"/>
        <v>148739.44100000002</v>
      </c>
      <c r="BQ367" s="27">
        <f t="shared" si="50"/>
        <v>6.1608259139202826</v>
      </c>
      <c r="BR367" s="27">
        <f t="shared" si="51"/>
        <v>0.16231589951933503</v>
      </c>
      <c r="BS367" s="27" t="str">
        <f t="shared" si="52"/>
        <v>Continue</v>
      </c>
    </row>
    <row r="368" spans="1:71" customFormat="1" hidden="1">
      <c r="A368">
        <v>367</v>
      </c>
      <c r="B368" t="s">
        <v>79</v>
      </c>
      <c r="C368" s="1">
        <v>41820</v>
      </c>
      <c r="D368">
        <v>1.0035000000000001</v>
      </c>
      <c r="E368" t="e">
        <v>#N/A</v>
      </c>
      <c r="F368">
        <v>49859.2431</v>
      </c>
      <c r="G368">
        <v>3768.7071999999998</v>
      </c>
      <c r="H368">
        <v>80629.468800000002</v>
      </c>
      <c r="I368">
        <v>2155.0324000000001</v>
      </c>
      <c r="J368" s="3">
        <v>262821.25459999999</v>
      </c>
      <c r="K368">
        <v>54994.240400000002</v>
      </c>
      <c r="L368">
        <v>1422.9032</v>
      </c>
      <c r="M368">
        <v>0</v>
      </c>
      <c r="N368" s="2">
        <v>105076.91130000001</v>
      </c>
      <c r="O368" s="2">
        <v>87271.575200000007</v>
      </c>
      <c r="P368">
        <v>12938.6559</v>
      </c>
      <c r="Q368">
        <v>283123.2721</v>
      </c>
      <c r="R368">
        <v>144816.4235</v>
      </c>
      <c r="S368" s="4" t="e">
        <v>#N/A</v>
      </c>
      <c r="T368">
        <v>20312.784500000002</v>
      </c>
      <c r="U368">
        <v>202493.802</v>
      </c>
      <c r="V368">
        <v>-20312.785400000001</v>
      </c>
      <c r="W368">
        <v>33064.642099999997</v>
      </c>
      <c r="X368">
        <v>8494.7392</v>
      </c>
      <c r="Y368">
        <v>364.40280000000001</v>
      </c>
      <c r="Z368">
        <v>12751.8583</v>
      </c>
      <c r="AA368" t="e">
        <v>#N/A</v>
      </c>
      <c r="AB368">
        <v>7089.7707</v>
      </c>
      <c r="AC368">
        <v>27121.876799999998</v>
      </c>
      <c r="AD368">
        <v>22.386099999999999</v>
      </c>
      <c r="AE368" s="25">
        <v>837077.55290000001</v>
      </c>
      <c r="AF368">
        <v>19600.429599999999</v>
      </c>
      <c r="AG368">
        <v>5653.3356000000003</v>
      </c>
      <c r="AH368">
        <v>2995.6561000000002</v>
      </c>
      <c r="AI368">
        <v>27121.8773</v>
      </c>
      <c r="AJ368">
        <v>0</v>
      </c>
      <c r="AK368">
        <v>0</v>
      </c>
      <c r="AL368">
        <v>-5926.3118999999997</v>
      </c>
      <c r="AM368">
        <v>0</v>
      </c>
      <c r="AN368">
        <v>25253.7654</v>
      </c>
      <c r="AO368">
        <v>349267.71360000002</v>
      </c>
      <c r="AP368">
        <v>433.08879999999999</v>
      </c>
      <c r="AQ368">
        <v>40909.597199999997</v>
      </c>
      <c r="AR368">
        <v>280968.23599999998</v>
      </c>
      <c r="AS368">
        <v>138306.8462</v>
      </c>
      <c r="AT368">
        <v>22.370799999999999</v>
      </c>
      <c r="AU368">
        <v>11789.108899999999</v>
      </c>
      <c r="AV368">
        <v>5600.2433000000001</v>
      </c>
      <c r="AW368">
        <v>0</v>
      </c>
      <c r="AX368" s="26">
        <v>40909.595099999999</v>
      </c>
      <c r="AY368">
        <v>40909.595099999999</v>
      </c>
      <c r="AZ368">
        <v>655627.86479999998</v>
      </c>
      <c r="BA368">
        <v>56258.507799999999</v>
      </c>
      <c r="BB368">
        <v>52698.705000000002</v>
      </c>
      <c r="BC368">
        <v>-12064.720300000001</v>
      </c>
      <c r="BD368" t="e">
        <v>#N/A</v>
      </c>
      <c r="BE368" s="15">
        <v>19600.4306</v>
      </c>
      <c r="BF368" s="5">
        <v>78.3</v>
      </c>
      <c r="BG368" s="9">
        <f t="shared" si="47"/>
        <v>7446.8780999999999</v>
      </c>
      <c r="BH368" s="9">
        <f t="shared" si="53"/>
        <v>15925.667150000001</v>
      </c>
      <c r="BI368" s="9">
        <f t="shared" si="48"/>
        <v>15925.667150000001</v>
      </c>
      <c r="BJ368">
        <v>95.106999999999999</v>
      </c>
      <c r="BK368" s="9">
        <f t="shared" si="45"/>
        <v>836916.80161060591</v>
      </c>
      <c r="BL368">
        <v>8799.7392579999996</v>
      </c>
      <c r="BM368">
        <v>0</v>
      </c>
      <c r="BN368" t="s">
        <v>113</v>
      </c>
      <c r="BO368">
        <v>1</v>
      </c>
      <c r="BP368">
        <f t="shared" si="49"/>
        <v>138306.8486</v>
      </c>
      <c r="BQ368">
        <f t="shared" si="50"/>
        <v>6.0511595057094372</v>
      </c>
      <c r="BR368">
        <f t="shared" si="51"/>
        <v>0.16525758394841059</v>
      </c>
      <c r="BS368" t="str">
        <f t="shared" si="52"/>
        <v>Continue</v>
      </c>
    </row>
    <row r="369" spans="1:71">
      <c r="A369" s="27">
        <v>368</v>
      </c>
      <c r="B369" s="27" t="s">
        <v>79</v>
      </c>
      <c r="C369" s="29">
        <v>41639</v>
      </c>
      <c r="D369" s="27">
        <v>0.75729999999999997</v>
      </c>
      <c r="E369" s="27" t="e">
        <v>#N/A</v>
      </c>
      <c r="F369" s="27">
        <v>47775.727899999998</v>
      </c>
      <c r="G369" s="27">
        <v>5961.0573999999997</v>
      </c>
      <c r="H369" s="27">
        <v>96599.734500000006</v>
      </c>
      <c r="I369" s="27">
        <v>2118.4322999999999</v>
      </c>
      <c r="J369" s="27">
        <v>241935.0883</v>
      </c>
      <c r="K369" s="27">
        <v>37630.568599999999</v>
      </c>
      <c r="L369" s="27">
        <v>1156.4355</v>
      </c>
      <c r="M369" s="27">
        <v>0</v>
      </c>
      <c r="N369" s="27">
        <v>91294.130900000004</v>
      </c>
      <c r="O369" s="27">
        <v>77537.9231</v>
      </c>
      <c r="P369" s="27">
        <v>36503.080199999997</v>
      </c>
      <c r="Q369" s="27">
        <v>269534.14779999998</v>
      </c>
      <c r="R369" s="27">
        <v>142735.25440000001</v>
      </c>
      <c r="S369" s="27" t="e">
        <v>#N/A</v>
      </c>
      <c r="T369" s="27">
        <v>29953.504300000001</v>
      </c>
      <c r="U369" s="27">
        <v>172934.4056</v>
      </c>
      <c r="V369" s="27">
        <v>-29953.504000000001</v>
      </c>
      <c r="W369" s="27">
        <v>20745.746800000001</v>
      </c>
      <c r="X369" s="27">
        <v>7437.6705000000002</v>
      </c>
      <c r="Y369" s="27">
        <v>591.18330000000003</v>
      </c>
      <c r="Z369" s="27">
        <v>-9207.7582000000002</v>
      </c>
      <c r="AA369" s="27" t="e">
        <v>#N/A</v>
      </c>
      <c r="AB369" s="27">
        <v>1668.4469999999999</v>
      </c>
      <c r="AC369" s="27">
        <v>29026.5599</v>
      </c>
      <c r="AD369" s="27">
        <v>22.357500000000002</v>
      </c>
      <c r="AE369" s="27">
        <v>871553.61109999998</v>
      </c>
      <c r="AF369" s="27">
        <v>21221.0137</v>
      </c>
      <c r="AG369" s="27">
        <v>6110.7016999999996</v>
      </c>
      <c r="AH369" s="27">
        <v>2613.3274000000001</v>
      </c>
      <c r="AI369" s="27">
        <v>29026.560000000001</v>
      </c>
      <c r="AJ369" s="27">
        <v>0</v>
      </c>
      <c r="AK369" s="27">
        <v>0</v>
      </c>
      <c r="AL369" s="27">
        <v>12849.8982</v>
      </c>
      <c r="AM369" s="27">
        <v>0</v>
      </c>
      <c r="AN369" s="27">
        <v>27331.715499999998</v>
      </c>
      <c r="AO369" s="27">
        <v>307287.62719999999</v>
      </c>
      <c r="AP369" s="27">
        <v>376.52870000000001</v>
      </c>
      <c r="AQ369" s="27">
        <v>35638.670100000003</v>
      </c>
      <c r="AR369" s="27">
        <v>267415.71139999997</v>
      </c>
      <c r="AS369" s="27">
        <v>126798.901</v>
      </c>
      <c r="AT369" s="27">
        <v>22.148199999999999</v>
      </c>
      <c r="AU369" s="27">
        <v>10138.8997</v>
      </c>
      <c r="AV369" s="27">
        <v>4971.9925000000003</v>
      </c>
      <c r="AW369" s="27">
        <v>0</v>
      </c>
      <c r="AX369" s="27">
        <v>35638.667200000004</v>
      </c>
      <c r="AY369" s="27">
        <v>35638.667200000004</v>
      </c>
      <c r="AZ369" s="27">
        <v>579993.28049999999</v>
      </c>
      <c r="BA369" s="27">
        <v>49383.5334</v>
      </c>
      <c r="BB369" s="27">
        <v>45777.568800000001</v>
      </c>
      <c r="BC369" s="27">
        <v>-29000.364799999999</v>
      </c>
      <c r="BD369" s="27" t="e">
        <v>#N/A</v>
      </c>
      <c r="BE369" s="28">
        <v>21221.0131</v>
      </c>
      <c r="BF369" s="27">
        <v>89.15</v>
      </c>
      <c r="BG369" s="31">
        <f t="shared" si="47"/>
        <v>8478.7890500000012</v>
      </c>
      <c r="BH369" s="31">
        <f t="shared" si="53"/>
        <v>12859.41747</v>
      </c>
      <c r="BI369" s="31">
        <f t="shared" si="48"/>
        <v>12859.41747</v>
      </c>
      <c r="BJ369" s="27">
        <v>95.106999999999999</v>
      </c>
      <c r="BK369" s="31">
        <f t="shared" si="45"/>
        <v>870771.36418983608</v>
      </c>
      <c r="BL369" s="27">
        <v>9155.7021480000003</v>
      </c>
      <c r="BM369" s="27">
        <v>0</v>
      </c>
      <c r="BN369" s="27" t="s">
        <v>113</v>
      </c>
      <c r="BO369" s="27">
        <v>1</v>
      </c>
      <c r="BP369" s="27">
        <f t="shared" si="49"/>
        <v>126798.89339999997</v>
      </c>
      <c r="BQ369" s="27">
        <f t="shared" si="50"/>
        <v>6.8673419841520182</v>
      </c>
      <c r="BR369" s="27">
        <f t="shared" si="51"/>
        <v>0.1456167469608666</v>
      </c>
      <c r="BS369" s="27" t="str">
        <f t="shared" si="52"/>
        <v>Continue</v>
      </c>
    </row>
    <row r="370" spans="1:71" customFormat="1" hidden="1">
      <c r="A370">
        <v>369</v>
      </c>
      <c r="B370" t="s">
        <v>79</v>
      </c>
      <c r="C370" s="1">
        <v>41455</v>
      </c>
      <c r="D370">
        <v>0.74729999999999996</v>
      </c>
      <c r="E370" t="e">
        <v>#N/A</v>
      </c>
      <c r="F370">
        <v>39438.760499999997</v>
      </c>
      <c r="G370">
        <v>8738.0020999999997</v>
      </c>
      <c r="H370">
        <v>84480.149000000005</v>
      </c>
      <c r="I370">
        <v>585.27419999999995</v>
      </c>
      <c r="J370" s="3">
        <v>212213.02770000001</v>
      </c>
      <c r="K370">
        <v>30072.731299999999</v>
      </c>
      <c r="L370">
        <v>496.41919999999999</v>
      </c>
      <c r="M370">
        <v>0</v>
      </c>
      <c r="N370" s="2">
        <v>74279.9136</v>
      </c>
      <c r="O370" s="2">
        <v>60473.070399999997</v>
      </c>
      <c r="P370">
        <v>31175.899700000002</v>
      </c>
      <c r="Q370">
        <v>230818.83050000001</v>
      </c>
      <c r="R370">
        <v>121475.4307</v>
      </c>
      <c r="S370" s="4" t="e">
        <v>#N/A</v>
      </c>
      <c r="T370">
        <v>20322.5628</v>
      </c>
      <c r="U370">
        <v>146338.6747</v>
      </c>
      <c r="V370">
        <v>-20322.5622</v>
      </c>
      <c r="W370">
        <v>23453.243200000001</v>
      </c>
      <c r="X370">
        <v>6757.8608999999997</v>
      </c>
      <c r="Y370">
        <v>69.030600000000007</v>
      </c>
      <c r="Z370">
        <v>3130.6801999999998</v>
      </c>
      <c r="AA370" t="e">
        <v>#N/A</v>
      </c>
      <c r="AB370">
        <v>428.43049999999999</v>
      </c>
      <c r="AC370">
        <v>20527.7601</v>
      </c>
      <c r="AD370">
        <v>21.856300000000001</v>
      </c>
      <c r="AE370" s="25">
        <v>710191.46869999997</v>
      </c>
      <c r="AF370">
        <v>14554.5646</v>
      </c>
      <c r="AG370">
        <v>4070.8195999999998</v>
      </c>
      <c r="AH370">
        <v>2360.4186</v>
      </c>
      <c r="AI370">
        <v>20527.760699999999</v>
      </c>
      <c r="AJ370">
        <v>0</v>
      </c>
      <c r="AK370">
        <v>0</v>
      </c>
      <c r="AL370">
        <v>-2681.1478999999999</v>
      </c>
      <c r="AM370">
        <v>0</v>
      </c>
      <c r="AN370">
        <v>18625.383900000001</v>
      </c>
      <c r="AO370">
        <v>273031.95850000001</v>
      </c>
      <c r="AP370">
        <v>307.57429999999999</v>
      </c>
      <c r="AQ370">
        <v>29300.1322</v>
      </c>
      <c r="AR370">
        <v>230233.55249999999</v>
      </c>
      <c r="AS370">
        <v>109343.3995</v>
      </c>
      <c r="AT370">
        <v>21.639800000000001</v>
      </c>
      <c r="AU370">
        <v>8091.4838</v>
      </c>
      <c r="AV370">
        <v>4532.7471999999998</v>
      </c>
      <c r="AW370">
        <v>0</v>
      </c>
      <c r="AX370" s="26">
        <v>29300.130300000001</v>
      </c>
      <c r="AY370">
        <v>29300.130300000001</v>
      </c>
      <c r="AZ370">
        <v>514490.79109999997</v>
      </c>
      <c r="BA370">
        <v>40756.004699999998</v>
      </c>
      <c r="BB370">
        <v>37391.6155</v>
      </c>
      <c r="BC370">
        <v>-30997.142500000002</v>
      </c>
      <c r="BD370" t="e">
        <v>#N/A</v>
      </c>
      <c r="BE370" s="15">
        <v>14554.5643</v>
      </c>
      <c r="BF370" s="5">
        <v>46.06</v>
      </c>
      <c r="BG370" s="9">
        <f t="shared" si="47"/>
        <v>4380.62842</v>
      </c>
      <c r="BH370" s="9">
        <f t="shared" si="53"/>
        <v>9613.4155600000013</v>
      </c>
      <c r="BI370" s="9">
        <f t="shared" si="48"/>
        <v>9613.4155600000013</v>
      </c>
      <c r="BJ370">
        <v>95.106999999999999</v>
      </c>
      <c r="BK370" s="9">
        <f t="shared" ref="BK370:BK433" si="54">BJ370*BL370</f>
        <v>714118.618397885</v>
      </c>
      <c r="BL370">
        <v>7508.5810549999997</v>
      </c>
      <c r="BM370">
        <v>0</v>
      </c>
      <c r="BN370" t="s">
        <v>113</v>
      </c>
      <c r="BO370">
        <v>1</v>
      </c>
      <c r="BP370">
        <f t="shared" si="49"/>
        <v>109343.39980000001</v>
      </c>
      <c r="BQ370">
        <f t="shared" si="50"/>
        <v>6.5309714139498061</v>
      </c>
      <c r="BR370">
        <f t="shared" si="51"/>
        <v>0.15311657893097702</v>
      </c>
      <c r="BS370" t="str">
        <f t="shared" si="52"/>
        <v>Continue</v>
      </c>
    </row>
    <row r="371" spans="1:71">
      <c r="A371" s="27">
        <v>370</v>
      </c>
      <c r="B371" s="27" t="s">
        <v>79</v>
      </c>
      <c r="C371" s="29">
        <v>41274</v>
      </c>
      <c r="D371" s="27">
        <v>0.72350000000000003</v>
      </c>
      <c r="E371" s="27" t="e">
        <v>#N/A</v>
      </c>
      <c r="F371" s="27">
        <v>42704.900699999998</v>
      </c>
      <c r="G371" s="27">
        <v>12528.3611</v>
      </c>
      <c r="H371" s="27">
        <v>77354.5389</v>
      </c>
      <c r="I371" s="27">
        <v>526.29179999999997</v>
      </c>
      <c r="J371" s="27">
        <v>192524.62580000001</v>
      </c>
      <c r="K371" s="27">
        <v>38479.440199999997</v>
      </c>
      <c r="L371" s="27">
        <v>881.98109999999997</v>
      </c>
      <c r="M371" s="27">
        <v>0</v>
      </c>
      <c r="N371" s="27">
        <v>59842.707900000001</v>
      </c>
      <c r="O371" s="27">
        <v>54483.258600000001</v>
      </c>
      <c r="P371" s="27">
        <v>25274.75</v>
      </c>
      <c r="Q371" s="27">
        <v>221869.97089999999</v>
      </c>
      <c r="R371" s="27">
        <v>122030.5482</v>
      </c>
      <c r="S371" s="27" t="e">
        <v>#N/A</v>
      </c>
      <c r="T371" s="27">
        <v>26653.622599999999</v>
      </c>
      <c r="U371" s="27">
        <v>144515.4296</v>
      </c>
      <c r="V371" s="27">
        <v>-26653.622200000002</v>
      </c>
      <c r="W371" s="27">
        <v>24922.462</v>
      </c>
      <c r="X371" s="27">
        <v>6005.6383999999998</v>
      </c>
      <c r="Y371" s="27">
        <v>229.79</v>
      </c>
      <c r="Z371" s="27">
        <v>-1731.16</v>
      </c>
      <c r="AA371" s="27" t="e">
        <v>#N/A</v>
      </c>
      <c r="AB371" s="27">
        <v>436.79950000000002</v>
      </c>
      <c r="AC371" s="27">
        <v>20221.2978</v>
      </c>
      <c r="AD371" s="27">
        <v>21.421700000000001</v>
      </c>
      <c r="AE371" s="27">
        <v>455771.6287</v>
      </c>
      <c r="AF371" s="27">
        <v>14743.6451</v>
      </c>
      <c r="AG371" s="27">
        <v>4019.3555000000001</v>
      </c>
      <c r="AH371" s="27">
        <v>2170.3858</v>
      </c>
      <c r="AI371" s="27">
        <v>20221.298500000001</v>
      </c>
      <c r="AJ371" s="27">
        <v>0</v>
      </c>
      <c r="AK371" s="27">
        <v>0</v>
      </c>
      <c r="AL371" s="27">
        <v>14255.010700000001</v>
      </c>
      <c r="AM371" s="27">
        <v>0</v>
      </c>
      <c r="AN371" s="27">
        <v>18763.000700000001</v>
      </c>
      <c r="AO371" s="27">
        <v>241161.01730000001</v>
      </c>
      <c r="AP371" s="27">
        <v>263.18180000000001</v>
      </c>
      <c r="AQ371" s="27">
        <v>25093.304700000001</v>
      </c>
      <c r="AR371" s="27">
        <v>221343.6735</v>
      </c>
      <c r="AS371" s="27">
        <v>99839.4182</v>
      </c>
      <c r="AT371" s="27">
        <v>22.269100000000002</v>
      </c>
      <c r="AU371" s="27">
        <v>7188.9745000000003</v>
      </c>
      <c r="AV371" s="27">
        <v>4051.57</v>
      </c>
      <c r="AW371" s="27">
        <v>0</v>
      </c>
      <c r="AX371" s="27">
        <v>25093.303800000002</v>
      </c>
      <c r="AY371" s="27">
        <v>25093.303800000002</v>
      </c>
      <c r="AZ371" s="27">
        <v>448234.21090000001</v>
      </c>
      <c r="BA371" s="27">
        <v>34971.778899999998</v>
      </c>
      <c r="BB371" s="27">
        <v>32282.2788</v>
      </c>
      <c r="BC371" s="27">
        <v>-19175.7451</v>
      </c>
      <c r="BD371" s="27" t="e">
        <v>#N/A</v>
      </c>
      <c r="BE371" s="28">
        <v>14743.6446</v>
      </c>
      <c r="BF371" s="27">
        <v>55.02</v>
      </c>
      <c r="BG371" s="31">
        <f t="shared" si="47"/>
        <v>5232.7871400000004</v>
      </c>
      <c r="BH371" s="31">
        <f t="shared" si="53"/>
        <v>7736.9544500000002</v>
      </c>
      <c r="BI371" s="31">
        <f t="shared" si="48"/>
        <v>7736.9544500000002</v>
      </c>
      <c r="BJ371" s="27">
        <v>95.106999999999999</v>
      </c>
      <c r="BK371" s="31">
        <f t="shared" si="54"/>
        <v>452124.00327522098</v>
      </c>
      <c r="BL371" s="27">
        <v>4753.845703</v>
      </c>
      <c r="BM371" s="27">
        <v>0</v>
      </c>
      <c r="BN371" s="27" t="s">
        <v>113</v>
      </c>
      <c r="BO371" s="27">
        <v>1</v>
      </c>
      <c r="BP371" s="27">
        <f t="shared" si="49"/>
        <v>99839.422699999981</v>
      </c>
      <c r="BQ371" s="27">
        <f t="shared" si="50"/>
        <v>4.5285117947223572</v>
      </c>
      <c r="BR371" s="27">
        <f t="shared" si="51"/>
        <v>0.22082309715201037</v>
      </c>
      <c r="BS371" s="27" t="str">
        <f t="shared" si="52"/>
        <v>Continue</v>
      </c>
    </row>
    <row r="372" spans="1:71" customFormat="1" hidden="1">
      <c r="A372">
        <v>371</v>
      </c>
      <c r="B372" t="s">
        <v>79</v>
      </c>
      <c r="C372" s="1">
        <v>41090</v>
      </c>
      <c r="D372">
        <v>0.75129999999999997</v>
      </c>
      <c r="E372" t="e">
        <v>#N/A</v>
      </c>
      <c r="F372">
        <v>29969.7991</v>
      </c>
      <c r="G372">
        <v>4164.7317999999996</v>
      </c>
      <c r="H372">
        <v>41874.753100000002</v>
      </c>
      <c r="I372">
        <v>355.60860000000002</v>
      </c>
      <c r="J372" s="3">
        <v>162795.7893</v>
      </c>
      <c r="K372">
        <v>45179.197</v>
      </c>
      <c r="L372">
        <v>4.2832999999999997</v>
      </c>
      <c r="M372">
        <v>0</v>
      </c>
      <c r="N372" s="2">
        <v>50429.737200000003</v>
      </c>
      <c r="O372" s="2">
        <v>37931.453200000004</v>
      </c>
      <c r="P372">
        <v>3467.5001000000002</v>
      </c>
      <c r="Q372">
        <v>178065.38020000001</v>
      </c>
      <c r="R372">
        <v>92011.670599999998</v>
      </c>
      <c r="S372" s="4" t="e">
        <v>#N/A</v>
      </c>
      <c r="T372">
        <v>20684.6073</v>
      </c>
      <c r="U372">
        <v>136190.6237</v>
      </c>
      <c r="V372">
        <v>-20684.608199999999</v>
      </c>
      <c r="W372">
        <v>12346.705900000001</v>
      </c>
      <c r="X372">
        <v>5261.0838999999996</v>
      </c>
      <c r="Y372">
        <v>627.33420000000001</v>
      </c>
      <c r="Z372">
        <v>-8337.9015999999992</v>
      </c>
      <c r="AA372" t="e">
        <v>#N/A</v>
      </c>
      <c r="AB372">
        <v>237.94059999999999</v>
      </c>
      <c r="AC372">
        <v>14818.998100000001</v>
      </c>
      <c r="AD372">
        <v>23.406300000000002</v>
      </c>
      <c r="AE372" s="25">
        <v>368504.80180000002</v>
      </c>
      <c r="AF372">
        <v>10405.4627</v>
      </c>
      <c r="AG372">
        <v>3179.8076000000001</v>
      </c>
      <c r="AH372">
        <v>1884.2375</v>
      </c>
      <c r="AI372">
        <v>14818.998299999999</v>
      </c>
      <c r="AJ372">
        <v>0</v>
      </c>
      <c r="AK372">
        <v>0</v>
      </c>
      <c r="AL372">
        <v>-2741.0014999999999</v>
      </c>
      <c r="AM372">
        <v>0</v>
      </c>
      <c r="AN372">
        <v>13585.2703</v>
      </c>
      <c r="AO372">
        <v>207440.65789999999</v>
      </c>
      <c r="AP372">
        <v>204.34989999999999</v>
      </c>
      <c r="AQ372">
        <v>18792.129499999999</v>
      </c>
      <c r="AR372">
        <v>177709.7683</v>
      </c>
      <c r="AS372">
        <v>86053.710200000001</v>
      </c>
      <c r="AT372">
        <v>23.8813</v>
      </c>
      <c r="AU372">
        <v>5895.8139000000001</v>
      </c>
      <c r="AV372">
        <v>4234.8756000000003</v>
      </c>
      <c r="AW372">
        <v>0</v>
      </c>
      <c r="AX372" s="26">
        <v>18792.129499999999</v>
      </c>
      <c r="AY372">
        <v>18792.129499999999</v>
      </c>
      <c r="AZ372">
        <v>386912.37040000001</v>
      </c>
      <c r="BA372">
        <v>27426.971699999998</v>
      </c>
      <c r="BB372">
        <v>24687.942999999999</v>
      </c>
      <c r="BC372">
        <v>-3735.6277</v>
      </c>
      <c r="BD372" t="e">
        <v>#N/A</v>
      </c>
      <c r="BE372" s="15">
        <v>10405.463100000001</v>
      </c>
      <c r="BF372" s="5">
        <v>26.33</v>
      </c>
      <c r="BG372" s="9">
        <f t="shared" si="47"/>
        <v>2504.1673099999998</v>
      </c>
      <c r="BH372" s="9">
        <f t="shared" si="53"/>
        <v>4240.8211300000003</v>
      </c>
      <c r="BI372" s="9">
        <f t="shared" si="48"/>
        <v>4240.8211300000003</v>
      </c>
      <c r="BJ372">
        <v>95.106999999999999</v>
      </c>
      <c r="BK372" s="9">
        <f t="shared" si="54"/>
        <v>368158.38431068498</v>
      </c>
      <c r="BL372">
        <v>3870.9914549999999</v>
      </c>
      <c r="BM372">
        <v>0</v>
      </c>
      <c r="BN372" t="s">
        <v>113</v>
      </c>
      <c r="BO372">
        <v>2</v>
      </c>
      <c r="BP372">
        <f t="shared" si="49"/>
        <v>86053.709600000017</v>
      </c>
      <c r="BQ372">
        <f t="shared" si="50"/>
        <v>4.2782395555285264</v>
      </c>
      <c r="BR372">
        <f t="shared" si="51"/>
        <v>0.23374100188189711</v>
      </c>
      <c r="BS372" t="str">
        <f t="shared" si="52"/>
        <v>Continue</v>
      </c>
    </row>
    <row r="373" spans="1:71">
      <c r="A373" s="27">
        <v>372</v>
      </c>
      <c r="B373" s="27" t="s">
        <v>79</v>
      </c>
      <c r="C373" s="29">
        <v>40908</v>
      </c>
      <c r="D373" s="27">
        <v>0.748</v>
      </c>
      <c r="E373" s="27" t="e">
        <v>#N/A</v>
      </c>
      <c r="F373" s="27">
        <v>33071.659500000002</v>
      </c>
      <c r="G373" s="27">
        <v>17167.343000000001</v>
      </c>
      <c r="H373" s="27">
        <v>46565.348100000003</v>
      </c>
      <c r="I373" s="27">
        <v>284.1456</v>
      </c>
      <c r="J373" s="27">
        <v>144813.2035</v>
      </c>
      <c r="K373" s="27">
        <v>45761.42</v>
      </c>
      <c r="L373" s="27">
        <v>171.9973</v>
      </c>
      <c r="M373" s="27">
        <v>0</v>
      </c>
      <c r="N373" s="27">
        <v>41249.527999999998</v>
      </c>
      <c r="O373" s="27">
        <v>30881.473399999999</v>
      </c>
      <c r="P373" s="27">
        <v>6173.7825000000003</v>
      </c>
      <c r="Q373" s="27">
        <v>174994.4161</v>
      </c>
      <c r="R373" s="27">
        <v>96472.531799999997</v>
      </c>
      <c r="S373" s="27" t="e">
        <v>#N/A</v>
      </c>
      <c r="T373" s="27">
        <v>26856.2163</v>
      </c>
      <c r="U373" s="27">
        <v>128429.0638</v>
      </c>
      <c r="V373" s="27">
        <v>-26856.216199999999</v>
      </c>
      <c r="W373" s="27">
        <v>20699.0396</v>
      </c>
      <c r="X373" s="27">
        <v>4497.8779000000004</v>
      </c>
      <c r="Y373" s="27">
        <v>163.13499999999999</v>
      </c>
      <c r="Z373" s="27">
        <v>-6157.1767</v>
      </c>
      <c r="AA373" s="27" t="e">
        <v>#N/A</v>
      </c>
      <c r="AB373" s="27">
        <v>14190.511500000001</v>
      </c>
      <c r="AC373" s="27">
        <v>12622.966899999999</v>
      </c>
      <c r="AD373" s="27">
        <v>24.453499999999998</v>
      </c>
      <c r="AE373" s="27">
        <v>266264.8554</v>
      </c>
      <c r="AF373" s="27">
        <v>8400.5013999999992</v>
      </c>
      <c r="AG373" s="27">
        <v>2719.1480999999999</v>
      </c>
      <c r="AH373" s="27">
        <v>2347.2424999999998</v>
      </c>
      <c r="AI373" s="27">
        <v>12622.966700000001</v>
      </c>
      <c r="AJ373" s="27">
        <v>0</v>
      </c>
      <c r="AK373" s="27">
        <v>116.0998</v>
      </c>
      <c r="AL373" s="27">
        <v>4171.4565000000002</v>
      </c>
      <c r="AM373" s="27">
        <v>0</v>
      </c>
      <c r="AN373" s="27">
        <v>11119.6495</v>
      </c>
      <c r="AO373" s="27">
        <v>179660.43900000001</v>
      </c>
      <c r="AP373" s="27">
        <v>134.547</v>
      </c>
      <c r="AQ373" s="27">
        <v>12308.7407</v>
      </c>
      <c r="AR373" s="27">
        <v>174710.2665</v>
      </c>
      <c r="AS373" s="27">
        <v>78405.783200000005</v>
      </c>
      <c r="AT373" s="27">
        <v>25.387499999999999</v>
      </c>
      <c r="AU373" s="27">
        <v>4188.152</v>
      </c>
      <c r="AV373" s="27">
        <v>3686.4250000000002</v>
      </c>
      <c r="AW373" s="27">
        <v>0</v>
      </c>
      <c r="AX373" s="27">
        <v>12308.7412</v>
      </c>
      <c r="AY373" s="27">
        <v>12308.7412</v>
      </c>
      <c r="AZ373" s="27">
        <v>335834.77860000002</v>
      </c>
      <c r="BA373" s="27">
        <v>18365.1541</v>
      </c>
      <c r="BB373" s="27">
        <v>16496.892800000001</v>
      </c>
      <c r="BC373" s="27">
        <v>2599.9092999999998</v>
      </c>
      <c r="BD373" s="27" t="e">
        <v>#N/A</v>
      </c>
      <c r="BE373" s="28">
        <v>8400.5017000000007</v>
      </c>
      <c r="BF373" s="27">
        <v>18.260000000000002</v>
      </c>
      <c r="BG373" s="31">
        <f t="shared" si="47"/>
        <v>1736.6538200000002</v>
      </c>
      <c r="BH373" s="31">
        <f t="shared" si="53"/>
        <v>2154.5674500000005</v>
      </c>
      <c r="BI373" s="31">
        <f t="shared" si="48"/>
        <v>2154.5674500000005</v>
      </c>
      <c r="BJ373" s="27">
        <v>95.106999999999999</v>
      </c>
      <c r="BK373" s="31">
        <f t="shared" si="54"/>
        <v>262863.67388102901</v>
      </c>
      <c r="BL373" s="27">
        <v>2763.873047</v>
      </c>
      <c r="BM373" s="27">
        <v>0</v>
      </c>
      <c r="BN373" s="27" t="s">
        <v>113</v>
      </c>
      <c r="BO373" s="27">
        <v>1</v>
      </c>
      <c r="BP373" s="27">
        <f t="shared" si="49"/>
        <v>78521.884300000005</v>
      </c>
      <c r="BQ373" s="27">
        <f t="shared" si="50"/>
        <v>3.3476485724251654</v>
      </c>
      <c r="BR373" s="27">
        <f t="shared" si="51"/>
        <v>0.29871713782536069</v>
      </c>
      <c r="BS373" s="27" t="str">
        <f t="shared" si="52"/>
        <v>Continue</v>
      </c>
    </row>
    <row r="374" spans="1:71" customFormat="1" hidden="1">
      <c r="A374">
        <v>373</v>
      </c>
      <c r="B374" t="s">
        <v>79</v>
      </c>
      <c r="C374" s="1">
        <v>40724</v>
      </c>
      <c r="D374">
        <v>0.58279999999999998</v>
      </c>
      <c r="E374">
        <v>3.0091999999999999</v>
      </c>
      <c r="F374">
        <v>22379.763200000001</v>
      </c>
      <c r="G374">
        <v>2111.4151000000002</v>
      </c>
      <c r="H374">
        <v>40672.917300000001</v>
      </c>
      <c r="I374">
        <v>236.30439999999999</v>
      </c>
      <c r="J374" s="3">
        <v>116743.85030000001</v>
      </c>
      <c r="K374">
        <v>34668.233200000002</v>
      </c>
      <c r="L374">
        <v>3864.9326000000001</v>
      </c>
      <c r="M374">
        <v>0</v>
      </c>
      <c r="N374" s="2">
        <v>28021.785100000001</v>
      </c>
      <c r="O374" s="2">
        <v>26895.069200000002</v>
      </c>
      <c r="P374">
        <v>12396.0483</v>
      </c>
      <c r="Q374">
        <v>133436.45379999999</v>
      </c>
      <c r="R374">
        <v>78338.044399999999</v>
      </c>
      <c r="S374" s="4" t="e">
        <v>#N/A</v>
      </c>
      <c r="T374">
        <v>21941.379300000001</v>
      </c>
      <c r="U374">
        <v>92763.5432</v>
      </c>
      <c r="V374">
        <v>-21941.379400000002</v>
      </c>
      <c r="W374">
        <v>7532.5568000000003</v>
      </c>
      <c r="X374">
        <v>3504.5372000000002</v>
      </c>
      <c r="Y374">
        <v>130.11969999999999</v>
      </c>
      <c r="Z374">
        <v>-14408.822899999999</v>
      </c>
      <c r="AA374" t="e">
        <v>#N/A</v>
      </c>
      <c r="AB374">
        <v>0.1144</v>
      </c>
      <c r="AC374">
        <v>5905.5023000000001</v>
      </c>
      <c r="AD374">
        <v>27.172999999999998</v>
      </c>
      <c r="AE374" s="25">
        <v>334537.0968</v>
      </c>
      <c r="AF374">
        <v>4014.5754999999999</v>
      </c>
      <c r="AG374">
        <v>1497.9073000000001</v>
      </c>
      <c r="AH374">
        <v>1362.2097000000001</v>
      </c>
      <c r="AI374">
        <v>5905.5023000000001</v>
      </c>
      <c r="AJ374">
        <v>0</v>
      </c>
      <c r="AK374">
        <v>0</v>
      </c>
      <c r="AL374">
        <v>16628.494999999999</v>
      </c>
      <c r="AM374">
        <v>0</v>
      </c>
      <c r="AN374">
        <v>5512.4827999999998</v>
      </c>
      <c r="AO374">
        <v>156485.18460000001</v>
      </c>
      <c r="AP374">
        <v>110.7303</v>
      </c>
      <c r="AQ374">
        <v>10162.0065</v>
      </c>
      <c r="AR374">
        <v>133200.15489999999</v>
      </c>
      <c r="AS374">
        <v>55098.407800000001</v>
      </c>
      <c r="AT374">
        <v>26.158000000000001</v>
      </c>
      <c r="AU374">
        <v>3599.8141999999998</v>
      </c>
      <c r="AV374">
        <v>2330.4562999999998</v>
      </c>
      <c r="AW374">
        <v>0</v>
      </c>
      <c r="AX374" s="26">
        <v>10162.007</v>
      </c>
      <c r="AY374">
        <v>10162.007</v>
      </c>
      <c r="AZ374">
        <v>290497.07299999997</v>
      </c>
      <c r="BA374">
        <v>14603.544</v>
      </c>
      <c r="BB374">
        <v>13761.821099999999</v>
      </c>
      <c r="BC374">
        <v>-8614.0913999999993</v>
      </c>
      <c r="BD374" t="e">
        <v>#N/A</v>
      </c>
      <c r="BE374" s="15">
        <v>4014.5756999999999</v>
      </c>
      <c r="BF374" s="5">
        <v>4.67</v>
      </c>
      <c r="BG374" s="9">
        <f t="shared" si="47"/>
        <v>417.91363000000001</v>
      </c>
      <c r="BH374" s="9">
        <f t="shared" si="53"/>
        <v>1005.8563600000001</v>
      </c>
      <c r="BI374" s="9">
        <f t="shared" si="48"/>
        <v>1005.8563600000001</v>
      </c>
      <c r="BJ374">
        <v>89.489000000000004</v>
      </c>
      <c r="BK374" s="9">
        <f t="shared" si="54"/>
        <v>334181.22407217702</v>
      </c>
      <c r="BL374">
        <v>3734.327393</v>
      </c>
      <c r="BM374">
        <v>0</v>
      </c>
      <c r="BN374" t="s">
        <v>113</v>
      </c>
      <c r="BO374">
        <v>1</v>
      </c>
      <c r="BP374">
        <f t="shared" si="49"/>
        <v>55098.40939999999</v>
      </c>
      <c r="BQ374">
        <f t="shared" si="50"/>
        <v>6.0651700786153198</v>
      </c>
      <c r="BR374">
        <f t="shared" si="51"/>
        <v>0.16487583811141868</v>
      </c>
      <c r="BS374" t="str">
        <f t="shared" si="52"/>
        <v>Continue</v>
      </c>
    </row>
    <row r="375" spans="1:71">
      <c r="A375" s="27">
        <v>374</v>
      </c>
      <c r="B375" s="27" t="s">
        <v>79</v>
      </c>
      <c r="C375" s="29">
        <v>40543</v>
      </c>
      <c r="D375" s="27">
        <v>0.61309999999999998</v>
      </c>
      <c r="E375" s="27" t="e">
        <v>#N/A</v>
      </c>
      <c r="F375" s="27">
        <v>23513.904200000001</v>
      </c>
      <c r="G375" s="27">
        <v>4050.0403000000001</v>
      </c>
      <c r="H375" s="27">
        <v>33272.646000000001</v>
      </c>
      <c r="I375" s="27">
        <v>191.85140000000001</v>
      </c>
      <c r="J375" s="27">
        <v>95145.747000000003</v>
      </c>
      <c r="K375" s="27">
        <v>24741.502799999998</v>
      </c>
      <c r="L375" s="27">
        <v>882.12559999999996</v>
      </c>
      <c r="M375" s="27">
        <v>0</v>
      </c>
      <c r="N375" s="27">
        <v>27517.409199999998</v>
      </c>
      <c r="O375" s="27">
        <v>21693.285400000001</v>
      </c>
      <c r="P375" s="27">
        <v>5463.4728999999998</v>
      </c>
      <c r="Q375" s="27">
        <v>112643.12639999999</v>
      </c>
      <c r="R375" s="27">
        <v>60041.7641</v>
      </c>
      <c r="S375" s="27" t="e">
        <v>#N/A</v>
      </c>
      <c r="T375" s="27">
        <v>24228.992300000002</v>
      </c>
      <c r="U375" s="27">
        <v>79370.476800000004</v>
      </c>
      <c r="V375" s="27">
        <v>-24228.992600000001</v>
      </c>
      <c r="W375" s="27">
        <v>8334.8338000000003</v>
      </c>
      <c r="X375" s="27">
        <v>2572.1030000000001</v>
      </c>
      <c r="Y375" s="27">
        <v>122.0373</v>
      </c>
      <c r="Z375" s="27">
        <v>-15894.158600000001</v>
      </c>
      <c r="AA375" s="27" t="e">
        <v>#N/A</v>
      </c>
      <c r="AB375" s="27" t="e">
        <v>#N/A</v>
      </c>
      <c r="AC375" s="27">
        <v>8774.027</v>
      </c>
      <c r="AD375" s="27">
        <v>25.4377</v>
      </c>
      <c r="AE375" s="27">
        <v>361378.18459999998</v>
      </c>
      <c r="AF375" s="27">
        <v>6207.1050999999998</v>
      </c>
      <c r="AG375" s="27">
        <v>2117.6127999999999</v>
      </c>
      <c r="AH375" s="27">
        <v>950.27260000000001</v>
      </c>
      <c r="AI375" s="27">
        <v>8774.0272000000004</v>
      </c>
      <c r="AJ375" s="27">
        <v>0</v>
      </c>
      <c r="AK375" s="27">
        <v>0</v>
      </c>
      <c r="AL375" s="27">
        <v>20576.0229</v>
      </c>
      <c r="AM375" s="27">
        <v>0</v>
      </c>
      <c r="AN375" s="27">
        <v>8324.7180000000008</v>
      </c>
      <c r="AO375" s="27">
        <v>132726.27799999999</v>
      </c>
      <c r="AP375" s="27">
        <v>114.44459999999999</v>
      </c>
      <c r="AQ375" s="27">
        <v>10134.330400000001</v>
      </c>
      <c r="AR375" s="27">
        <v>112451.27159999999</v>
      </c>
      <c r="AS375" s="27">
        <v>52601.3632</v>
      </c>
      <c r="AT375" s="27">
        <v>25.606300000000001</v>
      </c>
      <c r="AU375" s="27">
        <v>3488.2314999999999</v>
      </c>
      <c r="AV375" s="27">
        <v>1244.0137999999999</v>
      </c>
      <c r="AW375" s="27">
        <v>0</v>
      </c>
      <c r="AX375" s="27">
        <v>10134.33</v>
      </c>
      <c r="AY375" s="27">
        <v>10134.33</v>
      </c>
      <c r="AZ375" s="27">
        <v>236199.35250000001</v>
      </c>
      <c r="BA375" s="27">
        <v>14062.5916</v>
      </c>
      <c r="BB375" s="27">
        <v>13622.561900000001</v>
      </c>
      <c r="BC375" s="27">
        <v>-3444.0736999999999</v>
      </c>
      <c r="BD375" s="27" t="e">
        <v>#N/A</v>
      </c>
      <c r="BE375" s="28">
        <v>6207.1048000000001</v>
      </c>
      <c r="BF375" s="27">
        <v>6.57</v>
      </c>
      <c r="BG375" s="31">
        <f t="shared" si="47"/>
        <v>587.9427300000001</v>
      </c>
      <c r="BH375" s="31">
        <f t="shared" si="53"/>
        <v>587.9427300000001</v>
      </c>
      <c r="BI375" s="31">
        <f t="shared" si="48"/>
        <v>587.9427300000001</v>
      </c>
      <c r="BJ375" s="27">
        <v>89.489000000000004</v>
      </c>
      <c r="BK375" s="31">
        <f t="shared" si="54"/>
        <v>362630.03060502501</v>
      </c>
      <c r="BL375" s="27">
        <v>4052.2302249999998</v>
      </c>
      <c r="BM375" s="27">
        <v>0</v>
      </c>
      <c r="BN375" s="27" t="s">
        <v>113</v>
      </c>
      <c r="BO375" s="27">
        <v>1</v>
      </c>
      <c r="BP375" s="27">
        <f t="shared" si="49"/>
        <v>52601.362299999993</v>
      </c>
      <c r="BQ375" s="27">
        <f t="shared" si="50"/>
        <v>6.8939284982173374</v>
      </c>
      <c r="BR375" s="27">
        <f t="shared" si="51"/>
        <v>0.14505517431150969</v>
      </c>
      <c r="BS375" s="27" t="str">
        <f t="shared" si="52"/>
        <v>Initiate</v>
      </c>
    </row>
    <row r="376" spans="1:71" customFormat="1" hidden="1">
      <c r="A376">
        <v>375</v>
      </c>
      <c r="B376" t="s">
        <v>79</v>
      </c>
      <c r="C376" s="1">
        <v>40359</v>
      </c>
      <c r="D376">
        <v>0.63100000000000001</v>
      </c>
      <c r="E376">
        <v>2.2179000000000002</v>
      </c>
      <c r="F376">
        <v>17585.963500000002</v>
      </c>
      <c r="G376">
        <v>1609.8449000000001</v>
      </c>
      <c r="H376">
        <v>23572.822</v>
      </c>
      <c r="I376">
        <v>117.83159999999999</v>
      </c>
      <c r="J376" s="3">
        <v>70120.092600000004</v>
      </c>
      <c r="K376">
        <v>7593.6419999999998</v>
      </c>
      <c r="L376">
        <v>259.93560000000002</v>
      </c>
      <c r="M376">
        <v>0</v>
      </c>
      <c r="N376" s="2">
        <v>21826.121299999999</v>
      </c>
      <c r="O376" s="2">
        <v>14725.266600000001</v>
      </c>
      <c r="P376">
        <v>2827.8652000000002</v>
      </c>
      <c r="Q376">
        <v>78511.191000000006</v>
      </c>
      <c r="R376">
        <v>32302.044699999999</v>
      </c>
      <c r="S376" s="4" t="e">
        <v>#N/A</v>
      </c>
      <c r="T376">
        <v>11690.168299999999</v>
      </c>
      <c r="U376">
        <v>54938.368600000002</v>
      </c>
      <c r="V376">
        <v>-11690.168</v>
      </c>
      <c r="W376">
        <v>4715.6532999999999</v>
      </c>
      <c r="X376">
        <v>1998.6735000000001</v>
      </c>
      <c r="Y376">
        <v>154.1097</v>
      </c>
      <c r="Z376">
        <v>-6974.5150000000003</v>
      </c>
      <c r="AA376" t="e">
        <v>#N/A</v>
      </c>
      <c r="AB376" t="e">
        <v>#N/A</v>
      </c>
      <c r="AC376">
        <v>5318.1669000000002</v>
      </c>
      <c r="AD376">
        <v>25.864999999999998</v>
      </c>
      <c r="AE376" s="25">
        <v>226026.37059999999</v>
      </c>
      <c r="AF376">
        <v>3946.3683000000001</v>
      </c>
      <c r="AG376">
        <v>1376.8513</v>
      </c>
      <c r="AH376">
        <v>299.64760000000001</v>
      </c>
      <c r="AI376">
        <v>5318.1666999999998</v>
      </c>
      <c r="AJ376">
        <v>0</v>
      </c>
      <c r="AK376">
        <v>0</v>
      </c>
      <c r="AL376">
        <v>-2432.67</v>
      </c>
      <c r="AM376">
        <v>0</v>
      </c>
      <c r="AN376">
        <v>5323.2196000000004</v>
      </c>
      <c r="AO376">
        <v>103693.72410000001</v>
      </c>
      <c r="AP376">
        <v>100.5095</v>
      </c>
      <c r="AQ376">
        <v>8722.9853000000003</v>
      </c>
      <c r="AR376">
        <v>78393.358099999998</v>
      </c>
      <c r="AS376">
        <v>46209.1443</v>
      </c>
      <c r="AT376">
        <v>24.3354</v>
      </c>
      <c r="AU376">
        <v>2805.5057999999999</v>
      </c>
      <c r="AV376">
        <v>1137.8069</v>
      </c>
      <c r="AW376">
        <v>0</v>
      </c>
      <c r="AX376" s="26">
        <v>8722.9848000000002</v>
      </c>
      <c r="AY376">
        <v>8722.9848000000002</v>
      </c>
      <c r="AZ376">
        <v>194283.4075</v>
      </c>
      <c r="BA376">
        <v>12185.1247</v>
      </c>
      <c r="BB376">
        <v>11528.4907</v>
      </c>
      <c r="BC376">
        <v>-5261.9674999999997</v>
      </c>
      <c r="BD376" t="e">
        <v>#N/A</v>
      </c>
      <c r="BE376" s="15">
        <v>3946.3681999999999</v>
      </c>
      <c r="BF376" s="5">
        <v>0</v>
      </c>
      <c r="BG376" s="9">
        <f t="shared" si="47"/>
        <v>0</v>
      </c>
      <c r="BH376" s="9">
        <f t="shared" si="53"/>
        <v>0</v>
      </c>
      <c r="BI376" s="9">
        <f t="shared" si="48"/>
        <v>0</v>
      </c>
      <c r="BJ376">
        <v>89.489000000000004</v>
      </c>
      <c r="BK376" s="9">
        <f t="shared" si="54"/>
        <v>236555.93484295101</v>
      </c>
      <c r="BL376">
        <v>2643.4079590000001</v>
      </c>
      <c r="BM376">
        <v>0</v>
      </c>
      <c r="BN376" t="s">
        <v>113</v>
      </c>
      <c r="BO376">
        <v>0</v>
      </c>
      <c r="BP376">
        <f t="shared" si="49"/>
        <v>46209.146300000008</v>
      </c>
      <c r="BQ376">
        <f t="shared" si="50"/>
        <v>5.1192448634990466</v>
      </c>
      <c r="BR376">
        <f t="shared" si="51"/>
        <v>0.19534131042063332</v>
      </c>
      <c r="BS376" t="e">
        <f t="shared" si="52"/>
        <v>#N/A</v>
      </c>
    </row>
    <row r="377" spans="1:71">
      <c r="A377" s="27">
        <v>376</v>
      </c>
      <c r="B377" s="27" t="s">
        <v>80</v>
      </c>
      <c r="C377" s="29">
        <v>44561</v>
      </c>
      <c r="D377" s="27">
        <v>0.7107</v>
      </c>
      <c r="E377" s="27" t="e">
        <v>#N/A</v>
      </c>
      <c r="F377" s="27" t="e">
        <v>#N/A</v>
      </c>
      <c r="G377" s="27">
        <v>471283.4</v>
      </c>
      <c r="H377" s="27" t="e">
        <v>#N/A</v>
      </c>
      <c r="I377" s="27">
        <v>34238.300000000003</v>
      </c>
      <c r="J377" s="27" t="e">
        <v>#N/A</v>
      </c>
      <c r="K377" s="27">
        <v>981</v>
      </c>
      <c r="L377" s="27">
        <v>265064.2</v>
      </c>
      <c r="M377" s="27">
        <v>0</v>
      </c>
      <c r="N377" s="27">
        <v>110292.8</v>
      </c>
      <c r="O377" s="27">
        <v>105323.1</v>
      </c>
      <c r="P377" s="27">
        <v>182.2</v>
      </c>
      <c r="Q377" s="27">
        <v>6143438.2999999998</v>
      </c>
      <c r="R377" s="27">
        <v>6003267.5</v>
      </c>
      <c r="S377" s="27">
        <v>0</v>
      </c>
      <c r="T377" s="27">
        <v>0</v>
      </c>
      <c r="U377" s="27" t="e">
        <v>#N/A</v>
      </c>
      <c r="V377" s="27">
        <v>0</v>
      </c>
      <c r="W377" s="27">
        <v>-13896</v>
      </c>
      <c r="X377" s="27">
        <v>966.6</v>
      </c>
      <c r="Y377" s="27">
        <v>0</v>
      </c>
      <c r="Z377" s="27">
        <v>-13896</v>
      </c>
      <c r="AA377" s="27" t="e">
        <v>#N/A</v>
      </c>
      <c r="AB377" s="27">
        <v>0</v>
      </c>
      <c r="AC377" s="27" t="e">
        <v>#N/A</v>
      </c>
      <c r="AD377" s="27">
        <v>18.865600000000001</v>
      </c>
      <c r="AE377" s="27">
        <v>345800.59639999998</v>
      </c>
      <c r="AF377" s="27">
        <v>7554.3004000000001</v>
      </c>
      <c r="AG377" s="27">
        <v>1757.5</v>
      </c>
      <c r="AH377" s="27" t="e">
        <v>#N/A</v>
      </c>
      <c r="AI377" s="27">
        <v>9315.9</v>
      </c>
      <c r="AJ377" s="27">
        <v>0</v>
      </c>
      <c r="AK377" s="27">
        <v>100.6</v>
      </c>
      <c r="AL377" s="27">
        <v>-43.3</v>
      </c>
      <c r="AM377" s="27">
        <v>0</v>
      </c>
      <c r="AN377" s="27">
        <v>9315.9004000000004</v>
      </c>
      <c r="AO377" s="27">
        <v>15787.1</v>
      </c>
      <c r="AP377" s="27">
        <v>12.382199999999999</v>
      </c>
      <c r="AQ377" s="27">
        <v>28095.1001</v>
      </c>
      <c r="AR377" s="27">
        <v>6109200.1991999997</v>
      </c>
      <c r="AS377" s="27">
        <v>140070.3976</v>
      </c>
      <c r="AT377" s="27">
        <v>19.679400000000001</v>
      </c>
      <c r="AU377" s="27">
        <v>6884.2</v>
      </c>
      <c r="AV377" s="27">
        <v>1190.0999999999999</v>
      </c>
      <c r="AW377" s="27">
        <v>2.4</v>
      </c>
      <c r="AX377" s="27">
        <v>28095.099600000001</v>
      </c>
      <c r="AY377" s="27">
        <v>28095.099600000001</v>
      </c>
      <c r="AZ377" s="27">
        <v>56059</v>
      </c>
      <c r="BA377" s="27">
        <v>34981.700199999999</v>
      </c>
      <c r="BB377" s="27">
        <v>34981.700199999999</v>
      </c>
      <c r="BC377" s="27" t="e">
        <v>#N/A</v>
      </c>
      <c r="BD377" s="27" t="e">
        <v>#N/A</v>
      </c>
      <c r="BE377" s="28">
        <v>7554.3</v>
      </c>
      <c r="BF377" s="27">
        <v>0</v>
      </c>
      <c r="BG377" s="31">
        <f t="shared" si="47"/>
        <v>0</v>
      </c>
      <c r="BH377" s="31">
        <f t="shared" si="53"/>
        <v>0</v>
      </c>
      <c r="BI377" s="31">
        <f t="shared" si="48"/>
        <v>0</v>
      </c>
      <c r="BJ377" s="27">
        <v>2276.4009999999998</v>
      </c>
      <c r="BK377" s="31">
        <f t="shared" si="54"/>
        <v>347765.78987560398</v>
      </c>
      <c r="BL377" s="27">
        <v>152.770004</v>
      </c>
      <c r="BM377" s="27">
        <v>1</v>
      </c>
      <c r="BN377" s="27" t="s">
        <v>108</v>
      </c>
      <c r="BO377" s="27">
        <f t="shared" ref="BO377:BO419" si="55">IF(BF377&lt;&gt;0,1,0)</f>
        <v>0</v>
      </c>
      <c r="BP377" s="27">
        <f t="shared" si="49"/>
        <v>140170.79999999981</v>
      </c>
      <c r="BQ377" s="27">
        <f t="shared" si="50"/>
        <v>2.4810145185416967</v>
      </c>
      <c r="BR377" s="27">
        <f t="shared" si="51"/>
        <v>0.40306092226650297</v>
      </c>
      <c r="BS377" s="27" t="str">
        <f t="shared" si="52"/>
        <v>NonPayer</v>
      </c>
    </row>
    <row r="378" spans="1:71" customFormat="1" hidden="1">
      <c r="A378">
        <v>377</v>
      </c>
      <c r="B378" t="s">
        <v>80</v>
      </c>
      <c r="C378" s="1">
        <v>44377</v>
      </c>
      <c r="D378">
        <v>0.67030000000000001</v>
      </c>
      <c r="E378" t="e">
        <v>#N/A</v>
      </c>
      <c r="F378" t="e">
        <v>#N/A</v>
      </c>
      <c r="G378">
        <v>538712.6</v>
      </c>
      <c r="H378" t="e">
        <v>#N/A</v>
      </c>
      <c r="I378">
        <v>32658.9</v>
      </c>
      <c r="J378" s="3" t="e">
        <v>#N/A</v>
      </c>
      <c r="K378">
        <v>996.4</v>
      </c>
      <c r="L378">
        <v>32311</v>
      </c>
      <c r="M378">
        <v>0</v>
      </c>
      <c r="N378" s="2">
        <v>95983.4</v>
      </c>
      <c r="O378" s="2">
        <v>93128.1</v>
      </c>
      <c r="P378">
        <v>0</v>
      </c>
      <c r="Q378">
        <v>5915252.5</v>
      </c>
      <c r="R378">
        <v>5787225</v>
      </c>
      <c r="S378" s="4">
        <v>0</v>
      </c>
      <c r="T378">
        <v>0</v>
      </c>
      <c r="U378" t="e">
        <v>#N/A</v>
      </c>
      <c r="V378">
        <v>0</v>
      </c>
      <c r="W378">
        <v>13687.7</v>
      </c>
      <c r="X378">
        <v>912.2</v>
      </c>
      <c r="Y378">
        <v>0</v>
      </c>
      <c r="Z378">
        <v>13687.700199999999</v>
      </c>
      <c r="AA378" t="e">
        <v>#N/A</v>
      </c>
      <c r="AB378">
        <v>0</v>
      </c>
      <c r="AC378" t="e">
        <v>#N/A</v>
      </c>
      <c r="AD378">
        <v>20.4801</v>
      </c>
      <c r="AE378" s="25">
        <v>385160.73479999998</v>
      </c>
      <c r="AF378">
        <v>6968.3998000000001</v>
      </c>
      <c r="AG378">
        <v>1793.5</v>
      </c>
      <c r="AH378" t="e">
        <v>#N/A</v>
      </c>
      <c r="AI378">
        <v>8757.2999999999993</v>
      </c>
      <c r="AJ378">
        <v>0</v>
      </c>
      <c r="AK378">
        <v>96.5</v>
      </c>
      <c r="AL378">
        <v>-46</v>
      </c>
      <c r="AM378">
        <v>0</v>
      </c>
      <c r="AN378">
        <v>8757.2998000000007</v>
      </c>
      <c r="AO378">
        <v>13500.3</v>
      </c>
      <c r="AP378">
        <v>11.5931</v>
      </c>
      <c r="AQ378">
        <v>26255.6001</v>
      </c>
      <c r="AR378">
        <v>5882593.5996000003</v>
      </c>
      <c r="AS378">
        <v>127930.99679999999</v>
      </c>
      <c r="AT378">
        <v>20.8522</v>
      </c>
      <c r="AU378">
        <v>6914.6</v>
      </c>
      <c r="AV378">
        <v>1483.3</v>
      </c>
      <c r="AW378">
        <v>-10.1</v>
      </c>
      <c r="AX378" s="26">
        <v>26255.599600000001</v>
      </c>
      <c r="AY378">
        <v>26255.599600000001</v>
      </c>
      <c r="AZ378">
        <v>62446.599600000001</v>
      </c>
      <c r="BA378">
        <v>33160.100100000003</v>
      </c>
      <c r="BB378">
        <v>33160.100100000003</v>
      </c>
      <c r="BC378" t="e">
        <v>#N/A</v>
      </c>
      <c r="BD378" t="e">
        <v>#N/A</v>
      </c>
      <c r="BE378" s="15">
        <v>6968.4</v>
      </c>
      <c r="BF378" s="5">
        <v>0</v>
      </c>
      <c r="BG378" s="9">
        <f t="shared" si="47"/>
        <v>0</v>
      </c>
      <c r="BH378" s="9">
        <f t="shared" si="53"/>
        <v>21511.989449999997</v>
      </c>
      <c r="BI378" s="9">
        <f t="shared" si="48"/>
        <v>21511.989449999997</v>
      </c>
      <c r="BJ378">
        <v>2276.4009999999998</v>
      </c>
      <c r="BK378" s="9">
        <f t="shared" si="54"/>
        <v>388536.10674519296</v>
      </c>
      <c r="BL378">
        <v>170.679993</v>
      </c>
      <c r="BM378">
        <v>1</v>
      </c>
      <c r="BN378" t="s">
        <v>108</v>
      </c>
      <c r="BO378">
        <f t="shared" si="55"/>
        <v>0</v>
      </c>
      <c r="BP378">
        <f t="shared" si="49"/>
        <v>128027.5</v>
      </c>
      <c r="BQ378">
        <f t="shared" si="50"/>
        <v>3.0347863290714336</v>
      </c>
      <c r="BR378">
        <f t="shared" si="51"/>
        <v>0.3295124900295614</v>
      </c>
      <c r="BS378" t="str">
        <f t="shared" si="52"/>
        <v>NonPayer</v>
      </c>
    </row>
    <row r="379" spans="1:71">
      <c r="A379" s="27">
        <v>378</v>
      </c>
      <c r="B379" s="27" t="s">
        <v>80</v>
      </c>
      <c r="C379" s="29">
        <v>44196</v>
      </c>
      <c r="D379" s="27">
        <v>0.71089999999999998</v>
      </c>
      <c r="E379" s="27" t="e">
        <v>#N/A</v>
      </c>
      <c r="F379" s="27" t="e">
        <v>#N/A</v>
      </c>
      <c r="G379" s="27">
        <v>471793</v>
      </c>
      <c r="H379" s="27" t="e">
        <v>#N/A</v>
      </c>
      <c r="I379" s="27">
        <v>32840</v>
      </c>
      <c r="J379" s="27" t="e">
        <v>#N/A</v>
      </c>
      <c r="K379" s="27">
        <v>985.5</v>
      </c>
      <c r="L379" s="27">
        <v>212408.8</v>
      </c>
      <c r="M379" s="27">
        <v>0</v>
      </c>
      <c r="N379" s="27">
        <v>103693.8</v>
      </c>
      <c r="O379" s="27">
        <v>104369.7</v>
      </c>
      <c r="P379" s="27">
        <v>0</v>
      </c>
      <c r="Q379" s="27">
        <v>4932596.2</v>
      </c>
      <c r="R379" s="27">
        <v>4793306.5</v>
      </c>
      <c r="S379" s="27">
        <v>0</v>
      </c>
      <c r="T379" s="27">
        <v>0</v>
      </c>
      <c r="U379" s="27" t="e">
        <v>#N/A</v>
      </c>
      <c r="V379" s="27">
        <v>0</v>
      </c>
      <c r="W379" s="27">
        <v>-81794.399999999994</v>
      </c>
      <c r="X379" s="27">
        <v>879.2</v>
      </c>
      <c r="Y379" s="27">
        <v>0</v>
      </c>
      <c r="Z379" s="27">
        <v>-81794.398400000005</v>
      </c>
      <c r="AA379" s="27" t="e">
        <v>#N/A</v>
      </c>
      <c r="AB379" s="27">
        <v>0</v>
      </c>
      <c r="AC379" s="27" t="e">
        <v>#N/A</v>
      </c>
      <c r="AD379" s="27">
        <v>22.863399999999999</v>
      </c>
      <c r="AE379" s="27">
        <v>360285.179</v>
      </c>
      <c r="AF379" s="27">
        <v>6849.9</v>
      </c>
      <c r="AG379" s="27">
        <v>2029.7</v>
      </c>
      <c r="AH379" s="27" t="e">
        <v>#N/A</v>
      </c>
      <c r="AI379" s="27">
        <v>8877.5</v>
      </c>
      <c r="AJ379" s="27">
        <v>0</v>
      </c>
      <c r="AK379" s="27">
        <v>107.4</v>
      </c>
      <c r="AL379" s="27">
        <v>-40.1</v>
      </c>
      <c r="AM379" s="27">
        <v>0</v>
      </c>
      <c r="AN379" s="27">
        <v>8877.5</v>
      </c>
      <c r="AO379" s="27">
        <v>24042.5</v>
      </c>
      <c r="AP379" s="27">
        <v>11.1172</v>
      </c>
      <c r="AQ379" s="27">
        <v>25158</v>
      </c>
      <c r="AR379" s="27">
        <v>4899756</v>
      </c>
      <c r="AS379" s="27">
        <v>139182.2985</v>
      </c>
      <c r="AT379" s="27">
        <v>20.947199999999999</v>
      </c>
      <c r="AU379" s="27">
        <v>6669.6</v>
      </c>
      <c r="AV379" s="27">
        <v>1984.1</v>
      </c>
      <c r="AW379" s="27">
        <v>12.5</v>
      </c>
      <c r="AX379" s="27">
        <v>25158</v>
      </c>
      <c r="AY379" s="27">
        <v>25158</v>
      </c>
      <c r="AZ379" s="27">
        <v>60911.199200000003</v>
      </c>
      <c r="BA379" s="27">
        <v>31840.1001</v>
      </c>
      <c r="BB379" s="27">
        <v>31840.1001</v>
      </c>
      <c r="BC379" s="27" t="e">
        <v>#N/A</v>
      </c>
      <c r="BD379" s="27" t="e">
        <v>#N/A</v>
      </c>
      <c r="BE379" s="28">
        <v>6849.9</v>
      </c>
      <c r="BF379" s="27">
        <v>9.4499999999999993</v>
      </c>
      <c r="BG379" s="31">
        <f t="shared" si="47"/>
        <v>21511.989449999997</v>
      </c>
      <c r="BH379" s="31">
        <f t="shared" si="53"/>
        <v>21511.989449999997</v>
      </c>
      <c r="BI379" s="31">
        <f t="shared" si="48"/>
        <v>21511.989449999997</v>
      </c>
      <c r="BJ379" s="27">
        <v>2276.4009999999998</v>
      </c>
      <c r="BK379" s="31">
        <f t="shared" si="54"/>
        <v>362494.10662200494</v>
      </c>
      <c r="BL379" s="27">
        <v>159.240005</v>
      </c>
      <c r="BM379" s="27">
        <v>1</v>
      </c>
      <c r="BN379" s="27" t="s">
        <v>108</v>
      </c>
      <c r="BO379" s="27">
        <f t="shared" si="55"/>
        <v>1</v>
      </c>
      <c r="BP379" s="27">
        <f t="shared" si="49"/>
        <v>139289.70000000019</v>
      </c>
      <c r="BQ379" s="27">
        <f t="shared" si="50"/>
        <v>2.6024473211013053</v>
      </c>
      <c r="BR379" s="27">
        <f t="shared" si="51"/>
        <v>0.3842536953166143</v>
      </c>
      <c r="BS379" s="27" t="str">
        <f t="shared" si="52"/>
        <v>Initiate</v>
      </c>
    </row>
    <row r="380" spans="1:71" customFormat="1" hidden="1">
      <c r="A380">
        <v>379</v>
      </c>
      <c r="B380" t="s">
        <v>80</v>
      </c>
      <c r="C380" s="1">
        <v>44012</v>
      </c>
      <c r="D380">
        <v>0.70509999999999995</v>
      </c>
      <c r="E380" t="e">
        <v>#N/A</v>
      </c>
      <c r="F380" t="e">
        <v>#N/A</v>
      </c>
      <c r="G380">
        <v>386455.3</v>
      </c>
      <c r="H380" t="e">
        <v>#N/A</v>
      </c>
      <c r="I380">
        <v>32778.800000000003</v>
      </c>
      <c r="J380" s="3" t="e">
        <v>#N/A</v>
      </c>
      <c r="K380">
        <v>1013.9</v>
      </c>
      <c r="L380">
        <v>23398.799999999999</v>
      </c>
      <c r="M380">
        <v>0</v>
      </c>
      <c r="N380" s="2">
        <v>91243.8</v>
      </c>
      <c r="O380" s="2">
        <v>92316.4</v>
      </c>
      <c r="P380">
        <v>0</v>
      </c>
      <c r="Q380">
        <v>4547459.2</v>
      </c>
      <c r="R380">
        <v>4420328.5</v>
      </c>
      <c r="S380" s="4" t="e">
        <v>#N/A</v>
      </c>
      <c r="T380">
        <v>0</v>
      </c>
      <c r="U380" t="e">
        <v>#N/A</v>
      </c>
      <c r="V380">
        <v>0</v>
      </c>
      <c r="W380">
        <v>6414.1</v>
      </c>
      <c r="X380">
        <v>821.1</v>
      </c>
      <c r="Y380">
        <v>0</v>
      </c>
      <c r="Z380">
        <v>6414.1000999999997</v>
      </c>
      <c r="AA380" t="e">
        <v>#N/A</v>
      </c>
      <c r="AB380" t="e">
        <v>#N/A</v>
      </c>
      <c r="AC380" t="e">
        <v>#N/A</v>
      </c>
      <c r="AD380">
        <v>19.659600000000001</v>
      </c>
      <c r="AE380" s="25">
        <v>255299.8953</v>
      </c>
      <c r="AF380">
        <v>6804.9</v>
      </c>
      <c r="AG380">
        <v>1668.9</v>
      </c>
      <c r="AH380" t="e">
        <v>#N/A</v>
      </c>
      <c r="AI380">
        <v>8489</v>
      </c>
      <c r="AJ380">
        <v>0</v>
      </c>
      <c r="AK380">
        <v>110.9</v>
      </c>
      <c r="AL380">
        <v>-50.9</v>
      </c>
      <c r="AM380">
        <v>0</v>
      </c>
      <c r="AN380">
        <v>8489</v>
      </c>
      <c r="AO380">
        <v>12525.6</v>
      </c>
      <c r="AP380">
        <v>10.5848</v>
      </c>
      <c r="AQ380">
        <v>23910.799800000001</v>
      </c>
      <c r="AR380">
        <v>4514680.1991999997</v>
      </c>
      <c r="AS380">
        <v>127019.69779999999</v>
      </c>
      <c r="AT380">
        <v>19.991800000000001</v>
      </c>
      <c r="AU380">
        <v>5978.6</v>
      </c>
      <c r="AV380">
        <v>2824.6</v>
      </c>
      <c r="AW380">
        <v>15.8</v>
      </c>
      <c r="AX380" s="26">
        <v>23910.800299999999</v>
      </c>
      <c r="AY380">
        <v>23910.800299999999</v>
      </c>
      <c r="AZ380">
        <v>48686.999000000003</v>
      </c>
      <c r="BA380">
        <v>29905.200199999999</v>
      </c>
      <c r="BB380">
        <v>29905.200199999999</v>
      </c>
      <c r="BC380" t="e">
        <v>#N/A</v>
      </c>
      <c r="BD380" t="e">
        <v>#N/A</v>
      </c>
      <c r="BE380" s="15">
        <v>6804.9</v>
      </c>
      <c r="BF380" s="5">
        <v>0</v>
      </c>
      <c r="BG380" s="9">
        <f t="shared" si="47"/>
        <v>0</v>
      </c>
      <c r="BH380" s="9">
        <f t="shared" si="53"/>
        <v>18051.859929999999</v>
      </c>
      <c r="BI380" s="9">
        <f t="shared" si="48"/>
        <v>18051.859929999999</v>
      </c>
      <c r="BJ380">
        <v>2276.4009999999998</v>
      </c>
      <c r="BK380" s="9">
        <f t="shared" si="54"/>
        <v>257847.93444079699</v>
      </c>
      <c r="BL380">
        <v>113.269997</v>
      </c>
      <c r="BM380">
        <v>1</v>
      </c>
      <c r="BN380" t="s">
        <v>108</v>
      </c>
      <c r="BO380">
        <f t="shared" si="55"/>
        <v>0</v>
      </c>
      <c r="BP380">
        <f t="shared" si="49"/>
        <v>127130.70000000019</v>
      </c>
      <c r="BQ380">
        <f t="shared" si="50"/>
        <v>2.0282113953655303</v>
      </c>
      <c r="BR380">
        <f t="shared" si="51"/>
        <v>0.49304525272119232</v>
      </c>
      <c r="BS380" t="str">
        <f t="shared" si="52"/>
        <v>NonPayer</v>
      </c>
    </row>
    <row r="381" spans="1:71">
      <c r="A381" s="27">
        <v>380</v>
      </c>
      <c r="B381" s="27" t="s">
        <v>80</v>
      </c>
      <c r="C381" s="29">
        <v>43830</v>
      </c>
      <c r="D381" s="27">
        <v>0.78259999999999996</v>
      </c>
      <c r="E381" s="27" t="e">
        <v>#N/A</v>
      </c>
      <c r="F381" s="27" t="e">
        <v>#N/A</v>
      </c>
      <c r="G381" s="27">
        <v>466098.8</v>
      </c>
      <c r="H381" s="27" t="e">
        <v>#N/A</v>
      </c>
      <c r="I381" s="27">
        <v>32960.400000000001</v>
      </c>
      <c r="J381" s="27" t="e">
        <v>#N/A</v>
      </c>
      <c r="K381" s="27">
        <v>86.6</v>
      </c>
      <c r="L381" s="27">
        <v>196073.5</v>
      </c>
      <c r="M381" s="27">
        <v>0</v>
      </c>
      <c r="N381" s="27">
        <v>96435.1</v>
      </c>
      <c r="O381" s="27">
        <v>96972</v>
      </c>
      <c r="P381" s="27">
        <v>49229.1</v>
      </c>
      <c r="Q381" s="27">
        <v>4028594.4</v>
      </c>
      <c r="R381" s="27">
        <v>3896742</v>
      </c>
      <c r="S381" s="27" t="e">
        <v>#N/A</v>
      </c>
      <c r="T381" s="27">
        <v>0</v>
      </c>
      <c r="U381" s="27" t="e">
        <v>#N/A</v>
      </c>
      <c r="V381" s="27">
        <v>0</v>
      </c>
      <c r="W381" s="27">
        <v>21364.400000000001</v>
      </c>
      <c r="X381" s="27">
        <v>940.2</v>
      </c>
      <c r="Y381" s="27">
        <v>0</v>
      </c>
      <c r="Z381" s="27">
        <v>21364.400399999999</v>
      </c>
      <c r="AA381" s="27" t="e">
        <v>#N/A</v>
      </c>
      <c r="AB381" s="27">
        <v>0</v>
      </c>
      <c r="AC381" s="27" t="e">
        <v>#N/A</v>
      </c>
      <c r="AD381" s="27">
        <v>20.114799999999999</v>
      </c>
      <c r="AE381" s="27">
        <v>242897.56830000001</v>
      </c>
      <c r="AF381" s="27">
        <v>5749.5002000000004</v>
      </c>
      <c r="AG381" s="27">
        <v>1447.6</v>
      </c>
      <c r="AH381" s="27" t="e">
        <v>#N/A</v>
      </c>
      <c r="AI381" s="27">
        <v>7196.7</v>
      </c>
      <c r="AJ381" s="27">
        <v>0</v>
      </c>
      <c r="AK381" s="27">
        <v>184.7</v>
      </c>
      <c r="AL381" s="27">
        <v>-46.9</v>
      </c>
      <c r="AM381" s="27">
        <v>0</v>
      </c>
      <c r="AN381" s="27">
        <v>7196.7002000000002</v>
      </c>
      <c r="AO381" s="27">
        <v>12090.8</v>
      </c>
      <c r="AP381" s="27">
        <v>8.9605999999999995</v>
      </c>
      <c r="AQ381" s="27">
        <v>20188.999800000001</v>
      </c>
      <c r="AR381" s="27">
        <v>3995634.1016000002</v>
      </c>
      <c r="AS381" s="27">
        <v>131667.70069999999</v>
      </c>
      <c r="AT381" s="27">
        <v>19.773299999999999</v>
      </c>
      <c r="AU381" s="27">
        <v>4978.8</v>
      </c>
      <c r="AV381" s="27">
        <v>2919.4</v>
      </c>
      <c r="AW381" s="27">
        <v>11.6</v>
      </c>
      <c r="AX381" s="27">
        <v>20189.000499999998</v>
      </c>
      <c r="AY381" s="27">
        <v>20189.000499999998</v>
      </c>
      <c r="AZ381" s="27">
        <v>46232.399400000002</v>
      </c>
      <c r="BA381" s="27">
        <v>25179.400099999999</v>
      </c>
      <c r="BB381" s="27">
        <v>25179.400099999999</v>
      </c>
      <c r="BC381" s="27" t="e">
        <v>#N/A</v>
      </c>
      <c r="BD381" s="27" t="e">
        <v>#N/A</v>
      </c>
      <c r="BE381" s="28">
        <v>5749.5</v>
      </c>
      <c r="BF381" s="27">
        <v>7.93</v>
      </c>
      <c r="BG381" s="31">
        <f t="shared" si="47"/>
        <v>18051.859929999999</v>
      </c>
      <c r="BH381" s="31">
        <f t="shared" si="53"/>
        <v>18051.859929999999</v>
      </c>
      <c r="BI381" s="31">
        <f t="shared" si="48"/>
        <v>18051.859929999999</v>
      </c>
      <c r="BJ381" s="27">
        <v>2276.4009999999998</v>
      </c>
      <c r="BK381" s="31">
        <f t="shared" si="54"/>
        <v>245282.20774999997</v>
      </c>
      <c r="BL381" s="27">
        <v>107.75</v>
      </c>
      <c r="BM381" s="27">
        <v>1</v>
      </c>
      <c r="BN381" s="27" t="s">
        <v>108</v>
      </c>
      <c r="BO381" s="27">
        <f t="shared" si="55"/>
        <v>1</v>
      </c>
      <c r="BP381" s="27">
        <f t="shared" si="49"/>
        <v>131852.39999999991</v>
      </c>
      <c r="BQ381" s="27">
        <f t="shared" si="50"/>
        <v>1.8602786733498984</v>
      </c>
      <c r="BR381" s="27">
        <f t="shared" si="51"/>
        <v>0.53755386992597687</v>
      </c>
      <c r="BS381" s="27" t="str">
        <f t="shared" si="52"/>
        <v>Initiate</v>
      </c>
    </row>
    <row r="382" spans="1:71" customFormat="1" hidden="1">
      <c r="A382">
        <v>381</v>
      </c>
      <c r="B382" t="s">
        <v>80</v>
      </c>
      <c r="C382" s="1">
        <v>43646</v>
      </c>
      <c r="D382">
        <v>0.87070000000000003</v>
      </c>
      <c r="E382" t="e">
        <v>#N/A</v>
      </c>
      <c r="F382" t="e">
        <v>#N/A</v>
      </c>
      <c r="G382">
        <v>669775.80000000005</v>
      </c>
      <c r="H382" t="e">
        <v>#N/A</v>
      </c>
      <c r="I382">
        <v>33117.300000000003</v>
      </c>
      <c r="J382" s="3" t="e">
        <v>#N/A</v>
      </c>
      <c r="K382">
        <v>177.2</v>
      </c>
      <c r="L382">
        <v>6748.7</v>
      </c>
      <c r="M382">
        <v>0</v>
      </c>
      <c r="N382" s="2">
        <v>85232.4</v>
      </c>
      <c r="O382" s="2">
        <v>84885.2</v>
      </c>
      <c r="P382">
        <v>121468.7</v>
      </c>
      <c r="Q382">
        <v>3781289.4</v>
      </c>
      <c r="R382">
        <v>3661535</v>
      </c>
      <c r="S382" s="4" t="e">
        <v>#N/A</v>
      </c>
      <c r="T382">
        <v>0</v>
      </c>
      <c r="U382" t="e">
        <v>#N/A</v>
      </c>
      <c r="V382">
        <v>0</v>
      </c>
      <c r="W382">
        <v>56823.199999999997</v>
      </c>
      <c r="X382">
        <v>886.3</v>
      </c>
      <c r="Y382">
        <v>0</v>
      </c>
      <c r="Z382">
        <v>56823.199200000003</v>
      </c>
      <c r="AA382" t="e">
        <v>#N/A</v>
      </c>
      <c r="AB382" t="e">
        <v>#N/A</v>
      </c>
      <c r="AC382" t="e">
        <v>#N/A</v>
      </c>
      <c r="AD382">
        <v>19.2498</v>
      </c>
      <c r="AE382" s="25">
        <v>203184.2562</v>
      </c>
      <c r="AF382">
        <v>5900.7002000000002</v>
      </c>
      <c r="AG382">
        <v>1407.1</v>
      </c>
      <c r="AH382" t="e">
        <v>#N/A</v>
      </c>
      <c r="AI382">
        <v>7309.7</v>
      </c>
      <c r="AJ382">
        <v>0</v>
      </c>
      <c r="AK382">
        <v>186.8</v>
      </c>
      <c r="AL382">
        <v>-63.9</v>
      </c>
      <c r="AM382">
        <v>0</v>
      </c>
      <c r="AN382">
        <v>7309.7002000000002</v>
      </c>
      <c r="AO382">
        <v>11882.2</v>
      </c>
      <c r="AP382">
        <v>8.6510999999999996</v>
      </c>
      <c r="AQ382">
        <v>19550.299599999998</v>
      </c>
      <c r="AR382">
        <v>3748172.1992000001</v>
      </c>
      <c r="AS382">
        <v>119567.4993</v>
      </c>
      <c r="AT382">
        <v>19.4223</v>
      </c>
      <c r="AU382">
        <v>4716.6000000000004</v>
      </c>
      <c r="AV382">
        <v>1537.4</v>
      </c>
      <c r="AW382">
        <v>17.600000000000001</v>
      </c>
      <c r="AX382" s="26">
        <v>19550.300299999999</v>
      </c>
      <c r="AY382">
        <v>19550.300299999999</v>
      </c>
      <c r="AZ382">
        <v>42854.599600000001</v>
      </c>
      <c r="BA382">
        <v>24284.499800000001</v>
      </c>
      <c r="BB382">
        <v>24284.499800000001</v>
      </c>
      <c r="BC382" t="e">
        <v>#N/A</v>
      </c>
      <c r="BD382" t="e">
        <v>#N/A</v>
      </c>
      <c r="BE382" s="15">
        <v>5900.7</v>
      </c>
      <c r="BF382" s="5">
        <v>0</v>
      </c>
      <c r="BG382" s="9">
        <f t="shared" si="47"/>
        <v>0</v>
      </c>
      <c r="BH382" s="9">
        <f t="shared" si="53"/>
        <v>17528.287700000001</v>
      </c>
      <c r="BI382" s="9">
        <f t="shared" si="48"/>
        <v>17528.287700000001</v>
      </c>
      <c r="BJ382">
        <v>2276.4009999999998</v>
      </c>
      <c r="BK382" s="9">
        <f t="shared" si="54"/>
        <v>205217.55470280198</v>
      </c>
      <c r="BL382">
        <v>90.150002000000001</v>
      </c>
      <c r="BM382">
        <v>1</v>
      </c>
      <c r="BN382" t="s">
        <v>108</v>
      </c>
      <c r="BO382">
        <f t="shared" si="55"/>
        <v>0</v>
      </c>
      <c r="BP382">
        <f t="shared" si="49"/>
        <v>119754.39999999991</v>
      </c>
      <c r="BQ382">
        <f t="shared" si="50"/>
        <v>1.7136535668234498</v>
      </c>
      <c r="BR382">
        <f t="shared" si="51"/>
        <v>0.58354851841709821</v>
      </c>
      <c r="BS382" t="str">
        <f t="shared" si="52"/>
        <v>NonPayer</v>
      </c>
    </row>
    <row r="383" spans="1:71">
      <c r="A383" s="27">
        <v>382</v>
      </c>
      <c r="B383" s="27" t="s">
        <v>80</v>
      </c>
      <c r="C383" s="29">
        <v>43465</v>
      </c>
      <c r="D383" s="27">
        <v>0.95330000000000004</v>
      </c>
      <c r="E383" s="27" t="e">
        <v>#N/A</v>
      </c>
      <c r="F383" s="27" t="e">
        <v>#N/A</v>
      </c>
      <c r="G383" s="27">
        <v>416391.2</v>
      </c>
      <c r="H383" s="27" t="e">
        <v>#N/A</v>
      </c>
      <c r="I383" s="27">
        <v>33575.699999999997</v>
      </c>
      <c r="J383" s="27" t="e">
        <v>#N/A</v>
      </c>
      <c r="K383" s="27">
        <v>0</v>
      </c>
      <c r="L383" s="27">
        <v>216050.7</v>
      </c>
      <c r="M383" s="27">
        <v>0</v>
      </c>
      <c r="N383" s="27">
        <v>93623.3</v>
      </c>
      <c r="O383" s="27">
        <v>90786.1</v>
      </c>
      <c r="P383" s="27">
        <v>5003.1000000000004</v>
      </c>
      <c r="Q383" s="27">
        <v>4082584.5</v>
      </c>
      <c r="R383" s="27">
        <v>3956980</v>
      </c>
      <c r="S383" s="27" t="e">
        <v>#N/A</v>
      </c>
      <c r="T383" s="27">
        <v>0</v>
      </c>
      <c r="U383" s="27" t="e">
        <v>#N/A</v>
      </c>
      <c r="V383" s="27">
        <v>0</v>
      </c>
      <c r="W383" s="27">
        <v>16758.3</v>
      </c>
      <c r="X383" s="27">
        <v>841</v>
      </c>
      <c r="Y383" s="27">
        <v>0</v>
      </c>
      <c r="Z383" s="27">
        <v>16758.300800000001</v>
      </c>
      <c r="AA383" s="27" t="e">
        <v>#N/A</v>
      </c>
      <c r="AB383" s="27">
        <v>4.5999999999999996</v>
      </c>
      <c r="AC383" s="27" t="e">
        <v>#N/A</v>
      </c>
      <c r="AD383" s="27">
        <v>19.279599999999999</v>
      </c>
      <c r="AE383" s="27">
        <v>182281.34400000001</v>
      </c>
      <c r="AF383" s="27">
        <v>5461.3998000000001</v>
      </c>
      <c r="AG383" s="27">
        <v>1304.9000000000001</v>
      </c>
      <c r="AH383" s="27" t="e">
        <v>#N/A</v>
      </c>
      <c r="AI383" s="27">
        <v>6768.3</v>
      </c>
      <c r="AJ383" s="27">
        <v>0</v>
      </c>
      <c r="AK383" s="27">
        <v>182.4</v>
      </c>
      <c r="AL383" s="27">
        <v>0</v>
      </c>
      <c r="AM383" s="27">
        <v>0</v>
      </c>
      <c r="AN383" s="27">
        <v>6768.2997999999998</v>
      </c>
      <c r="AO383" s="27">
        <v>10209</v>
      </c>
      <c r="AP383" s="27">
        <v>8.7291000000000007</v>
      </c>
      <c r="AQ383" s="27">
        <v>19716.499</v>
      </c>
      <c r="AR383" s="27">
        <v>4049008.8007999999</v>
      </c>
      <c r="AS383" s="27">
        <v>125422.1985</v>
      </c>
      <c r="AT383" s="27">
        <v>19.087900000000001</v>
      </c>
      <c r="AU383" s="27">
        <v>4652.2001</v>
      </c>
      <c r="AV383" s="27">
        <v>446.5</v>
      </c>
      <c r="AW383" s="27">
        <v>3.8</v>
      </c>
      <c r="AX383" s="27">
        <v>19716.5</v>
      </c>
      <c r="AY383" s="27">
        <v>19716.5</v>
      </c>
      <c r="AZ383" s="27">
        <v>40347.899400000002</v>
      </c>
      <c r="BA383" s="27">
        <v>24372.499500000002</v>
      </c>
      <c r="BB383" s="27">
        <v>24372.499500000002</v>
      </c>
      <c r="BC383" s="27" t="e">
        <v>#N/A</v>
      </c>
      <c r="BD383" s="27" t="e">
        <v>#N/A</v>
      </c>
      <c r="BE383" s="28">
        <v>5461.4</v>
      </c>
      <c r="BF383" s="27">
        <v>7.7</v>
      </c>
      <c r="BG383" s="31">
        <f t="shared" si="47"/>
        <v>17528.287700000001</v>
      </c>
      <c r="BH383" s="31">
        <f t="shared" si="53"/>
        <v>17528.287700000001</v>
      </c>
      <c r="BI383" s="31">
        <f t="shared" si="48"/>
        <v>17528.287700000001</v>
      </c>
      <c r="BJ383" s="27">
        <v>2276.4009999999998</v>
      </c>
      <c r="BK383" s="31">
        <f t="shared" si="54"/>
        <v>182795.007129203</v>
      </c>
      <c r="BL383" s="27">
        <v>80.300003000000004</v>
      </c>
      <c r="BM383" s="27">
        <v>1</v>
      </c>
      <c r="BN383" s="27" t="s">
        <v>108</v>
      </c>
      <c r="BO383" s="27">
        <f t="shared" si="55"/>
        <v>1</v>
      </c>
      <c r="BP383" s="27">
        <f t="shared" si="49"/>
        <v>125604.5</v>
      </c>
      <c r="BQ383" s="27">
        <f t="shared" si="50"/>
        <v>1.4553221192648591</v>
      </c>
      <c r="BR383" s="27">
        <f t="shared" si="51"/>
        <v>0.68713310047478671</v>
      </c>
      <c r="BS383" s="27" t="str">
        <f t="shared" si="52"/>
        <v>Initiate</v>
      </c>
    </row>
    <row r="384" spans="1:71" customFormat="1" hidden="1">
      <c r="A384">
        <v>383</v>
      </c>
      <c r="B384" t="s">
        <v>80</v>
      </c>
      <c r="C384" s="1">
        <v>43281</v>
      </c>
      <c r="D384">
        <v>1.0397000000000001</v>
      </c>
      <c r="E384">
        <v>729</v>
      </c>
      <c r="F384" t="e">
        <v>#N/A</v>
      </c>
      <c r="G384">
        <v>272818.59999999998</v>
      </c>
      <c r="H384" t="e">
        <v>#N/A</v>
      </c>
      <c r="I384">
        <v>33910.9</v>
      </c>
      <c r="J384" s="3" t="e">
        <v>#N/A</v>
      </c>
      <c r="K384">
        <v>0</v>
      </c>
      <c r="L384">
        <v>4396.8</v>
      </c>
      <c r="M384">
        <v>0</v>
      </c>
      <c r="N384" s="2">
        <v>83059.3</v>
      </c>
      <c r="O384" s="2">
        <v>81231.8</v>
      </c>
      <c r="P384">
        <v>0</v>
      </c>
      <c r="Q384">
        <v>3148279.8</v>
      </c>
      <c r="R384">
        <v>3032260.25</v>
      </c>
      <c r="S384" s="4" t="e">
        <v>#N/A</v>
      </c>
      <c r="T384">
        <v>0</v>
      </c>
      <c r="U384" t="e">
        <v>#N/A</v>
      </c>
      <c r="V384">
        <v>0</v>
      </c>
      <c r="W384">
        <v>-30437.599999999999</v>
      </c>
      <c r="X384">
        <v>834.4</v>
      </c>
      <c r="Y384">
        <v>0</v>
      </c>
      <c r="Z384">
        <v>-30437.599600000001</v>
      </c>
      <c r="AA384" t="e">
        <v>#N/A</v>
      </c>
      <c r="AB384">
        <v>0</v>
      </c>
      <c r="AC384" t="e">
        <v>#N/A</v>
      </c>
      <c r="AD384">
        <v>16.178799999999999</v>
      </c>
      <c r="AE384" s="25">
        <v>244173.46340000001</v>
      </c>
      <c r="AF384">
        <v>4867.6998999999996</v>
      </c>
      <c r="AG384">
        <v>939</v>
      </c>
      <c r="AH384" t="e">
        <v>#N/A</v>
      </c>
      <c r="AI384">
        <v>5803.9</v>
      </c>
      <c r="AJ384">
        <v>0</v>
      </c>
      <c r="AK384">
        <v>178.2</v>
      </c>
      <c r="AL384" t="e">
        <v>#N/A</v>
      </c>
      <c r="AM384">
        <v>0</v>
      </c>
      <c r="AN384">
        <v>5803.8999000000003</v>
      </c>
      <c r="AO384">
        <v>10247.799999999999</v>
      </c>
      <c r="AP384">
        <v>8.4893999999999998</v>
      </c>
      <c r="AQ384">
        <v>19119.899399999998</v>
      </c>
      <c r="AR384">
        <v>3114368.8516000002</v>
      </c>
      <c r="AS384">
        <v>115841.2968</v>
      </c>
      <c r="AT384">
        <v>19.0427</v>
      </c>
      <c r="AU384">
        <v>4494.6000999999997</v>
      </c>
      <c r="AV384">
        <v>450.8</v>
      </c>
      <c r="AW384">
        <v>-11.8</v>
      </c>
      <c r="AX384" s="26">
        <v>19119.8999</v>
      </c>
      <c r="AY384">
        <v>19119.8999</v>
      </c>
      <c r="AZ384">
        <v>39750.199200000003</v>
      </c>
      <c r="BA384">
        <v>23602.699700000001</v>
      </c>
      <c r="BB384">
        <v>23602.699700000001</v>
      </c>
      <c r="BC384" t="e">
        <v>#N/A</v>
      </c>
      <c r="BD384" t="e">
        <v>#N/A</v>
      </c>
      <c r="BE384" s="15">
        <v>4867.7</v>
      </c>
      <c r="BF384" s="5">
        <v>0</v>
      </c>
      <c r="BG384" s="9">
        <f t="shared" si="47"/>
        <v>0</v>
      </c>
      <c r="BH384" s="9">
        <f t="shared" si="53"/>
        <v>12451.913469999998</v>
      </c>
      <c r="BI384" s="9">
        <f t="shared" si="48"/>
        <v>12451.913469999998</v>
      </c>
      <c r="BJ384">
        <v>2276.4009999999998</v>
      </c>
      <c r="BK384" s="9">
        <f t="shared" si="54"/>
        <v>247171.62513280197</v>
      </c>
      <c r="BL384">
        <v>108.58000199999999</v>
      </c>
      <c r="BM384">
        <v>1</v>
      </c>
      <c r="BN384" t="s">
        <v>108</v>
      </c>
      <c r="BO384">
        <f t="shared" si="55"/>
        <v>0</v>
      </c>
      <c r="BP384">
        <f t="shared" si="49"/>
        <v>116019.54999999981</v>
      </c>
      <c r="BQ384">
        <f t="shared" si="50"/>
        <v>2.1304308207780704</v>
      </c>
      <c r="BR384">
        <f t="shared" si="51"/>
        <v>0.46938862799346032</v>
      </c>
      <c r="BS384" t="str">
        <f t="shared" si="52"/>
        <v>NonPayer</v>
      </c>
    </row>
    <row r="385" spans="1:71">
      <c r="A385" s="27">
        <v>384</v>
      </c>
      <c r="B385" s="27" t="s">
        <v>80</v>
      </c>
      <c r="C385" s="29">
        <v>43100</v>
      </c>
      <c r="D385" s="27">
        <v>1.0334000000000001</v>
      </c>
      <c r="E385" s="27" t="e">
        <v>#N/A</v>
      </c>
      <c r="F385" s="27" t="e">
        <v>#N/A</v>
      </c>
      <c r="G385" s="27">
        <v>273248.59999999998</v>
      </c>
      <c r="H385" s="27" t="e">
        <v>#N/A</v>
      </c>
      <c r="I385" s="27">
        <v>34279.300000000003</v>
      </c>
      <c r="J385" s="27" t="e">
        <v>#N/A</v>
      </c>
      <c r="K385" s="27">
        <v>0</v>
      </c>
      <c r="L385" s="27">
        <v>218819.7</v>
      </c>
      <c r="M385" s="27">
        <v>0</v>
      </c>
      <c r="N385" s="27">
        <v>86546.4</v>
      </c>
      <c r="O385" s="27">
        <v>86500.800000000003</v>
      </c>
      <c r="P385" s="27">
        <v>0</v>
      </c>
      <c r="Q385" s="27">
        <v>3027769.7</v>
      </c>
      <c r="R385" s="27">
        <v>2906491</v>
      </c>
      <c r="S385" s="27" t="e">
        <v>#N/A</v>
      </c>
      <c r="T385" s="27">
        <v>0</v>
      </c>
      <c r="U385" s="27" t="e">
        <v>#N/A</v>
      </c>
      <c r="V385" s="27">
        <v>0</v>
      </c>
      <c r="W385" s="27">
        <v>8062.9</v>
      </c>
      <c r="X385" s="27">
        <v>767.7</v>
      </c>
      <c r="Y385" s="27">
        <v>0</v>
      </c>
      <c r="Z385" s="27">
        <v>8062.8999000000003</v>
      </c>
      <c r="AA385" s="27" t="e">
        <v>#N/A</v>
      </c>
      <c r="AB385" s="27">
        <v>0</v>
      </c>
      <c r="AC385" s="27" t="e">
        <v>#N/A</v>
      </c>
      <c r="AD385" s="27">
        <v>19.237400000000001</v>
      </c>
      <c r="AE385" s="27">
        <v>245000.36900000001</v>
      </c>
      <c r="AF385" s="27">
        <v>4820.3998000000001</v>
      </c>
      <c r="AG385" s="27">
        <v>1146.8</v>
      </c>
      <c r="AH385" s="27" t="e">
        <v>#N/A</v>
      </c>
      <c r="AI385" s="27">
        <v>5961.3</v>
      </c>
      <c r="AJ385" s="27">
        <v>0</v>
      </c>
      <c r="AK385" s="27">
        <v>176.6</v>
      </c>
      <c r="AL385" s="27" t="e">
        <v>#N/A</v>
      </c>
      <c r="AM385" s="27">
        <v>0</v>
      </c>
      <c r="AN385" s="27">
        <v>5961.2997999999998</v>
      </c>
      <c r="AO385" s="27">
        <v>9754.6</v>
      </c>
      <c r="AP385" s="27">
        <v>8.9845000000000006</v>
      </c>
      <c r="AQ385" s="27">
        <v>20265.700199999999</v>
      </c>
      <c r="AR385" s="27">
        <v>2993490.4492000001</v>
      </c>
      <c r="AS385" s="27">
        <v>121102.1969</v>
      </c>
      <c r="AT385" s="27">
        <v>19.3248</v>
      </c>
      <c r="AU385" s="27">
        <v>4851.8999999999996</v>
      </c>
      <c r="AV385" s="27">
        <v>829.8</v>
      </c>
      <c r="AW385" s="27">
        <v>-10.5</v>
      </c>
      <c r="AX385" s="27">
        <v>20265.700199999999</v>
      </c>
      <c r="AY385" s="27">
        <v>20265.700199999999</v>
      </c>
      <c r="AZ385" s="27">
        <v>39368.700199999999</v>
      </c>
      <c r="BA385" s="27">
        <v>25107.1001</v>
      </c>
      <c r="BB385" s="27">
        <v>25107.1001</v>
      </c>
      <c r="BC385" s="27" t="e">
        <v>#N/A</v>
      </c>
      <c r="BD385" s="27" t="e">
        <v>#N/A</v>
      </c>
      <c r="BE385" s="28">
        <v>4820.3999999999996</v>
      </c>
      <c r="BF385" s="27">
        <v>5.47</v>
      </c>
      <c r="BG385" s="31">
        <f t="shared" si="47"/>
        <v>12451.913469999998</v>
      </c>
      <c r="BH385" s="31">
        <f t="shared" si="53"/>
        <v>18125.717109999998</v>
      </c>
      <c r="BI385" s="31">
        <f t="shared" si="48"/>
        <v>18125.717109999998</v>
      </c>
      <c r="BJ385" s="27">
        <v>2276.4009999999998</v>
      </c>
      <c r="BK385" s="31">
        <f t="shared" si="54"/>
        <v>248059.41924640097</v>
      </c>
      <c r="BL385" s="27">
        <v>108.970001</v>
      </c>
      <c r="BM385" s="27">
        <v>1</v>
      </c>
      <c r="BN385" s="27" t="s">
        <v>108</v>
      </c>
      <c r="BO385" s="27">
        <f t="shared" si="55"/>
        <v>1</v>
      </c>
      <c r="BP385" s="27">
        <f t="shared" si="49"/>
        <v>121278.70000000019</v>
      </c>
      <c r="BQ385" s="27">
        <f t="shared" si="50"/>
        <v>2.0453667399667097</v>
      </c>
      <c r="BR385" s="27">
        <f t="shared" si="51"/>
        <v>0.48890987638543293</v>
      </c>
      <c r="BS385" s="27" t="str">
        <f t="shared" si="52"/>
        <v>Continue</v>
      </c>
    </row>
    <row r="386" spans="1:71" customFormat="1" hidden="1">
      <c r="A386">
        <v>385</v>
      </c>
      <c r="B386" t="s">
        <v>80</v>
      </c>
      <c r="C386" s="1">
        <v>42916</v>
      </c>
      <c r="D386">
        <v>1.0305</v>
      </c>
      <c r="E386" t="e">
        <v>#N/A</v>
      </c>
      <c r="F386" t="e">
        <v>#N/A</v>
      </c>
      <c r="G386">
        <v>460489.1</v>
      </c>
      <c r="H386" t="e">
        <v>#N/A</v>
      </c>
      <c r="I386">
        <v>34155.5</v>
      </c>
      <c r="J386" s="3" t="e">
        <v>#N/A</v>
      </c>
      <c r="K386">
        <v>0</v>
      </c>
      <c r="L386">
        <v>187458.5</v>
      </c>
      <c r="M386">
        <v>0</v>
      </c>
      <c r="N386" s="2">
        <v>82186.399999999994</v>
      </c>
      <c r="O386" s="2">
        <v>81187.899999999994</v>
      </c>
      <c r="P386">
        <v>0</v>
      </c>
      <c r="Q386">
        <v>2653472.1</v>
      </c>
      <c r="R386">
        <v>2537347</v>
      </c>
      <c r="S386" s="4" t="e">
        <v>#N/A</v>
      </c>
      <c r="T386">
        <v>0</v>
      </c>
      <c r="U386" t="e">
        <v>#N/A</v>
      </c>
      <c r="V386">
        <v>0</v>
      </c>
      <c r="W386">
        <v>-283361.5</v>
      </c>
      <c r="X386">
        <v>725.3</v>
      </c>
      <c r="Y386">
        <v>0</v>
      </c>
      <c r="Z386">
        <v>-283361.5</v>
      </c>
      <c r="AA386" t="e">
        <v>#N/A</v>
      </c>
      <c r="AB386">
        <v>25.8</v>
      </c>
      <c r="AC386" t="e">
        <v>#N/A</v>
      </c>
      <c r="AD386">
        <v>19.784800000000001</v>
      </c>
      <c r="AE386" s="25">
        <v>234560.20269999999</v>
      </c>
      <c r="AF386">
        <v>5300.7001</v>
      </c>
      <c r="AG386">
        <v>1307.0999999999999</v>
      </c>
      <c r="AH386" t="e">
        <v>#N/A</v>
      </c>
      <c r="AI386">
        <v>6606.6</v>
      </c>
      <c r="AJ386">
        <v>0</v>
      </c>
      <c r="AK386">
        <v>191.6</v>
      </c>
      <c r="AL386" t="e">
        <v>#N/A</v>
      </c>
      <c r="AM386">
        <v>0</v>
      </c>
      <c r="AN386">
        <v>6606.6000999999997</v>
      </c>
      <c r="AO386">
        <v>10090.4</v>
      </c>
      <c r="AP386">
        <v>9.7824000000000009</v>
      </c>
      <c r="AQ386">
        <v>22089.000499999998</v>
      </c>
      <c r="AR386">
        <v>2619316.5</v>
      </c>
      <c r="AS386">
        <v>115933.5</v>
      </c>
      <c r="AT386">
        <v>19.616199999999999</v>
      </c>
      <c r="AU386">
        <v>5391.3999000000003</v>
      </c>
      <c r="AV386">
        <v>642.4</v>
      </c>
      <c r="AW386">
        <v>4</v>
      </c>
      <c r="AX386" s="26">
        <v>22089.000499999998</v>
      </c>
      <c r="AY386">
        <v>22089.000499999998</v>
      </c>
      <c r="AZ386">
        <v>40953.300799999997</v>
      </c>
      <c r="BA386">
        <v>27484.400399999999</v>
      </c>
      <c r="BB386">
        <v>27484.400399999999</v>
      </c>
      <c r="BC386" t="e">
        <v>#N/A</v>
      </c>
      <c r="BD386" t="e">
        <v>#N/A</v>
      </c>
      <c r="BE386" s="15">
        <v>5300.7</v>
      </c>
      <c r="BF386" s="5">
        <v>2.4900000000000002</v>
      </c>
      <c r="BG386" s="9">
        <f t="shared" ref="BG386:BG449" si="56">BF386*BJ386</f>
        <v>5673.8036400000001</v>
      </c>
      <c r="BH386" s="9">
        <f t="shared" si="53"/>
        <v>23173.72812</v>
      </c>
      <c r="BI386" s="9">
        <f t="shared" si="48"/>
        <v>23173.72812</v>
      </c>
      <c r="BJ386">
        <v>2278.636</v>
      </c>
      <c r="BK386" s="9">
        <f t="shared" si="54"/>
        <v>237730.09843727198</v>
      </c>
      <c r="BL386">
        <v>104.33000199999999</v>
      </c>
      <c r="BM386">
        <v>1</v>
      </c>
      <c r="BN386" t="s">
        <v>108</v>
      </c>
      <c r="BO386">
        <f t="shared" si="55"/>
        <v>1</v>
      </c>
      <c r="BP386">
        <f t="shared" si="49"/>
        <v>116125.10000000009</v>
      </c>
      <c r="BQ386">
        <f t="shared" si="50"/>
        <v>2.0471896122136539</v>
      </c>
      <c r="BR386">
        <f t="shared" si="51"/>
        <v>0.48847453798805007</v>
      </c>
      <c r="BS386" t="str">
        <f t="shared" si="52"/>
        <v>Continue</v>
      </c>
    </row>
    <row r="387" spans="1:71">
      <c r="A387" s="27">
        <v>386</v>
      </c>
      <c r="B387" s="27" t="s">
        <v>80</v>
      </c>
      <c r="C387" s="29">
        <v>42735</v>
      </c>
      <c r="D387" s="27">
        <v>0.90669999999999995</v>
      </c>
      <c r="E387" s="27" t="e">
        <v>#N/A</v>
      </c>
      <c r="F387" s="27" t="e">
        <v>#N/A</v>
      </c>
      <c r="G387" s="27">
        <v>380516.6</v>
      </c>
      <c r="H387" s="27" t="e">
        <v>#N/A</v>
      </c>
      <c r="I387" s="27">
        <v>34329.300000000003</v>
      </c>
      <c r="J387" s="27" t="e">
        <v>#N/A</v>
      </c>
      <c r="K387" s="27">
        <v>0</v>
      </c>
      <c r="L387" s="27">
        <v>219057.7</v>
      </c>
      <c r="M387" s="27">
        <v>0</v>
      </c>
      <c r="N387" s="27">
        <v>89177.8</v>
      </c>
      <c r="O387" s="27">
        <v>88408.1</v>
      </c>
      <c r="P387" s="27">
        <v>0</v>
      </c>
      <c r="Q387" s="27">
        <v>2441937.9</v>
      </c>
      <c r="R387" s="27">
        <v>2318554.25</v>
      </c>
      <c r="S387" s="27" t="e">
        <v>#N/A</v>
      </c>
      <c r="T387" s="27">
        <v>0</v>
      </c>
      <c r="U387" s="27" t="e">
        <v>#N/A</v>
      </c>
      <c r="V387" s="27">
        <v>0</v>
      </c>
      <c r="W387" s="27">
        <v>-63521.8</v>
      </c>
      <c r="X387" s="27">
        <v>680.4</v>
      </c>
      <c r="Y387" s="27">
        <v>0</v>
      </c>
      <c r="Z387" s="27">
        <v>-63521.800799999997</v>
      </c>
      <c r="AA387" s="27" t="e">
        <v>#N/A</v>
      </c>
      <c r="AB387" s="27">
        <v>6.3</v>
      </c>
      <c r="AC387" s="27" t="e">
        <v>#N/A</v>
      </c>
      <c r="AD387" s="27">
        <v>20.041799999999999</v>
      </c>
      <c r="AE387" s="27">
        <v>281976.103</v>
      </c>
      <c r="AF387" s="27">
        <v>5500.5001000000002</v>
      </c>
      <c r="AG387" s="27">
        <v>1380</v>
      </c>
      <c r="AH387" s="27" t="e">
        <v>#N/A</v>
      </c>
      <c r="AI387" s="27">
        <v>6885.6</v>
      </c>
      <c r="AJ387" s="27">
        <v>0</v>
      </c>
      <c r="AK387" s="27">
        <v>191.2</v>
      </c>
      <c r="AL387" s="27">
        <v>0</v>
      </c>
      <c r="AM387" s="27">
        <v>0</v>
      </c>
      <c r="AN387" s="27">
        <v>6885.6000999999997</v>
      </c>
      <c r="AO387" s="27">
        <v>10334</v>
      </c>
      <c r="AP387" s="27">
        <v>11.177899999999999</v>
      </c>
      <c r="AQ387" s="27">
        <v>25178.1001</v>
      </c>
      <c r="AR387" s="27">
        <v>2407608.6992000001</v>
      </c>
      <c r="AS387" s="27">
        <v>123192.3977</v>
      </c>
      <c r="AT387" s="27">
        <v>19.564499999999999</v>
      </c>
      <c r="AU387" s="27">
        <v>6125.2</v>
      </c>
      <c r="AV387" s="27">
        <v>118.5</v>
      </c>
      <c r="AW387" s="27">
        <v>4.5</v>
      </c>
      <c r="AX387" s="27">
        <v>25178.1001</v>
      </c>
      <c r="AY387" s="27">
        <v>25178.1001</v>
      </c>
      <c r="AZ387" s="27">
        <v>43685.700199999999</v>
      </c>
      <c r="BA387" s="27">
        <v>31307.800299999999</v>
      </c>
      <c r="BB387" s="27">
        <v>31307.800299999999</v>
      </c>
      <c r="BC387" s="27" t="e">
        <v>#N/A</v>
      </c>
      <c r="BD387" s="27" t="e">
        <v>#N/A</v>
      </c>
      <c r="BE387" s="28">
        <v>5500.5</v>
      </c>
      <c r="BF387" s="27">
        <v>7.68</v>
      </c>
      <c r="BG387" s="31">
        <f t="shared" si="56"/>
        <v>17499.924479999998</v>
      </c>
      <c r="BH387" s="31">
        <f t="shared" si="53"/>
        <v>17499.924479999998</v>
      </c>
      <c r="BI387" s="31">
        <f t="shared" ref="BI387:BI450" si="57">IF(C388&lt;&gt;DATE(2021,12,31),BG387+BG388,0)</f>
        <v>17499.924479999998</v>
      </c>
      <c r="BJ387" s="27">
        <v>2278.636</v>
      </c>
      <c r="BK387" s="31">
        <f t="shared" si="54"/>
        <v>286173.88612545602</v>
      </c>
      <c r="BL387" s="27">
        <v>125.589996</v>
      </c>
      <c r="BM387" s="27">
        <v>1</v>
      </c>
      <c r="BN387" s="27" t="s">
        <v>108</v>
      </c>
      <c r="BO387" s="27">
        <f t="shared" si="55"/>
        <v>1</v>
      </c>
      <c r="BP387" s="27">
        <f t="shared" ref="BP387:BP450" si="58">Q387-R387</f>
        <v>123383.64999999991</v>
      </c>
      <c r="BQ387" s="27">
        <f t="shared" ref="BQ387:BQ450" si="59">BK387/BP387</f>
        <v>2.3193825610237355</v>
      </c>
      <c r="BR387" s="27">
        <f t="shared" ref="BR387:BR450" si="60">BP387/BK387</f>
        <v>0.43114922773180514</v>
      </c>
      <c r="BS387" s="27" t="str">
        <f t="shared" ref="BS387:BS450" si="61">IF(B387=B388,IF(AND(BF387&gt;0,BF388&gt;0),"Continue",IF(AND(BF387&gt;0,BF388=0),"Initiate","NonPayer")),$BG$89)</f>
        <v>Initiate</v>
      </c>
    </row>
    <row r="388" spans="1:71" customFormat="1" hidden="1">
      <c r="A388">
        <v>387</v>
      </c>
      <c r="B388" t="s">
        <v>80</v>
      </c>
      <c r="C388" s="1">
        <v>42551</v>
      </c>
      <c r="D388">
        <v>0.84240000000000004</v>
      </c>
      <c r="E388" t="e">
        <v>#N/A</v>
      </c>
      <c r="F388" t="e">
        <v>#N/A</v>
      </c>
      <c r="G388">
        <v>599893.6</v>
      </c>
      <c r="H388" t="e">
        <v>#N/A</v>
      </c>
      <c r="I388">
        <v>33916.699999999997</v>
      </c>
      <c r="J388" s="3" t="e">
        <v>#N/A</v>
      </c>
      <c r="K388">
        <v>0</v>
      </c>
      <c r="L388">
        <v>221791.3</v>
      </c>
      <c r="M388">
        <v>0</v>
      </c>
      <c r="N388" s="2">
        <v>77383.7</v>
      </c>
      <c r="O388" s="2">
        <v>77734.3</v>
      </c>
      <c r="P388">
        <v>0</v>
      </c>
      <c r="Q388">
        <v>1991053.2</v>
      </c>
      <c r="R388">
        <v>1878320</v>
      </c>
      <c r="S388" s="4" t="e">
        <v>#N/A</v>
      </c>
      <c r="T388">
        <v>0</v>
      </c>
      <c r="U388" t="e">
        <v>#N/A</v>
      </c>
      <c r="V388">
        <v>0</v>
      </c>
      <c r="W388">
        <v>58023.199999999997</v>
      </c>
      <c r="X388">
        <v>515.5</v>
      </c>
      <c r="Y388">
        <v>0</v>
      </c>
      <c r="Z388">
        <v>58023.199200000003</v>
      </c>
      <c r="AA388">
        <v>0</v>
      </c>
      <c r="AB388">
        <v>156</v>
      </c>
      <c r="AC388" t="e">
        <v>#N/A</v>
      </c>
      <c r="AD388">
        <v>19.4313</v>
      </c>
      <c r="AE388" s="25">
        <v>252779.36660000001</v>
      </c>
      <c r="AF388">
        <v>6410.5002000000004</v>
      </c>
      <c r="AG388">
        <v>1545.7</v>
      </c>
      <c r="AH388" t="e">
        <v>#N/A</v>
      </c>
      <c r="AI388">
        <v>7954.7</v>
      </c>
      <c r="AJ388">
        <v>0</v>
      </c>
      <c r="AK388">
        <v>199.2</v>
      </c>
      <c r="AL388">
        <v>-2</v>
      </c>
      <c r="AM388">
        <v>0</v>
      </c>
      <c r="AN388">
        <v>7954.7002000000002</v>
      </c>
      <c r="AO388">
        <v>10808.9</v>
      </c>
      <c r="AP388">
        <v>12.144299999999999</v>
      </c>
      <c r="AQ388">
        <v>28037.399399999998</v>
      </c>
      <c r="AR388">
        <v>1957136.5508000001</v>
      </c>
      <c r="AS388">
        <v>112534.0024</v>
      </c>
      <c r="AT388">
        <v>19.484000000000002</v>
      </c>
      <c r="AU388">
        <v>6783.6</v>
      </c>
      <c r="AV388">
        <v>57.1</v>
      </c>
      <c r="AW388">
        <v>-4.7</v>
      </c>
      <c r="AX388" s="26">
        <v>28037.3999</v>
      </c>
      <c r="AY388">
        <v>28037.3999</v>
      </c>
      <c r="AZ388">
        <v>46544.899400000002</v>
      </c>
      <c r="BA388">
        <v>34817.200199999999</v>
      </c>
      <c r="BB388">
        <v>34816.299800000001</v>
      </c>
      <c r="BC388" t="e">
        <v>#N/A</v>
      </c>
      <c r="BD388" t="e">
        <v>#N/A</v>
      </c>
      <c r="BE388" s="15">
        <v>6410.5</v>
      </c>
      <c r="BF388" s="5">
        <v>0</v>
      </c>
      <c r="BG388" s="9">
        <f t="shared" si="56"/>
        <v>0</v>
      </c>
      <c r="BH388" s="9">
        <f t="shared" ref="BH388:BH451" si="62">BG388+BG389</f>
        <v>16201.10196</v>
      </c>
      <c r="BI388" s="9">
        <f t="shared" si="57"/>
        <v>16201.10196</v>
      </c>
      <c r="BJ388">
        <v>2278.636</v>
      </c>
      <c r="BK388" s="9">
        <f t="shared" si="54"/>
        <v>256392.115884092</v>
      </c>
      <c r="BL388">
        <v>112.519997</v>
      </c>
      <c r="BM388">
        <v>1</v>
      </c>
      <c r="BN388" t="s">
        <v>108</v>
      </c>
      <c r="BO388">
        <f t="shared" si="55"/>
        <v>0</v>
      </c>
      <c r="BP388">
        <f t="shared" si="58"/>
        <v>112733.19999999995</v>
      </c>
      <c r="BQ388">
        <f t="shared" si="59"/>
        <v>2.2743266037342336</v>
      </c>
      <c r="BR388">
        <f t="shared" si="60"/>
        <v>0.43969058725254878</v>
      </c>
      <c r="BS388" t="str">
        <f t="shared" si="61"/>
        <v>NonPayer</v>
      </c>
    </row>
    <row r="389" spans="1:71">
      <c r="A389" s="27">
        <v>388</v>
      </c>
      <c r="B389" s="27" t="s">
        <v>80</v>
      </c>
      <c r="C389" s="29">
        <v>42369</v>
      </c>
      <c r="D389" s="27">
        <v>0.92320000000000002</v>
      </c>
      <c r="E389" s="27" t="e">
        <v>#N/A</v>
      </c>
      <c r="F389" s="27" t="e">
        <v>#N/A</v>
      </c>
      <c r="G389" s="27">
        <v>992696.1</v>
      </c>
      <c r="H389" s="27" t="e">
        <v>#N/A</v>
      </c>
      <c r="I389" s="27">
        <v>34000.800000000003</v>
      </c>
      <c r="J389" s="27" t="e">
        <v>#N/A</v>
      </c>
      <c r="K389" s="27">
        <v>0</v>
      </c>
      <c r="L389" s="27">
        <v>167472.70000000001</v>
      </c>
      <c r="M389" s="27">
        <v>0</v>
      </c>
      <c r="N389" s="27">
        <v>79991</v>
      </c>
      <c r="O389" s="27">
        <v>78386.600000000006</v>
      </c>
      <c r="P389" s="27">
        <v>0</v>
      </c>
      <c r="Q389" s="27">
        <v>1766317.6</v>
      </c>
      <c r="R389" s="27">
        <v>1652708</v>
      </c>
      <c r="S389" s="27" t="e">
        <v>#N/A</v>
      </c>
      <c r="T389" s="27">
        <v>0</v>
      </c>
      <c r="U389" s="27" t="e">
        <v>#N/A</v>
      </c>
      <c r="V389" s="27">
        <v>0</v>
      </c>
      <c r="W389" s="27">
        <v>15106.6</v>
      </c>
      <c r="X389" s="27">
        <v>502.8</v>
      </c>
      <c r="Y389" s="27">
        <v>0</v>
      </c>
      <c r="Z389" s="27">
        <v>15106.5996</v>
      </c>
      <c r="AA389" s="27">
        <v>-9412.7999999999993</v>
      </c>
      <c r="AB389" s="27">
        <v>91.1</v>
      </c>
      <c r="AC389" s="27" t="e">
        <v>#N/A</v>
      </c>
      <c r="AD389" s="27">
        <v>19.4377</v>
      </c>
      <c r="AE389" s="27">
        <v>204175.21549999999</v>
      </c>
      <c r="AF389" s="27">
        <v>7663.0995999999996</v>
      </c>
      <c r="AG389" s="27">
        <v>1850</v>
      </c>
      <c r="AH389" s="27" t="e">
        <v>#N/A</v>
      </c>
      <c r="AI389" s="27">
        <v>9517.6</v>
      </c>
      <c r="AJ389" s="27">
        <v>0</v>
      </c>
      <c r="AK389" s="27">
        <v>253.8</v>
      </c>
      <c r="AL389" s="27">
        <v>0</v>
      </c>
      <c r="AM389" s="27">
        <v>0</v>
      </c>
      <c r="AN389" s="27">
        <v>9517.5995999999996</v>
      </c>
      <c r="AO389" s="27">
        <v>12798.1</v>
      </c>
      <c r="AP389" s="27">
        <v>12.109400000000001</v>
      </c>
      <c r="AQ389" s="27">
        <v>27908.799299999999</v>
      </c>
      <c r="AR389" s="27">
        <v>1732316.8241999999</v>
      </c>
      <c r="AS389" s="27">
        <v>113355.79919999999</v>
      </c>
      <c r="AT389" s="27">
        <v>19.779199999999999</v>
      </c>
      <c r="AU389" s="27">
        <v>6867.2</v>
      </c>
      <c r="AV389" s="27">
        <v>122.9</v>
      </c>
      <c r="AW389" s="27">
        <v>-56.7</v>
      </c>
      <c r="AX389" s="27">
        <v>27908.799800000001</v>
      </c>
      <c r="AY389" s="27">
        <v>27908.799800000001</v>
      </c>
      <c r="AZ389" s="27">
        <v>46112.898399999998</v>
      </c>
      <c r="BA389" s="27">
        <v>34718.100100000003</v>
      </c>
      <c r="BB389" s="27">
        <v>34719.299299999999</v>
      </c>
      <c r="BC389" s="27" t="e">
        <v>#N/A</v>
      </c>
      <c r="BD389" s="27" t="e">
        <v>#N/A</v>
      </c>
      <c r="BE389" s="28">
        <v>7663.1</v>
      </c>
      <c r="BF389" s="27">
        <v>7.11</v>
      </c>
      <c r="BG389" s="31">
        <f t="shared" si="56"/>
        <v>16201.10196</v>
      </c>
      <c r="BH389" s="31">
        <f t="shared" si="62"/>
        <v>16201.10196</v>
      </c>
      <c r="BI389" s="31">
        <f t="shared" si="57"/>
        <v>16201.10196</v>
      </c>
      <c r="BJ389" s="27">
        <v>2278.636</v>
      </c>
      <c r="BK389" s="31">
        <f t="shared" si="54"/>
        <v>208267.33495727199</v>
      </c>
      <c r="BL389" s="27">
        <v>91.400002000000001</v>
      </c>
      <c r="BM389" s="27">
        <v>1</v>
      </c>
      <c r="BN389" s="27" t="s">
        <v>108</v>
      </c>
      <c r="BO389" s="27">
        <f t="shared" si="55"/>
        <v>1</v>
      </c>
      <c r="BP389" s="27">
        <f t="shared" si="58"/>
        <v>113609.60000000009</v>
      </c>
      <c r="BQ389" s="27">
        <f t="shared" si="59"/>
        <v>1.8331842991901373</v>
      </c>
      <c r="BR389" s="27">
        <f t="shared" si="60"/>
        <v>0.54549888979617556</v>
      </c>
      <c r="BS389" s="27" t="str">
        <f t="shared" si="61"/>
        <v>Initiate</v>
      </c>
    </row>
    <row r="390" spans="1:71" customFormat="1" hidden="1">
      <c r="A390">
        <v>389</v>
      </c>
      <c r="B390" t="s">
        <v>80</v>
      </c>
      <c r="C390" s="1">
        <v>42185</v>
      </c>
      <c r="D390">
        <v>0.84299999999999997</v>
      </c>
      <c r="E390" t="e">
        <v>#N/A</v>
      </c>
      <c r="F390" t="e">
        <v>#N/A</v>
      </c>
      <c r="G390">
        <v>995148.2</v>
      </c>
      <c r="H390" t="e">
        <v>#N/A</v>
      </c>
      <c r="I390">
        <v>33786.5</v>
      </c>
      <c r="J390" s="3" t="e">
        <v>#N/A</v>
      </c>
      <c r="K390">
        <v>0</v>
      </c>
      <c r="L390">
        <v>120294.6</v>
      </c>
      <c r="M390">
        <v>0</v>
      </c>
      <c r="N390" s="2">
        <v>65341</v>
      </c>
      <c r="O390" s="2">
        <v>63138</v>
      </c>
      <c r="P390" t="e">
        <v>#N/A</v>
      </c>
      <c r="Q390">
        <v>1536190.3</v>
      </c>
      <c r="R390">
        <v>1437752.25</v>
      </c>
      <c r="S390" s="4" t="e">
        <v>#N/A</v>
      </c>
      <c r="T390">
        <v>0</v>
      </c>
      <c r="U390" t="e">
        <v>#N/A</v>
      </c>
      <c r="V390">
        <v>0</v>
      </c>
      <c r="W390">
        <v>11687.5</v>
      </c>
      <c r="X390">
        <v>432.6</v>
      </c>
      <c r="Y390">
        <v>0</v>
      </c>
      <c r="Z390">
        <v>11687.5</v>
      </c>
      <c r="AA390">
        <v>1085.5</v>
      </c>
      <c r="AB390">
        <v>14.7</v>
      </c>
      <c r="AC390" t="e">
        <v>#N/A</v>
      </c>
      <c r="AD390">
        <v>20.107500000000002</v>
      </c>
      <c r="AE390" s="25">
        <v>155694.96919999999</v>
      </c>
      <c r="AF390">
        <v>6012.0001000000002</v>
      </c>
      <c r="AG390">
        <v>1511</v>
      </c>
      <c r="AH390" t="e">
        <v>#N/A</v>
      </c>
      <c r="AI390">
        <v>7515.9</v>
      </c>
      <c r="AJ390">
        <v>0</v>
      </c>
      <c r="AK390">
        <v>294.5</v>
      </c>
      <c r="AL390">
        <v>0</v>
      </c>
      <c r="AM390">
        <v>0</v>
      </c>
      <c r="AN390">
        <v>7514.6000999999997</v>
      </c>
      <c r="AO390">
        <v>10251.1</v>
      </c>
      <c r="AP390">
        <v>10.1248</v>
      </c>
      <c r="AQ390">
        <v>22606.329600000001</v>
      </c>
      <c r="AR390">
        <v>1502403.75</v>
      </c>
      <c r="AS390">
        <v>98143.500100000005</v>
      </c>
      <c r="AT390">
        <v>20.033100000000001</v>
      </c>
      <c r="AU390">
        <v>5650.6589999999997</v>
      </c>
      <c r="AV390">
        <v>228.81399999999999</v>
      </c>
      <c r="AW390">
        <v>-50.351999999999997</v>
      </c>
      <c r="AX390" s="26">
        <v>22606.330099999999</v>
      </c>
      <c r="AY390">
        <v>22606.330099999999</v>
      </c>
      <c r="AZ390">
        <v>39407.969700000001</v>
      </c>
      <c r="BA390">
        <v>28204.688999999998</v>
      </c>
      <c r="BB390">
        <v>28206.636699999999</v>
      </c>
      <c r="BC390" t="e">
        <v>#N/A</v>
      </c>
      <c r="BD390" t="e">
        <v>#N/A</v>
      </c>
      <c r="BE390" s="15">
        <v>6012</v>
      </c>
      <c r="BF390" s="5">
        <v>0</v>
      </c>
      <c r="BG390" s="9">
        <f t="shared" si="56"/>
        <v>0</v>
      </c>
      <c r="BH390" s="9">
        <f t="shared" si="62"/>
        <v>8818.3213200000009</v>
      </c>
      <c r="BI390" s="9">
        <f t="shared" si="57"/>
        <v>8818.3213200000009</v>
      </c>
      <c r="BJ390">
        <v>2278.636</v>
      </c>
      <c r="BK390" s="9">
        <f t="shared" si="54"/>
        <v>159094.36551999999</v>
      </c>
      <c r="BL390">
        <v>69.819999999999993</v>
      </c>
      <c r="BM390">
        <v>1</v>
      </c>
      <c r="BN390" t="s">
        <v>108</v>
      </c>
      <c r="BO390">
        <f t="shared" si="55"/>
        <v>0</v>
      </c>
      <c r="BP390">
        <f t="shared" si="58"/>
        <v>98438.050000000047</v>
      </c>
      <c r="BQ390">
        <f t="shared" si="59"/>
        <v>1.6161876989639667</v>
      </c>
      <c r="BR390">
        <f t="shared" si="60"/>
        <v>0.61874001431952186</v>
      </c>
      <c r="BS390" t="str">
        <f t="shared" si="61"/>
        <v>NonPayer</v>
      </c>
    </row>
    <row r="391" spans="1:71">
      <c r="A391" s="27">
        <v>390</v>
      </c>
      <c r="B391" s="27" t="s">
        <v>80</v>
      </c>
      <c r="C391" s="29">
        <v>42004</v>
      </c>
      <c r="D391" s="27">
        <v>0.90169999999999995</v>
      </c>
      <c r="E391" s="27" t="e">
        <v>#N/A</v>
      </c>
      <c r="F391" s="27" t="e">
        <v>#N/A</v>
      </c>
      <c r="G391" s="27">
        <v>1163783.135</v>
      </c>
      <c r="H391" s="27" t="e">
        <v>#N/A</v>
      </c>
      <c r="I391" s="27">
        <v>34121.703000000001</v>
      </c>
      <c r="J391" s="27" t="e">
        <v>#N/A</v>
      </c>
      <c r="K391" s="27">
        <v>0</v>
      </c>
      <c r="L391" s="27">
        <v>92392.305999999997</v>
      </c>
      <c r="M391" s="27">
        <v>0</v>
      </c>
      <c r="N391" s="27">
        <v>60735.591999999997</v>
      </c>
      <c r="O391" s="27">
        <v>56417.307000000001</v>
      </c>
      <c r="P391" s="27">
        <v>0</v>
      </c>
      <c r="Q391" s="27">
        <v>1477504.872</v>
      </c>
      <c r="R391" s="27">
        <v>1385657.375</v>
      </c>
      <c r="S391" s="27" t="e">
        <v>#N/A</v>
      </c>
      <c r="T391" s="27">
        <v>0</v>
      </c>
      <c r="U391" s="27" t="e">
        <v>#N/A</v>
      </c>
      <c r="V391" s="27">
        <v>0</v>
      </c>
      <c r="W391" s="27">
        <v>10592.495000000001</v>
      </c>
      <c r="X391" s="27">
        <v>402.22699999999998</v>
      </c>
      <c r="Y391" s="27">
        <v>0</v>
      </c>
      <c r="Z391" s="27">
        <v>10592.4951</v>
      </c>
      <c r="AA391" s="27">
        <v>0</v>
      </c>
      <c r="AB391" s="27">
        <v>-1E-3</v>
      </c>
      <c r="AC391" s="27" t="e">
        <v>#N/A</v>
      </c>
      <c r="AD391" s="27">
        <v>19.974699999999999</v>
      </c>
      <c r="AE391" s="27">
        <v>131530.9601</v>
      </c>
      <c r="AF391" s="27">
        <v>5284.8869000000004</v>
      </c>
      <c r="AG391" s="27">
        <v>1319.374</v>
      </c>
      <c r="AH391" s="27">
        <v>0</v>
      </c>
      <c r="AI391" s="27">
        <v>6604.9880000000003</v>
      </c>
      <c r="AJ391" s="27">
        <v>0</v>
      </c>
      <c r="AK391" s="27">
        <v>404.017</v>
      </c>
      <c r="AL391" s="27">
        <v>-50.067999999999998</v>
      </c>
      <c r="AM391" s="27">
        <v>0</v>
      </c>
      <c r="AN391" s="27">
        <v>6605.2329</v>
      </c>
      <c r="AO391" s="27">
        <v>9848.2199999999993</v>
      </c>
      <c r="AP391" s="27">
        <v>7.1262999999999996</v>
      </c>
      <c r="AQ391" s="27">
        <v>16041.415999999999</v>
      </c>
      <c r="AR391" s="27">
        <v>1443383.1719</v>
      </c>
      <c r="AS391" s="27">
        <v>91443.441500000001</v>
      </c>
      <c r="AT391" s="27">
        <v>20.1465</v>
      </c>
      <c r="AU391" s="27">
        <v>4034.9760000000001</v>
      </c>
      <c r="AV391" s="27">
        <v>530.56600000000003</v>
      </c>
      <c r="AW391" s="27">
        <v>-48.250999999999998</v>
      </c>
      <c r="AX391" s="27">
        <v>16041.416300000001</v>
      </c>
      <c r="AY391" s="27">
        <v>16041.416300000001</v>
      </c>
      <c r="AZ391" s="27">
        <v>30924.608400000001</v>
      </c>
      <c r="BA391" s="27">
        <v>20020.7847</v>
      </c>
      <c r="BB391" s="27">
        <v>20028.141100000001</v>
      </c>
      <c r="BC391" s="27" t="e">
        <v>#N/A</v>
      </c>
      <c r="BD391" s="27" t="e">
        <v>#N/A</v>
      </c>
      <c r="BE391" s="28">
        <v>5284.8869999999997</v>
      </c>
      <c r="BF391" s="27">
        <v>3.87</v>
      </c>
      <c r="BG391" s="31">
        <f t="shared" si="56"/>
        <v>8818.3213200000009</v>
      </c>
      <c r="BH391" s="31">
        <f t="shared" si="62"/>
        <v>8818.3213200000009</v>
      </c>
      <c r="BI391" s="31">
        <f t="shared" si="57"/>
        <v>8818.3213200000009</v>
      </c>
      <c r="BJ391" s="27">
        <v>2278.636</v>
      </c>
      <c r="BK391" s="31">
        <f t="shared" si="54"/>
        <v>134576.244438636</v>
      </c>
      <c r="BL391" s="27">
        <v>59.060001</v>
      </c>
      <c r="BM391" s="27">
        <v>1</v>
      </c>
      <c r="BN391" s="27" t="s">
        <v>108</v>
      </c>
      <c r="BO391" s="27">
        <f t="shared" si="55"/>
        <v>1</v>
      </c>
      <c r="BP391" s="27">
        <f t="shared" si="58"/>
        <v>91847.496999999974</v>
      </c>
      <c r="BQ391" s="27">
        <f t="shared" si="59"/>
        <v>1.4652140649911891</v>
      </c>
      <c r="BR391" s="27">
        <f t="shared" si="60"/>
        <v>0.68249413098966771</v>
      </c>
      <c r="BS391" s="27" t="str">
        <f t="shared" si="61"/>
        <v>Initiate</v>
      </c>
    </row>
    <row r="392" spans="1:71" customFormat="1" hidden="1">
      <c r="A392">
        <v>391</v>
      </c>
      <c r="B392" t="s">
        <v>80</v>
      </c>
      <c r="C392" s="1">
        <v>41820</v>
      </c>
      <c r="D392">
        <v>1.0355000000000001</v>
      </c>
      <c r="E392" t="e">
        <v>#N/A</v>
      </c>
      <c r="F392" t="e">
        <v>#N/A</v>
      </c>
      <c r="G392">
        <v>662953.21600000001</v>
      </c>
      <c r="H392" t="e">
        <v>#N/A</v>
      </c>
      <c r="I392">
        <v>34302.103999999999</v>
      </c>
      <c r="J392" s="3" t="e">
        <v>#N/A</v>
      </c>
      <c r="K392">
        <v>20024.7</v>
      </c>
      <c r="L392">
        <v>84559.673999999999</v>
      </c>
      <c r="M392">
        <v>0</v>
      </c>
      <c r="N392" s="2">
        <v>51382.752999999997</v>
      </c>
      <c r="O392" s="2">
        <v>47447.786999999997</v>
      </c>
      <c r="P392" t="e">
        <v>#N/A</v>
      </c>
      <c r="Q392">
        <v>953428.48400000005</v>
      </c>
      <c r="R392">
        <v>870642.3125</v>
      </c>
      <c r="S392" s="4" t="e">
        <v>#N/A</v>
      </c>
      <c r="T392">
        <v>0</v>
      </c>
      <c r="U392" t="e">
        <v>#N/A</v>
      </c>
      <c r="V392">
        <v>0</v>
      </c>
      <c r="W392">
        <v>19918.438999999998</v>
      </c>
      <c r="X392">
        <v>388.04599999999999</v>
      </c>
      <c r="Y392">
        <v>0</v>
      </c>
      <c r="Z392">
        <v>19918.4395</v>
      </c>
      <c r="AA392">
        <v>0</v>
      </c>
      <c r="AB392">
        <v>20.324999999999999</v>
      </c>
      <c r="AC392" t="e">
        <v>#N/A</v>
      </c>
      <c r="AD392">
        <v>20.816299999999998</v>
      </c>
      <c r="AE392" s="25">
        <v>150129.90040000001</v>
      </c>
      <c r="AF392">
        <v>3471.9081000000001</v>
      </c>
      <c r="AG392">
        <v>913.173</v>
      </c>
      <c r="AH392">
        <v>0</v>
      </c>
      <c r="AI392">
        <v>4388.6559999999999</v>
      </c>
      <c r="AJ392">
        <v>0</v>
      </c>
      <c r="AK392">
        <v>309.61599999999999</v>
      </c>
      <c r="AL392">
        <v>-457.935</v>
      </c>
      <c r="AM392">
        <v>0</v>
      </c>
      <c r="AN392">
        <v>4386.8081000000002</v>
      </c>
      <c r="AO392">
        <v>7060.9530000000004</v>
      </c>
      <c r="AP392">
        <v>5.5885999999999996</v>
      </c>
      <c r="AQ392">
        <v>12414.464099999999</v>
      </c>
      <c r="AR392">
        <v>919126.39450000005</v>
      </c>
      <c r="AS392">
        <v>82476.573099999994</v>
      </c>
      <c r="AT392">
        <v>20.438600000000001</v>
      </c>
      <c r="AU392">
        <v>3175.6439999999998</v>
      </c>
      <c r="AV392">
        <v>381.31200000000001</v>
      </c>
      <c r="AW392">
        <v>-52.591000000000001</v>
      </c>
      <c r="AX392" s="26">
        <v>12414.464099999999</v>
      </c>
      <c r="AY392">
        <v>12414.464099999999</v>
      </c>
      <c r="AZ392">
        <v>26430.2549</v>
      </c>
      <c r="BA392">
        <v>15496.733899999999</v>
      </c>
      <c r="BB392">
        <v>15537.517099999999</v>
      </c>
      <c r="BC392" t="e">
        <v>#N/A</v>
      </c>
      <c r="BD392" t="e">
        <v>#N/A</v>
      </c>
      <c r="BE392" s="15">
        <v>3471.9079999999999</v>
      </c>
      <c r="BF392" s="5">
        <v>0</v>
      </c>
      <c r="BG392" s="9">
        <f t="shared" si="56"/>
        <v>0</v>
      </c>
      <c r="BH392" s="9">
        <f t="shared" si="62"/>
        <v>5423.1536799999994</v>
      </c>
      <c r="BI392" s="9">
        <f t="shared" si="57"/>
        <v>5423.1536799999994</v>
      </c>
      <c r="BJ392">
        <v>2278.636</v>
      </c>
      <c r="BK392" s="9">
        <f t="shared" si="54"/>
        <v>153693.99136409198</v>
      </c>
      <c r="BL392">
        <v>67.449996999999996</v>
      </c>
      <c r="BM392">
        <v>1</v>
      </c>
      <c r="BN392" t="s">
        <v>108</v>
      </c>
      <c r="BO392">
        <f t="shared" si="55"/>
        <v>0</v>
      </c>
      <c r="BP392">
        <f t="shared" si="58"/>
        <v>82786.171500000055</v>
      </c>
      <c r="BQ392">
        <f t="shared" si="59"/>
        <v>1.8565176838029269</v>
      </c>
      <c r="BR392">
        <f t="shared" si="60"/>
        <v>0.53864286277714335</v>
      </c>
      <c r="BS392" t="str">
        <f t="shared" si="61"/>
        <v>NonPayer</v>
      </c>
    </row>
    <row r="393" spans="1:71">
      <c r="A393" s="27">
        <v>392</v>
      </c>
      <c r="B393" s="27" t="s">
        <v>80</v>
      </c>
      <c r="C393" s="29">
        <v>41639</v>
      </c>
      <c r="D393" s="27">
        <v>0.64829999999999999</v>
      </c>
      <c r="E393" s="27" t="e">
        <v>#N/A</v>
      </c>
      <c r="F393" s="27" t="e">
        <v>#N/A</v>
      </c>
      <c r="G393" s="27">
        <v>255041.61</v>
      </c>
      <c r="H393" s="27" t="e">
        <v>#N/A</v>
      </c>
      <c r="I393" s="27">
        <v>34854.048000000003</v>
      </c>
      <c r="J393" s="27" t="e">
        <v>#N/A</v>
      </c>
      <c r="K393" s="27">
        <v>50.857999999999997</v>
      </c>
      <c r="L393" s="27">
        <v>90451.777000000002</v>
      </c>
      <c r="M393" s="27">
        <v>0</v>
      </c>
      <c r="N393" s="27">
        <v>49999.048000000003</v>
      </c>
      <c r="O393" s="27">
        <v>39899.733999999997</v>
      </c>
      <c r="P393" s="27">
        <v>0</v>
      </c>
      <c r="Q393" s="27">
        <v>466464.62099999998</v>
      </c>
      <c r="R393" s="27">
        <v>384670.46879999997</v>
      </c>
      <c r="S393" s="27" t="e">
        <v>#N/A</v>
      </c>
      <c r="T393" s="27">
        <v>0</v>
      </c>
      <c r="U393" s="27" t="e">
        <v>#N/A</v>
      </c>
      <c r="V393" s="27">
        <v>0</v>
      </c>
      <c r="W393" s="27">
        <v>-8665.6530000000002</v>
      </c>
      <c r="X393" s="27">
        <v>387.54700000000003</v>
      </c>
      <c r="Y393" s="27">
        <v>0</v>
      </c>
      <c r="Z393" s="27">
        <v>-8665.6532999999999</v>
      </c>
      <c r="AA393" s="27">
        <v>0</v>
      </c>
      <c r="AB393" s="27">
        <v>19.64</v>
      </c>
      <c r="AC393" s="27" t="e">
        <v>#N/A</v>
      </c>
      <c r="AD393" s="27">
        <v>20.537700000000001</v>
      </c>
      <c r="AE393" s="27">
        <v>143892.7426</v>
      </c>
      <c r="AF393" s="27">
        <v>2864.1010999999999</v>
      </c>
      <c r="AG393" s="27">
        <v>740.24099999999999</v>
      </c>
      <c r="AH393" s="27">
        <v>0</v>
      </c>
      <c r="AI393" s="27">
        <v>3592.0509999999999</v>
      </c>
      <c r="AJ393" s="27">
        <v>0</v>
      </c>
      <c r="AK393" s="27">
        <v>342.61</v>
      </c>
      <c r="AL393" s="27">
        <v>0.01</v>
      </c>
      <c r="AM393" s="27">
        <v>0</v>
      </c>
      <c r="AN393" s="27">
        <v>3604.3090999999999</v>
      </c>
      <c r="AO393" s="27">
        <v>6507.8190000000004</v>
      </c>
      <c r="AP393" s="27">
        <v>5.3152999999999997</v>
      </c>
      <c r="AQ393" s="27">
        <v>11586.77</v>
      </c>
      <c r="AR393" s="27">
        <v>431610.57809999998</v>
      </c>
      <c r="AS393" s="27">
        <v>81451.541500000007</v>
      </c>
      <c r="AT393" s="27">
        <v>20.803000000000001</v>
      </c>
      <c r="AU393" s="27">
        <v>3042.2049999999999</v>
      </c>
      <c r="AV393" s="27">
        <v>5.28</v>
      </c>
      <c r="AW393" s="27">
        <v>-5.0759999999999996</v>
      </c>
      <c r="AX393" s="27">
        <v>11586.77</v>
      </c>
      <c r="AY393" s="27">
        <v>11586.77</v>
      </c>
      <c r="AZ393" s="27">
        <v>24611.253400000001</v>
      </c>
      <c r="BA393" s="27">
        <v>14748.9802</v>
      </c>
      <c r="BB393" s="27">
        <v>14623.8992</v>
      </c>
      <c r="BC393" s="27" t="e">
        <v>#N/A</v>
      </c>
      <c r="BD393" s="27" t="e">
        <v>#N/A</v>
      </c>
      <c r="BE393" s="28">
        <v>2864.1010000000001</v>
      </c>
      <c r="BF393" s="27">
        <v>2.38</v>
      </c>
      <c r="BG393" s="31">
        <f t="shared" si="56"/>
        <v>5423.1536799999994</v>
      </c>
      <c r="BH393" s="31">
        <f t="shared" si="62"/>
        <v>5423.1536799999994</v>
      </c>
      <c r="BI393" s="31">
        <f t="shared" si="57"/>
        <v>5423.1536799999994</v>
      </c>
      <c r="BJ393" s="27">
        <v>2278.636</v>
      </c>
      <c r="BK393" s="31">
        <f t="shared" si="54"/>
        <v>148111.34</v>
      </c>
      <c r="BL393" s="27">
        <v>65</v>
      </c>
      <c r="BM393" s="27">
        <v>1</v>
      </c>
      <c r="BN393" s="27" t="s">
        <v>108</v>
      </c>
      <c r="BO393" s="27">
        <f t="shared" si="55"/>
        <v>1</v>
      </c>
      <c r="BP393" s="27">
        <f t="shared" si="58"/>
        <v>81794.152200000011</v>
      </c>
      <c r="BQ393" s="27">
        <f t="shared" si="59"/>
        <v>1.8107815291959219</v>
      </c>
      <c r="BR393" s="27">
        <f t="shared" si="60"/>
        <v>0.55224773606126321</v>
      </c>
      <c r="BS393" s="27" t="str">
        <f t="shared" si="61"/>
        <v>Initiate</v>
      </c>
    </row>
    <row r="394" spans="1:71" customFormat="1" hidden="1">
      <c r="A394">
        <v>393</v>
      </c>
      <c r="B394" t="s">
        <v>80</v>
      </c>
      <c r="C394" s="1">
        <v>41455</v>
      </c>
      <c r="D394">
        <v>1.0016</v>
      </c>
      <c r="E394" t="e">
        <v>#N/A</v>
      </c>
      <c r="F394" t="e">
        <v>#N/A</v>
      </c>
      <c r="G394">
        <v>214566.45199999999</v>
      </c>
      <c r="H394" t="e">
        <v>#N/A</v>
      </c>
      <c r="I394">
        <v>35131.587</v>
      </c>
      <c r="J394" s="3" t="e">
        <v>#N/A</v>
      </c>
      <c r="K394">
        <v>40.700000000000003</v>
      </c>
      <c r="L394">
        <v>79075.642000000007</v>
      </c>
      <c r="M394">
        <v>0</v>
      </c>
      <c r="N394" s="2">
        <v>44278.447999999997</v>
      </c>
      <c r="O394" s="2">
        <v>34187.17</v>
      </c>
      <c r="P394" t="e">
        <v>#N/A</v>
      </c>
      <c r="Q394">
        <v>373607.09700000001</v>
      </c>
      <c r="R394">
        <v>297545.21879999997</v>
      </c>
      <c r="S394" s="4" t="e">
        <v>#N/A</v>
      </c>
      <c r="T394">
        <v>0</v>
      </c>
      <c r="U394" t="e">
        <v>#N/A</v>
      </c>
      <c r="V394">
        <v>0</v>
      </c>
      <c r="W394">
        <v>43938.076000000001</v>
      </c>
      <c r="X394">
        <v>388.48700000000002</v>
      </c>
      <c r="Y394">
        <v>0</v>
      </c>
      <c r="Z394">
        <v>43938.074200000003</v>
      </c>
      <c r="AA394">
        <v>0</v>
      </c>
      <c r="AB394">
        <v>-56.5</v>
      </c>
      <c r="AC394" t="e">
        <v>#N/A</v>
      </c>
      <c r="AD394">
        <v>20.5547</v>
      </c>
      <c r="AE394" s="25">
        <v>120484.3697</v>
      </c>
      <c r="AF394">
        <v>3302.1403</v>
      </c>
      <c r="AG394">
        <v>854.11500000000001</v>
      </c>
      <c r="AH394">
        <v>0</v>
      </c>
      <c r="AI394">
        <v>4135.6850000000004</v>
      </c>
      <c r="AJ394">
        <v>0</v>
      </c>
      <c r="AK394">
        <v>347.12700000000001</v>
      </c>
      <c r="AL394">
        <v>5.03</v>
      </c>
      <c r="AM394">
        <v>0</v>
      </c>
      <c r="AN394">
        <v>4155.3231999999998</v>
      </c>
      <c r="AO394">
        <v>6303.9480000000003</v>
      </c>
      <c r="AP394" t="e">
        <v>#N/A</v>
      </c>
      <c r="AQ394">
        <v>9853.3241999999991</v>
      </c>
      <c r="AR394">
        <v>338475.50780000002</v>
      </c>
      <c r="AS394">
        <v>75714.760599999994</v>
      </c>
      <c r="AT394">
        <v>22.751100000000001</v>
      </c>
      <c r="AU394">
        <v>2900.1239999999998</v>
      </c>
      <c r="AV394">
        <v>4.6529999999999996</v>
      </c>
      <c r="AW394">
        <v>-6.2480000000000002</v>
      </c>
      <c r="AX394" s="26">
        <v>9853.3238999999994</v>
      </c>
      <c r="AY394">
        <v>9853.3238999999994</v>
      </c>
      <c r="AZ394">
        <v>23085.0825</v>
      </c>
      <c r="BA394">
        <v>13653.657999999999</v>
      </c>
      <c r="BB394">
        <v>12747.200199999999</v>
      </c>
      <c r="BC394" t="e">
        <v>#N/A</v>
      </c>
      <c r="BD394" t="e">
        <v>#N/A</v>
      </c>
      <c r="BE394" s="15">
        <v>3302.14</v>
      </c>
      <c r="BF394" s="5">
        <v>0</v>
      </c>
      <c r="BG394" s="9">
        <f t="shared" si="56"/>
        <v>0</v>
      </c>
      <c r="BH394" s="9">
        <f t="shared" si="62"/>
        <v>2779.9359199999999</v>
      </c>
      <c r="BI394" s="9">
        <f t="shared" si="57"/>
        <v>2779.9359199999999</v>
      </c>
      <c r="BJ394">
        <v>2278.636</v>
      </c>
      <c r="BK394" s="9">
        <f t="shared" si="54"/>
        <v>121246.219281364</v>
      </c>
      <c r="BL394">
        <v>53.209999000000003</v>
      </c>
      <c r="BM394">
        <v>1</v>
      </c>
      <c r="BN394" t="s">
        <v>108</v>
      </c>
      <c r="BO394">
        <f t="shared" si="55"/>
        <v>0</v>
      </c>
      <c r="BP394">
        <f t="shared" si="58"/>
        <v>76061.878200000036</v>
      </c>
      <c r="BQ394">
        <f t="shared" si="59"/>
        <v>1.5940471383385317</v>
      </c>
      <c r="BR394">
        <f t="shared" si="60"/>
        <v>0.62733402039935637</v>
      </c>
      <c r="BS394" t="str">
        <f t="shared" si="61"/>
        <v>NonPayer</v>
      </c>
    </row>
    <row r="395" spans="1:71">
      <c r="A395" s="27">
        <v>394</v>
      </c>
      <c r="B395" s="27" t="s">
        <v>80</v>
      </c>
      <c r="C395" s="29">
        <v>41274</v>
      </c>
      <c r="D395" s="27">
        <v>1</v>
      </c>
      <c r="E395" s="27" t="e">
        <v>#N/A</v>
      </c>
      <c r="F395" s="27" t="e">
        <v>#N/A</v>
      </c>
      <c r="G395" s="27">
        <v>193356.484</v>
      </c>
      <c r="H395" s="27" t="e">
        <v>#N/A</v>
      </c>
      <c r="I395" s="27">
        <v>35529.870000000003</v>
      </c>
      <c r="J395" s="27" t="e">
        <v>#N/A</v>
      </c>
      <c r="K395" s="27">
        <v>20.242999999999999</v>
      </c>
      <c r="L395" s="27">
        <v>74700.361000000004</v>
      </c>
      <c r="M395" s="27">
        <v>0</v>
      </c>
      <c r="N395" s="27">
        <v>38674.892999999996</v>
      </c>
      <c r="O395" s="27">
        <v>14926.416999999999</v>
      </c>
      <c r="P395" s="27">
        <v>0</v>
      </c>
      <c r="Q395" s="27">
        <v>329104.09499999997</v>
      </c>
      <c r="R395" s="27">
        <v>284028.6875</v>
      </c>
      <c r="S395" s="27" t="e">
        <v>#N/A</v>
      </c>
      <c r="T395" s="27">
        <v>0</v>
      </c>
      <c r="U395" s="27" t="e">
        <v>#N/A</v>
      </c>
      <c r="V395" s="27">
        <v>0</v>
      </c>
      <c r="W395" s="27">
        <v>55227.072</v>
      </c>
      <c r="X395" s="27">
        <v>392.166</v>
      </c>
      <c r="Y395" s="27">
        <v>0</v>
      </c>
      <c r="Z395" s="27">
        <v>55227.070299999999</v>
      </c>
      <c r="AA395" s="27">
        <v>0</v>
      </c>
      <c r="AB395" s="27">
        <v>0</v>
      </c>
      <c r="AC395" s="27" t="e">
        <v>#N/A</v>
      </c>
      <c r="AD395" s="27">
        <v>26.2728</v>
      </c>
      <c r="AE395" s="27" t="e">
        <v>#N/A</v>
      </c>
      <c r="AF395" s="27">
        <v>1782.461</v>
      </c>
      <c r="AG395" s="27">
        <v>636.02</v>
      </c>
      <c r="AH395" s="27">
        <v>394.29899999999998</v>
      </c>
      <c r="AI395" s="27">
        <v>2794.2759999999998</v>
      </c>
      <c r="AJ395" s="27">
        <v>0</v>
      </c>
      <c r="AK395" s="27">
        <v>328.14</v>
      </c>
      <c r="AL395" s="27">
        <v>4.6580000000000004</v>
      </c>
      <c r="AM395" s="27">
        <v>0</v>
      </c>
      <c r="AN395" s="27">
        <v>2420.8330000000001</v>
      </c>
      <c r="AO395" s="27">
        <v>5613.04</v>
      </c>
      <c r="AP395" s="27" t="e">
        <v>#N/A</v>
      </c>
      <c r="AQ395" s="27" t="e">
        <v>#N/A</v>
      </c>
      <c r="AR395" s="27">
        <v>293574.22269999998</v>
      </c>
      <c r="AS395" s="27">
        <v>44747.2644</v>
      </c>
      <c r="AT395" s="27" t="e">
        <v>#N/A</v>
      </c>
      <c r="AU395" s="27" t="e">
        <v>#N/A</v>
      </c>
      <c r="AV395" s="27" t="e">
        <v>#N/A</v>
      </c>
      <c r="AW395" s="27" t="e">
        <v>#N/A</v>
      </c>
      <c r="AX395" s="27" t="e">
        <v>#N/A</v>
      </c>
      <c r="AY395" s="27" t="e">
        <v>#N/A</v>
      </c>
      <c r="AZ395" s="27" t="e">
        <v>#N/A</v>
      </c>
      <c r="BA395" s="27" t="e">
        <v>#N/A</v>
      </c>
      <c r="BB395" s="27" t="e">
        <v>#N/A</v>
      </c>
      <c r="BC395" s="27" t="e">
        <v>#N/A</v>
      </c>
      <c r="BD395" s="27" t="e">
        <v>#N/A</v>
      </c>
      <c r="BE395" s="28">
        <v>1782.461</v>
      </c>
      <c r="BF395" s="27">
        <v>1.22</v>
      </c>
      <c r="BG395" s="31">
        <f t="shared" si="56"/>
        <v>2779.9359199999999</v>
      </c>
      <c r="BH395" s="31">
        <f t="shared" si="62"/>
        <v>70425.166620000004</v>
      </c>
      <c r="BI395" s="31">
        <f t="shared" si="57"/>
        <v>0</v>
      </c>
      <c r="BJ395" s="27">
        <v>2278.636</v>
      </c>
      <c r="BK395" s="31" t="e">
        <f t="shared" si="54"/>
        <v>#N/A</v>
      </c>
      <c r="BL395" s="27" t="e">
        <v>#N/A</v>
      </c>
      <c r="BM395" s="27">
        <v>1</v>
      </c>
      <c r="BN395" s="27" t="s">
        <v>108</v>
      </c>
      <c r="BO395" s="27">
        <f t="shared" si="55"/>
        <v>1</v>
      </c>
      <c r="BP395" s="27">
        <f t="shared" si="58"/>
        <v>45075.407499999972</v>
      </c>
      <c r="BQ395" s="27" t="e">
        <f t="shared" si="59"/>
        <v>#N/A</v>
      </c>
      <c r="BR395" s="27" t="e">
        <f t="shared" si="60"/>
        <v>#N/A</v>
      </c>
      <c r="BS395" s="27" t="e">
        <f t="shared" si="61"/>
        <v>#N/A</v>
      </c>
    </row>
    <row r="396" spans="1:71">
      <c r="A396" s="27">
        <v>395</v>
      </c>
      <c r="B396" s="27" t="s">
        <v>81</v>
      </c>
      <c r="C396" s="29">
        <v>44561</v>
      </c>
      <c r="D396" s="27">
        <v>0.74839999999999995</v>
      </c>
      <c r="E396" s="27">
        <v>46567</v>
      </c>
      <c r="F396" s="27">
        <v>72078</v>
      </c>
      <c r="G396" s="27">
        <v>40590</v>
      </c>
      <c r="H396" s="27">
        <v>473420</v>
      </c>
      <c r="I396" s="27">
        <v>142951</v>
      </c>
      <c r="J396" s="27">
        <v>877308</v>
      </c>
      <c r="K396" s="27">
        <v>500413</v>
      </c>
      <c r="L396" s="27">
        <v>49938</v>
      </c>
      <c r="M396" s="27">
        <v>0</v>
      </c>
      <c r="N396" s="27">
        <v>94935</v>
      </c>
      <c r="O396" s="27">
        <v>8947</v>
      </c>
      <c r="P396" s="27">
        <v>130548</v>
      </c>
      <c r="Q396" s="27">
        <v>1015818</v>
      </c>
      <c r="R396" s="27">
        <v>1001214</v>
      </c>
      <c r="S396" s="27">
        <v>0</v>
      </c>
      <c r="T396" s="27">
        <v>15944</v>
      </c>
      <c r="U396" s="27">
        <v>542398</v>
      </c>
      <c r="V396" s="27">
        <v>-15944</v>
      </c>
      <c r="W396" s="27">
        <v>55053</v>
      </c>
      <c r="X396" s="27">
        <v>29680</v>
      </c>
      <c r="Y396" s="27">
        <v>1176</v>
      </c>
      <c r="Z396" s="27">
        <v>39109</v>
      </c>
      <c r="AA396" s="27" t="e">
        <v>#N/A</v>
      </c>
      <c r="AB396" s="27">
        <v>0</v>
      </c>
      <c r="AC396" s="27">
        <v>24536</v>
      </c>
      <c r="AD396" s="27" t="e">
        <v>#N/A</v>
      </c>
      <c r="AE396" s="27">
        <v>496459.5698</v>
      </c>
      <c r="AF396" s="27">
        <v>13424</v>
      </c>
      <c r="AG396" s="27">
        <v>-60</v>
      </c>
      <c r="AH396" s="27" t="e">
        <v>#N/A</v>
      </c>
      <c r="AI396" s="27">
        <v>24536</v>
      </c>
      <c r="AJ396" s="27">
        <v>0</v>
      </c>
      <c r="AK396" s="27">
        <v>4838</v>
      </c>
      <c r="AL396" s="27">
        <v>6704</v>
      </c>
      <c r="AM396" s="27">
        <v>0</v>
      </c>
      <c r="AN396" s="27">
        <v>13501</v>
      </c>
      <c r="AO396" s="27">
        <v>143723</v>
      </c>
      <c r="AP396" s="27">
        <v>37.101100000000002</v>
      </c>
      <c r="AQ396" s="27">
        <v>62899</v>
      </c>
      <c r="AR396" s="27">
        <v>872867</v>
      </c>
      <c r="AS396" s="27">
        <v>9766</v>
      </c>
      <c r="AT396" s="27">
        <v>19.470300000000002</v>
      </c>
      <c r="AU396" s="27">
        <v>15400</v>
      </c>
      <c r="AV396" s="27" t="e">
        <v>#N/A</v>
      </c>
      <c r="AW396" s="27">
        <v>796</v>
      </c>
      <c r="AX396" s="27">
        <v>63476</v>
      </c>
      <c r="AY396" s="27">
        <v>63476</v>
      </c>
      <c r="AZ396" s="27">
        <v>532776</v>
      </c>
      <c r="BA396" s="27">
        <v>112657</v>
      </c>
      <c r="BB396" s="27">
        <v>79095</v>
      </c>
      <c r="BC396" s="27">
        <v>-210120</v>
      </c>
      <c r="BD396" s="27" t="e">
        <v>#N/A</v>
      </c>
      <c r="BE396" s="28">
        <v>13615</v>
      </c>
      <c r="BF396" s="27">
        <v>33.85</v>
      </c>
      <c r="BG396" s="31">
        <f t="shared" si="56"/>
        <v>67645.2307</v>
      </c>
      <c r="BH396" s="31">
        <f t="shared" si="62"/>
        <v>88728.160799999998</v>
      </c>
      <c r="BI396" s="31">
        <f t="shared" si="57"/>
        <v>88728.160799999998</v>
      </c>
      <c r="BJ396" s="27">
        <v>1998.3820000000001</v>
      </c>
      <c r="BK396" s="31">
        <f t="shared" si="54"/>
        <v>595517.83600000001</v>
      </c>
      <c r="BL396" s="27">
        <v>298</v>
      </c>
      <c r="BM396" s="27">
        <v>0</v>
      </c>
      <c r="BN396" s="27" t="s">
        <v>115</v>
      </c>
      <c r="BO396" s="27">
        <f t="shared" si="55"/>
        <v>1</v>
      </c>
      <c r="BP396" s="27">
        <f t="shared" si="58"/>
        <v>14604</v>
      </c>
      <c r="BQ396" s="27">
        <f t="shared" si="59"/>
        <v>40.777720898384004</v>
      </c>
      <c r="BR396" s="27">
        <f t="shared" si="60"/>
        <v>2.4523194969428255E-2</v>
      </c>
      <c r="BS396" s="27" t="str">
        <f t="shared" si="61"/>
        <v>Continue</v>
      </c>
    </row>
    <row r="397" spans="1:71" customFormat="1" hidden="1">
      <c r="A397">
        <v>396</v>
      </c>
      <c r="B397" t="s">
        <v>81</v>
      </c>
      <c r="C397" s="1">
        <v>44377</v>
      </c>
      <c r="D397">
        <v>0.79730000000000001</v>
      </c>
      <c r="E397">
        <v>48473</v>
      </c>
      <c r="F397">
        <v>100143</v>
      </c>
      <c r="G397">
        <v>42326</v>
      </c>
      <c r="H397">
        <v>398805</v>
      </c>
      <c r="I397">
        <v>135867</v>
      </c>
      <c r="J397" s="3" t="e">
        <v>#N/A</v>
      </c>
      <c r="K397">
        <v>507472</v>
      </c>
      <c r="L397">
        <v>49666</v>
      </c>
      <c r="M397">
        <v>0</v>
      </c>
      <c r="N397" s="2" t="e">
        <v>#N/A</v>
      </c>
      <c r="O397" s="2">
        <v>3545</v>
      </c>
      <c r="P397">
        <v>70083</v>
      </c>
      <c r="Q397">
        <v>941589</v>
      </c>
      <c r="R397">
        <v>933632</v>
      </c>
      <c r="S397" s="4" t="e">
        <v>#N/A</v>
      </c>
      <c r="T397">
        <v>17458</v>
      </c>
      <c r="U397">
        <v>542784</v>
      </c>
      <c r="V397">
        <v>-17458</v>
      </c>
      <c r="W397">
        <v>33912</v>
      </c>
      <c r="X397">
        <v>26761</v>
      </c>
      <c r="Y397">
        <v>713</v>
      </c>
      <c r="Z397">
        <v>16454</v>
      </c>
      <c r="AA397" t="e">
        <v>#N/A</v>
      </c>
      <c r="AB397">
        <v>0</v>
      </c>
      <c r="AC397">
        <v>28659</v>
      </c>
      <c r="AD397">
        <v>22.870100000000001</v>
      </c>
      <c r="AE397" s="25">
        <v>591594.46889999998</v>
      </c>
      <c r="AF397">
        <v>17082</v>
      </c>
      <c r="AG397">
        <v>5138</v>
      </c>
      <c r="AH397" t="e">
        <v>#N/A</v>
      </c>
      <c r="AI397">
        <v>28659</v>
      </c>
      <c r="AJ397">
        <v>0</v>
      </c>
      <c r="AK397">
        <v>4412</v>
      </c>
      <c r="AL397">
        <v>-3533</v>
      </c>
      <c r="AM397">
        <v>0</v>
      </c>
      <c r="AN397">
        <v>22466</v>
      </c>
      <c r="AO397">
        <v>126948</v>
      </c>
      <c r="AP397" t="e">
        <v>#N/A</v>
      </c>
      <c r="AQ397" t="e">
        <v>#N/A</v>
      </c>
      <c r="AR397">
        <v>805722</v>
      </c>
      <c r="AS397">
        <v>3545</v>
      </c>
      <c r="AT397" t="e">
        <v>#N/A</v>
      </c>
      <c r="AU397" t="e">
        <v>#N/A</v>
      </c>
      <c r="AV397" t="e">
        <v>#N/A</v>
      </c>
      <c r="AW397" t="e">
        <v>#N/A</v>
      </c>
      <c r="AX397" s="26" t="e">
        <v>#N/A</v>
      </c>
      <c r="AY397" t="e">
        <v>#N/A</v>
      </c>
      <c r="AZ397" t="e">
        <v>#N/A</v>
      </c>
      <c r="BA397" t="e">
        <v>#N/A</v>
      </c>
      <c r="BB397" t="e">
        <v>#N/A</v>
      </c>
      <c r="BC397">
        <v>-157852</v>
      </c>
      <c r="BD397" t="e">
        <v>#N/A</v>
      </c>
      <c r="BE397" s="15">
        <v>17222</v>
      </c>
      <c r="BF397" s="5">
        <v>10.55</v>
      </c>
      <c r="BG397" s="9">
        <f t="shared" si="56"/>
        <v>21082.930100000001</v>
      </c>
      <c r="BH397" s="9">
        <f t="shared" si="62"/>
        <v>74060.036920000013</v>
      </c>
      <c r="BI397" s="9">
        <f t="shared" si="57"/>
        <v>74060.036920000013</v>
      </c>
      <c r="BJ397">
        <v>1998.3820000000001</v>
      </c>
      <c r="BK397" s="9">
        <f t="shared" si="54"/>
        <v>684745.58030970802</v>
      </c>
      <c r="BL397">
        <v>342.64999399999999</v>
      </c>
      <c r="BM397">
        <v>0</v>
      </c>
      <c r="BN397" t="s">
        <v>115</v>
      </c>
      <c r="BO397">
        <f t="shared" si="55"/>
        <v>1</v>
      </c>
      <c r="BP397">
        <f t="shared" si="58"/>
        <v>7957</v>
      </c>
      <c r="BQ397">
        <f t="shared" si="59"/>
        <v>86.055747179804953</v>
      </c>
      <c r="BR397">
        <f t="shared" si="60"/>
        <v>1.1620374382556916E-2</v>
      </c>
      <c r="BS397" t="str">
        <f t="shared" si="61"/>
        <v>Continue</v>
      </c>
    </row>
    <row r="398" spans="1:71">
      <c r="A398" s="27">
        <v>397</v>
      </c>
      <c r="B398" s="27" t="s">
        <v>81</v>
      </c>
      <c r="C398" s="29">
        <v>44196</v>
      </c>
      <c r="D398" s="27">
        <v>0.83069999999999999</v>
      </c>
      <c r="E398" s="27">
        <v>42855</v>
      </c>
      <c r="F398" s="27">
        <v>56017</v>
      </c>
      <c r="G398" s="27">
        <v>85405</v>
      </c>
      <c r="H398" s="27">
        <v>328614</v>
      </c>
      <c r="I398" s="27">
        <v>128144</v>
      </c>
      <c r="J398" s="27">
        <v>840462</v>
      </c>
      <c r="K398" s="27">
        <v>531663</v>
      </c>
      <c r="L398" s="27">
        <v>46402</v>
      </c>
      <c r="M398" s="27">
        <v>0</v>
      </c>
      <c r="N398" s="27">
        <v>94391</v>
      </c>
      <c r="O398" s="27">
        <v>28411</v>
      </c>
      <c r="P398" s="27">
        <v>50302</v>
      </c>
      <c r="Q398" s="27">
        <v>919203</v>
      </c>
      <c r="R398" s="27">
        <v>886513</v>
      </c>
      <c r="S398" s="27">
        <v>0</v>
      </c>
      <c r="T398" s="27">
        <v>21668</v>
      </c>
      <c r="U398" s="27">
        <v>590589</v>
      </c>
      <c r="V398" s="27">
        <v>-21668</v>
      </c>
      <c r="W398" s="27">
        <v>46380</v>
      </c>
      <c r="X398" s="27">
        <v>25500</v>
      </c>
      <c r="Y398" s="27">
        <v>1781</v>
      </c>
      <c r="Z398" s="27">
        <v>24712</v>
      </c>
      <c r="AA398" s="27" t="e">
        <v>#N/A</v>
      </c>
      <c r="AB398" s="27">
        <v>0</v>
      </c>
      <c r="AC398" s="27" t="e">
        <v>#N/A</v>
      </c>
      <c r="AD398" s="27" t="e">
        <v>#N/A</v>
      </c>
      <c r="AE398" s="27">
        <v>571000.21959999995</v>
      </c>
      <c r="AF398" s="27" t="e">
        <v>#N/A</v>
      </c>
      <c r="AG398" s="27" t="e">
        <v>#N/A</v>
      </c>
      <c r="AH398" s="27" t="e">
        <v>#N/A</v>
      </c>
      <c r="AI398" s="27" t="e">
        <v>#N/A</v>
      </c>
      <c r="AJ398" s="27" t="e">
        <v>#N/A</v>
      </c>
      <c r="AK398" s="27">
        <v>3990</v>
      </c>
      <c r="AL398" s="27">
        <v>11971</v>
      </c>
      <c r="AM398" s="27">
        <v>0</v>
      </c>
      <c r="AN398" s="27" t="e">
        <v>#N/A</v>
      </c>
      <c r="AO398" s="27" t="e">
        <v>#N/A</v>
      </c>
      <c r="AP398" s="27" t="e">
        <v>#N/A</v>
      </c>
      <c r="AQ398" s="27" t="e">
        <v>#N/A</v>
      </c>
      <c r="AR398" s="27">
        <v>791059</v>
      </c>
      <c r="AS398" s="27">
        <v>28700</v>
      </c>
      <c r="AT398" s="27" t="e">
        <v>#N/A</v>
      </c>
      <c r="AU398" s="27" t="e">
        <v>#N/A</v>
      </c>
      <c r="AV398" s="27" t="e">
        <v>#N/A</v>
      </c>
      <c r="AW398" s="27" t="e">
        <v>#N/A</v>
      </c>
      <c r="AX398" s="27" t="e">
        <v>#N/A</v>
      </c>
      <c r="AY398" s="27" t="e">
        <v>#N/A</v>
      </c>
      <c r="AZ398" s="27" t="e">
        <v>#N/A</v>
      </c>
      <c r="BA398" s="27" t="e">
        <v>#N/A</v>
      </c>
      <c r="BB398" s="27" t="e">
        <v>#N/A</v>
      </c>
      <c r="BC398" s="27">
        <v>-66260</v>
      </c>
      <c r="BD398" s="27" t="e">
        <v>#N/A</v>
      </c>
      <c r="BE398" s="28" t="e">
        <v>#N/A</v>
      </c>
      <c r="BF398" s="27">
        <v>26.51</v>
      </c>
      <c r="BG398" s="31">
        <f t="shared" si="56"/>
        <v>52977.106820000008</v>
      </c>
      <c r="BH398" s="31">
        <f t="shared" si="62"/>
        <v>70822.658080000008</v>
      </c>
      <c r="BI398" s="31">
        <f t="shared" si="57"/>
        <v>70822.658080000008</v>
      </c>
      <c r="BJ398" s="27">
        <v>1998.3820000000001</v>
      </c>
      <c r="BK398" s="31">
        <f t="shared" si="54"/>
        <v>662463.63300000003</v>
      </c>
      <c r="BL398" s="27">
        <v>331.5</v>
      </c>
      <c r="BM398" s="27">
        <v>0</v>
      </c>
      <c r="BN398" s="27" t="s">
        <v>115</v>
      </c>
      <c r="BO398" s="27">
        <f t="shared" si="55"/>
        <v>1</v>
      </c>
      <c r="BP398" s="27">
        <f t="shared" si="58"/>
        <v>32690</v>
      </c>
      <c r="BQ398" s="27">
        <f t="shared" si="59"/>
        <v>20.265023952278984</v>
      </c>
      <c r="BR398" s="27">
        <f t="shared" si="60"/>
        <v>4.9346105011020276E-2</v>
      </c>
      <c r="BS398" s="27" t="str">
        <f t="shared" si="61"/>
        <v>Continue</v>
      </c>
    </row>
    <row r="399" spans="1:71" customFormat="1" hidden="1">
      <c r="A399">
        <v>398</v>
      </c>
      <c r="B399" t="s">
        <v>81</v>
      </c>
      <c r="C399" s="1">
        <v>44012</v>
      </c>
      <c r="D399">
        <v>0.87370000000000003</v>
      </c>
      <c r="E399">
        <v>41899</v>
      </c>
      <c r="F399">
        <v>87463</v>
      </c>
      <c r="G399">
        <v>98253</v>
      </c>
      <c r="H399">
        <v>309255</v>
      </c>
      <c r="I399">
        <v>120306</v>
      </c>
      <c r="J399" s="3" t="e">
        <v>#N/A</v>
      </c>
      <c r="K399">
        <v>535173</v>
      </c>
      <c r="L399">
        <v>47022</v>
      </c>
      <c r="M399">
        <v>0</v>
      </c>
      <c r="N399" s="2" t="e">
        <v>#N/A</v>
      </c>
      <c r="O399" s="2">
        <v>27137</v>
      </c>
      <c r="P399">
        <v>28614</v>
      </c>
      <c r="Q399">
        <v>902444</v>
      </c>
      <c r="R399">
        <v>871666</v>
      </c>
      <c r="S399" s="4" t="e">
        <v>#N/A</v>
      </c>
      <c r="T399">
        <v>13692</v>
      </c>
      <c r="U399">
        <v>593189</v>
      </c>
      <c r="V399">
        <v>-13692</v>
      </c>
      <c r="W399">
        <v>25063</v>
      </c>
      <c r="X399">
        <v>24651</v>
      </c>
      <c r="Y399">
        <v>1722</v>
      </c>
      <c r="Z399">
        <v>11371</v>
      </c>
      <c r="AA399" t="e">
        <v>#N/A</v>
      </c>
      <c r="AB399">
        <v>0</v>
      </c>
      <c r="AC399">
        <v>25178</v>
      </c>
      <c r="AD399">
        <v>23.9175</v>
      </c>
      <c r="AE399" s="25">
        <v>585208.07180000003</v>
      </c>
      <c r="AF399">
        <v>11293</v>
      </c>
      <c r="AG399">
        <v>3596</v>
      </c>
      <c r="AH399" t="e">
        <v>#N/A</v>
      </c>
      <c r="AI399">
        <v>25178</v>
      </c>
      <c r="AJ399">
        <v>0</v>
      </c>
      <c r="AK399">
        <v>3641</v>
      </c>
      <c r="AL399">
        <v>-12347</v>
      </c>
      <c r="AM399">
        <v>0</v>
      </c>
      <c r="AN399">
        <v>15035</v>
      </c>
      <c r="AO399">
        <v>116236</v>
      </c>
      <c r="AP399">
        <v>33.648899999999998</v>
      </c>
      <c r="AQ399">
        <v>56060</v>
      </c>
      <c r="AR399">
        <v>782138</v>
      </c>
      <c r="AS399">
        <v>27137</v>
      </c>
      <c r="AT399">
        <v>23.022300000000001</v>
      </c>
      <c r="AU399">
        <v>17002</v>
      </c>
      <c r="AV399" t="e">
        <v>#N/A</v>
      </c>
      <c r="AW399">
        <v>788</v>
      </c>
      <c r="AX399" s="26">
        <v>53431</v>
      </c>
      <c r="AY399">
        <v>53431</v>
      </c>
      <c r="AZ399">
        <v>480451</v>
      </c>
      <c r="BA399">
        <v>109567</v>
      </c>
      <c r="BB399">
        <v>73850</v>
      </c>
      <c r="BC399">
        <v>-40126</v>
      </c>
      <c r="BD399" t="e">
        <v>#N/A</v>
      </c>
      <c r="BE399" s="15">
        <v>11752</v>
      </c>
      <c r="BF399" s="5">
        <v>8.93</v>
      </c>
      <c r="BG399" s="9">
        <f t="shared" si="56"/>
        <v>17845.55126</v>
      </c>
      <c r="BH399" s="9">
        <f t="shared" si="62"/>
        <v>85430.830500000011</v>
      </c>
      <c r="BI399" s="9">
        <f t="shared" si="57"/>
        <v>85430.830500000011</v>
      </c>
      <c r="BJ399">
        <v>1998.3820000000001</v>
      </c>
      <c r="BK399" s="9">
        <f t="shared" si="54"/>
        <v>662463.63300000003</v>
      </c>
      <c r="BL399">
        <v>331.5</v>
      </c>
      <c r="BM399">
        <v>0</v>
      </c>
      <c r="BN399" t="s">
        <v>115</v>
      </c>
      <c r="BO399">
        <f t="shared" si="55"/>
        <v>1</v>
      </c>
      <c r="BP399">
        <f t="shared" si="58"/>
        <v>30778</v>
      </c>
      <c r="BQ399">
        <f t="shared" si="59"/>
        <v>21.523933751380856</v>
      </c>
      <c r="BR399">
        <f t="shared" si="60"/>
        <v>4.6459908841516739E-2</v>
      </c>
      <c r="BS399" t="str">
        <f t="shared" si="61"/>
        <v>Continue</v>
      </c>
    </row>
    <row r="400" spans="1:71">
      <c r="A400" s="27">
        <v>399</v>
      </c>
      <c r="B400" s="27" t="s">
        <v>81</v>
      </c>
      <c r="C400" s="29">
        <v>43830</v>
      </c>
      <c r="D400" s="27">
        <v>0.88100000000000001</v>
      </c>
      <c r="E400" s="27">
        <v>47843</v>
      </c>
      <c r="F400" s="27">
        <v>71808</v>
      </c>
      <c r="G400" s="27">
        <v>38070</v>
      </c>
      <c r="H400" s="27">
        <v>348457</v>
      </c>
      <c r="I400" s="27">
        <v>118404</v>
      </c>
      <c r="J400" s="27">
        <v>817286</v>
      </c>
      <c r="K400" s="27">
        <v>413458</v>
      </c>
      <c r="L400" s="27">
        <v>33800</v>
      </c>
      <c r="M400" s="27">
        <v>0</v>
      </c>
      <c r="N400" s="27">
        <v>85249</v>
      </c>
      <c r="O400" s="27">
        <v>32868</v>
      </c>
      <c r="P400" s="27">
        <v>86974</v>
      </c>
      <c r="Q400" s="27">
        <v>823910</v>
      </c>
      <c r="R400" s="27">
        <v>787516</v>
      </c>
      <c r="S400" s="27">
        <v>0</v>
      </c>
      <c r="T400" s="27">
        <v>23465</v>
      </c>
      <c r="U400" s="27">
        <v>475453</v>
      </c>
      <c r="V400" s="27">
        <v>-23465</v>
      </c>
      <c r="W400" s="27">
        <v>36400</v>
      </c>
      <c r="X400" s="27">
        <v>26625</v>
      </c>
      <c r="Y400" s="27">
        <v>1469</v>
      </c>
      <c r="Z400" s="27">
        <v>12935</v>
      </c>
      <c r="AA400" s="27" t="e">
        <v>#N/A</v>
      </c>
      <c r="AB400" s="27">
        <v>0</v>
      </c>
      <c r="AC400" s="27">
        <v>27624</v>
      </c>
      <c r="AD400" s="27">
        <v>21.032599999999999</v>
      </c>
      <c r="AE400" s="27">
        <v>567218.27240000002</v>
      </c>
      <c r="AF400" s="27">
        <v>11446</v>
      </c>
      <c r="AG400" s="27">
        <v>3100</v>
      </c>
      <c r="AH400" s="27" t="e">
        <v>#N/A</v>
      </c>
      <c r="AI400" s="27">
        <v>27624</v>
      </c>
      <c r="AJ400" s="27">
        <v>0</v>
      </c>
      <c r="AK400" s="27">
        <v>3326</v>
      </c>
      <c r="AL400" s="27">
        <v>-35178</v>
      </c>
      <c r="AM400" s="27">
        <v>0</v>
      </c>
      <c r="AN400" s="27">
        <v>14739</v>
      </c>
      <c r="AO400" s="27">
        <v>121562</v>
      </c>
      <c r="AP400" s="27">
        <v>31.383700000000001</v>
      </c>
      <c r="AQ400" s="27">
        <v>51713</v>
      </c>
      <c r="AR400" s="27">
        <v>705506</v>
      </c>
      <c r="AS400" s="27">
        <v>33068</v>
      </c>
      <c r="AT400" s="27">
        <v>22.959299999999999</v>
      </c>
      <c r="AU400" s="27">
        <v>15667</v>
      </c>
      <c r="AV400" s="27" t="e">
        <v>#N/A</v>
      </c>
      <c r="AW400" s="27">
        <v>858</v>
      </c>
      <c r="AX400" s="27">
        <v>54241</v>
      </c>
      <c r="AY400" s="27">
        <v>54241</v>
      </c>
      <c r="AZ400" s="27">
        <v>470605</v>
      </c>
      <c r="BA400" s="27">
        <v>110994</v>
      </c>
      <c r="BB400" s="27">
        <v>68238</v>
      </c>
      <c r="BC400" s="27">
        <v>-153869</v>
      </c>
      <c r="BD400" s="27" t="e">
        <v>#N/A</v>
      </c>
      <c r="BE400" s="28">
        <v>5545</v>
      </c>
      <c r="BF400" s="27">
        <v>33.82</v>
      </c>
      <c r="BG400" s="31">
        <f t="shared" si="56"/>
        <v>67585.279240000003</v>
      </c>
      <c r="BH400" s="31">
        <f t="shared" si="62"/>
        <v>84931.235000000001</v>
      </c>
      <c r="BI400" s="31">
        <f t="shared" si="57"/>
        <v>84931.235000000001</v>
      </c>
      <c r="BJ400" s="27">
        <v>1998.3820000000001</v>
      </c>
      <c r="BK400" s="31">
        <f t="shared" si="54"/>
        <v>639382.34488058405</v>
      </c>
      <c r="BL400" s="27">
        <v>319.95001200000002</v>
      </c>
      <c r="BM400" s="27">
        <v>0</v>
      </c>
      <c r="BN400" s="27" t="s">
        <v>115</v>
      </c>
      <c r="BO400" s="27">
        <f t="shared" si="55"/>
        <v>1</v>
      </c>
      <c r="BP400" s="27">
        <f t="shared" si="58"/>
        <v>36394</v>
      </c>
      <c r="BQ400" s="27">
        <f t="shared" si="59"/>
        <v>17.568344916211025</v>
      </c>
      <c r="BR400" s="27">
        <f t="shared" si="60"/>
        <v>5.6920558240933637E-2</v>
      </c>
      <c r="BS400" s="27" t="str">
        <f t="shared" si="61"/>
        <v>Continue</v>
      </c>
    </row>
    <row r="401" spans="1:71" customFormat="1" hidden="1">
      <c r="A401">
        <v>400</v>
      </c>
      <c r="B401" t="s">
        <v>81</v>
      </c>
      <c r="C401" s="1">
        <v>43646</v>
      </c>
      <c r="D401">
        <v>0.89410000000000001</v>
      </c>
      <c r="E401">
        <v>42501</v>
      </c>
      <c r="F401">
        <v>84300</v>
      </c>
      <c r="G401">
        <v>51243</v>
      </c>
      <c r="H401">
        <v>335175</v>
      </c>
      <c r="I401">
        <v>133947</v>
      </c>
      <c r="J401" s="3" t="e">
        <v>#N/A</v>
      </c>
      <c r="K401">
        <v>458897</v>
      </c>
      <c r="L401">
        <v>37922</v>
      </c>
      <c r="M401">
        <v>0</v>
      </c>
      <c r="N401" s="2" t="e">
        <v>#N/A</v>
      </c>
      <c r="O401" s="2">
        <v>36722</v>
      </c>
      <c r="P401">
        <v>86330</v>
      </c>
      <c r="Q401">
        <v>863617</v>
      </c>
      <c r="R401">
        <v>823079</v>
      </c>
      <c r="S401" s="4" t="e">
        <v>#N/A</v>
      </c>
      <c r="T401">
        <v>15056</v>
      </c>
      <c r="U401">
        <v>528442</v>
      </c>
      <c r="V401">
        <v>-15056</v>
      </c>
      <c r="W401">
        <v>20953</v>
      </c>
      <c r="X401">
        <v>26975</v>
      </c>
      <c r="Y401">
        <v>1863</v>
      </c>
      <c r="Z401">
        <v>5897</v>
      </c>
      <c r="AA401" t="e">
        <v>#N/A</v>
      </c>
      <c r="AB401" t="e">
        <v>#N/A</v>
      </c>
      <c r="AC401">
        <v>25942</v>
      </c>
      <c r="AD401">
        <v>21.493500000000001</v>
      </c>
      <c r="AE401" s="25">
        <v>505080.43689999997</v>
      </c>
      <c r="AF401">
        <v>11326</v>
      </c>
      <c r="AG401">
        <v>3146</v>
      </c>
      <c r="AH401" t="e">
        <v>#N/A</v>
      </c>
      <c r="AI401">
        <v>25942</v>
      </c>
      <c r="AJ401">
        <v>0</v>
      </c>
      <c r="AK401">
        <v>3816</v>
      </c>
      <c r="AL401">
        <v>-13196</v>
      </c>
      <c r="AM401">
        <v>0</v>
      </c>
      <c r="AN401">
        <v>14637</v>
      </c>
      <c r="AO401">
        <v>116165</v>
      </c>
      <c r="AP401">
        <v>31.3202</v>
      </c>
      <c r="AQ401">
        <v>56609</v>
      </c>
      <c r="AR401">
        <v>729670</v>
      </c>
      <c r="AS401">
        <v>36722</v>
      </c>
      <c r="AT401">
        <v>19.107800000000001</v>
      </c>
      <c r="AU401">
        <v>13638</v>
      </c>
      <c r="AV401" t="e">
        <v>#N/A</v>
      </c>
      <c r="AW401">
        <v>1127</v>
      </c>
      <c r="AX401" s="26">
        <v>7446</v>
      </c>
      <c r="AY401">
        <v>7446</v>
      </c>
      <c r="AZ401">
        <v>449965</v>
      </c>
      <c r="BA401">
        <v>105912</v>
      </c>
      <c r="BB401">
        <v>71374</v>
      </c>
      <c r="BC401">
        <v>-132328</v>
      </c>
      <c r="BD401" t="e">
        <v>#N/A</v>
      </c>
      <c r="BE401" s="15">
        <v>12706</v>
      </c>
      <c r="BF401" s="5">
        <v>8.68</v>
      </c>
      <c r="BG401" s="9">
        <f t="shared" si="56"/>
        <v>17345.955760000001</v>
      </c>
      <c r="BH401" s="9">
        <f t="shared" si="62"/>
        <v>57273.628120000008</v>
      </c>
      <c r="BI401" s="9">
        <f t="shared" si="57"/>
        <v>57273.628120000008</v>
      </c>
      <c r="BJ401">
        <v>1998.3820000000001</v>
      </c>
      <c r="BK401" s="9">
        <f t="shared" si="54"/>
        <v>569339.019809708</v>
      </c>
      <c r="BL401">
        <v>284.89999399999999</v>
      </c>
      <c r="BM401">
        <v>0</v>
      </c>
      <c r="BN401" t="s">
        <v>115</v>
      </c>
      <c r="BO401">
        <f t="shared" si="55"/>
        <v>1</v>
      </c>
      <c r="BP401">
        <f t="shared" si="58"/>
        <v>40538</v>
      </c>
      <c r="BQ401">
        <f t="shared" si="59"/>
        <v>14.044575948732252</v>
      </c>
      <c r="BR401">
        <f t="shared" si="60"/>
        <v>7.1201864951306426E-2</v>
      </c>
      <c r="BS401" t="str">
        <f t="shared" si="61"/>
        <v>Continue</v>
      </c>
    </row>
    <row r="402" spans="1:71">
      <c r="A402" s="27">
        <v>401</v>
      </c>
      <c r="B402" s="27" t="s">
        <v>81</v>
      </c>
      <c r="C402" s="29">
        <v>43465</v>
      </c>
      <c r="D402" s="27">
        <v>0.86539999999999995</v>
      </c>
      <c r="E402" s="27">
        <v>56189</v>
      </c>
      <c r="F402" s="27">
        <v>53623</v>
      </c>
      <c r="G402" s="27">
        <v>84075</v>
      </c>
      <c r="H402" s="27">
        <v>295471</v>
      </c>
      <c r="I402" s="27">
        <v>135069</v>
      </c>
      <c r="J402" s="27">
        <v>858659</v>
      </c>
      <c r="K402" s="27">
        <v>512445</v>
      </c>
      <c r="L402" s="27">
        <v>51039</v>
      </c>
      <c r="M402" s="27">
        <v>0</v>
      </c>
      <c r="N402" s="27">
        <v>110946</v>
      </c>
      <c r="O402" s="27">
        <v>65074</v>
      </c>
      <c r="P402" s="27">
        <v>18875</v>
      </c>
      <c r="Q402" s="27">
        <v>915993</v>
      </c>
      <c r="R402" s="27">
        <v>838428</v>
      </c>
      <c r="S402" s="27" t="e">
        <v>#N/A</v>
      </c>
      <c r="T402" s="27">
        <v>20071</v>
      </c>
      <c r="U402" s="27">
        <v>620522</v>
      </c>
      <c r="V402" s="27">
        <v>-20071</v>
      </c>
      <c r="W402" s="27">
        <v>44169</v>
      </c>
      <c r="X402" s="27">
        <v>26525</v>
      </c>
      <c r="Y402" s="27">
        <v>1981</v>
      </c>
      <c r="Z402" s="27">
        <v>24098</v>
      </c>
      <c r="AA402" s="27" t="e">
        <v>#N/A</v>
      </c>
      <c r="AB402" s="27">
        <v>0</v>
      </c>
      <c r="AC402" s="27">
        <v>22006</v>
      </c>
      <c r="AD402" s="27">
        <v>3.7229999999999999</v>
      </c>
      <c r="AE402" s="27">
        <v>435716.75679999997</v>
      </c>
      <c r="AF402" s="27">
        <v>13589</v>
      </c>
      <c r="AG402" s="27">
        <v>528</v>
      </c>
      <c r="AH402" s="27" t="e">
        <v>#N/A</v>
      </c>
      <c r="AI402" s="27">
        <v>22006</v>
      </c>
      <c r="AJ402" s="27">
        <v>0</v>
      </c>
      <c r="AK402" s="27">
        <v>12291</v>
      </c>
      <c r="AL402" s="27">
        <v>-15822</v>
      </c>
      <c r="AM402" s="27">
        <v>0</v>
      </c>
      <c r="AN402" s="27">
        <v>14182</v>
      </c>
      <c r="AO402" s="27">
        <v>96009</v>
      </c>
      <c r="AP402" s="27">
        <v>33.4602</v>
      </c>
      <c r="AQ402" s="27">
        <v>62025</v>
      </c>
      <c r="AR402" s="27">
        <v>780924</v>
      </c>
      <c r="AS402" s="27">
        <v>65274</v>
      </c>
      <c r="AT402" s="27">
        <v>19.584199999999999</v>
      </c>
      <c r="AU402" s="27">
        <v>15345</v>
      </c>
      <c r="AV402" s="27" t="e">
        <v>#N/A</v>
      </c>
      <c r="AW402" s="27">
        <v>984</v>
      </c>
      <c r="AX402" s="27">
        <v>6848</v>
      </c>
      <c r="AY402" s="27">
        <v>6848</v>
      </c>
      <c r="AZ402" s="27">
        <v>446238</v>
      </c>
      <c r="BA402" s="27">
        <v>106445</v>
      </c>
      <c r="BB402" s="27">
        <v>78354</v>
      </c>
      <c r="BC402" s="27">
        <v>-26537</v>
      </c>
      <c r="BD402" s="27" t="e">
        <v>#N/A</v>
      </c>
      <c r="BE402" s="28">
        <v>14164</v>
      </c>
      <c r="BF402" s="27">
        <v>19.98</v>
      </c>
      <c r="BG402" s="31">
        <f t="shared" si="56"/>
        <v>39927.672360000004</v>
      </c>
      <c r="BH402" s="31">
        <f t="shared" si="62"/>
        <v>45123.465560000004</v>
      </c>
      <c r="BI402" s="31">
        <f t="shared" si="57"/>
        <v>45123.465560000004</v>
      </c>
      <c r="BJ402" s="27">
        <v>1998.3820000000001</v>
      </c>
      <c r="BK402" s="31">
        <f t="shared" si="54"/>
        <v>473416.68380970799</v>
      </c>
      <c r="BL402" s="27">
        <v>236.89999399999999</v>
      </c>
      <c r="BM402" s="27">
        <v>0</v>
      </c>
      <c r="BN402" s="27" t="s">
        <v>115</v>
      </c>
      <c r="BO402" s="27">
        <f t="shared" si="55"/>
        <v>1</v>
      </c>
      <c r="BP402" s="27">
        <f t="shared" si="58"/>
        <v>77565</v>
      </c>
      <c r="BQ402" s="27">
        <f t="shared" si="59"/>
        <v>6.1034833212107005</v>
      </c>
      <c r="BR402" s="27">
        <f t="shared" si="60"/>
        <v>0.16384086715283064</v>
      </c>
      <c r="BS402" s="27" t="str">
        <f t="shared" si="61"/>
        <v>Continue</v>
      </c>
    </row>
    <row r="403" spans="1:71" customFormat="1" hidden="1">
      <c r="A403">
        <v>402</v>
      </c>
      <c r="B403" t="s">
        <v>81</v>
      </c>
      <c r="C403" s="1">
        <v>43281</v>
      </c>
      <c r="D403">
        <v>0.94920000000000004</v>
      </c>
      <c r="E403">
        <v>42470</v>
      </c>
      <c r="F403">
        <v>93160</v>
      </c>
      <c r="G403">
        <v>57292</v>
      </c>
      <c r="H403">
        <v>217646</v>
      </c>
      <c r="I403">
        <v>129582</v>
      </c>
      <c r="J403" s="3" t="e">
        <v>#N/A</v>
      </c>
      <c r="K403">
        <v>391308</v>
      </c>
      <c r="L403">
        <v>52970</v>
      </c>
      <c r="M403">
        <v>0</v>
      </c>
      <c r="N403" s="2" t="e">
        <v>#N/A</v>
      </c>
      <c r="O403" s="2">
        <v>109268</v>
      </c>
      <c r="P403">
        <v>75883</v>
      </c>
      <c r="Q403">
        <v>752192</v>
      </c>
      <c r="R403">
        <v>639682</v>
      </c>
      <c r="S403" s="4" t="e">
        <v>#N/A</v>
      </c>
      <c r="T403">
        <v>14657</v>
      </c>
      <c r="U403">
        <v>534546</v>
      </c>
      <c r="V403">
        <v>-14657</v>
      </c>
      <c r="W403">
        <v>34367</v>
      </c>
      <c r="X403">
        <v>26286</v>
      </c>
      <c r="Y403">
        <v>1847</v>
      </c>
      <c r="Z403">
        <v>19710</v>
      </c>
      <c r="AA403" t="e">
        <v>#N/A</v>
      </c>
      <c r="AB403" t="e">
        <v>#N/A</v>
      </c>
      <c r="AC403">
        <v>26516</v>
      </c>
      <c r="AD403">
        <v>21.055199999999999</v>
      </c>
      <c r="AE403" s="25">
        <v>555749.92070000002</v>
      </c>
      <c r="AF403">
        <v>14282</v>
      </c>
      <c r="AG403">
        <v>3847</v>
      </c>
      <c r="AH403" t="e">
        <v>#N/A</v>
      </c>
      <c r="AI403">
        <v>26516</v>
      </c>
      <c r="AJ403">
        <v>0</v>
      </c>
      <c r="AK403">
        <v>3242</v>
      </c>
      <c r="AL403">
        <v>10205</v>
      </c>
      <c r="AM403">
        <v>0</v>
      </c>
      <c r="AN403">
        <v>18271</v>
      </c>
      <c r="AO403">
        <v>114346</v>
      </c>
      <c r="AP403">
        <v>32.071199999999997</v>
      </c>
      <c r="AQ403">
        <v>58536</v>
      </c>
      <c r="AR403">
        <v>622610</v>
      </c>
      <c r="AS403">
        <v>109268</v>
      </c>
      <c r="AT403">
        <v>25.402799999999999</v>
      </c>
      <c r="AU403">
        <v>20118</v>
      </c>
      <c r="AV403" t="e">
        <v>#N/A</v>
      </c>
      <c r="AW403">
        <v>542</v>
      </c>
      <c r="AX403" s="26">
        <v>58536</v>
      </c>
      <c r="AY403">
        <v>58536</v>
      </c>
      <c r="AZ403">
        <v>453662</v>
      </c>
      <c r="BA403">
        <v>101379</v>
      </c>
      <c r="BB403">
        <v>79196</v>
      </c>
      <c r="BC403">
        <v>-29798</v>
      </c>
      <c r="BD403" t="e">
        <v>#N/A</v>
      </c>
      <c r="BE403" s="15">
        <v>14282</v>
      </c>
      <c r="BF403" s="5">
        <v>2.6</v>
      </c>
      <c r="BG403" s="9">
        <f t="shared" si="56"/>
        <v>5195.7932000000001</v>
      </c>
      <c r="BH403" s="9">
        <f t="shared" si="62"/>
        <v>51957.932000000001</v>
      </c>
      <c r="BI403" s="9">
        <f t="shared" si="57"/>
        <v>51957.932000000001</v>
      </c>
      <c r="BJ403">
        <v>1998.3820000000001</v>
      </c>
      <c r="BK403" s="9">
        <f t="shared" si="54"/>
        <v>555750.04619029199</v>
      </c>
      <c r="BL403">
        <v>278.10000600000001</v>
      </c>
      <c r="BM403">
        <v>0</v>
      </c>
      <c r="BN403" t="s">
        <v>115</v>
      </c>
      <c r="BO403">
        <f t="shared" si="55"/>
        <v>1</v>
      </c>
      <c r="BP403">
        <f t="shared" si="58"/>
        <v>112510</v>
      </c>
      <c r="BQ403">
        <f t="shared" si="59"/>
        <v>4.9395613384613988</v>
      </c>
      <c r="BR403">
        <f t="shared" si="60"/>
        <v>0.2024471266736988</v>
      </c>
      <c r="BS403" t="str">
        <f t="shared" si="61"/>
        <v>Continue</v>
      </c>
    </row>
    <row r="404" spans="1:71">
      <c r="A404" s="27">
        <v>403</v>
      </c>
      <c r="B404" s="27" t="s">
        <v>81</v>
      </c>
      <c r="C404" s="29">
        <v>43100</v>
      </c>
      <c r="D404" s="27">
        <v>0.85299999999999998</v>
      </c>
      <c r="E404" s="27">
        <v>39375</v>
      </c>
      <c r="F404" s="27">
        <v>47314</v>
      </c>
      <c r="G404" s="27">
        <v>30586</v>
      </c>
      <c r="H404" s="27">
        <v>156671</v>
      </c>
      <c r="I404" s="27">
        <v>113678</v>
      </c>
      <c r="J404" s="27">
        <v>658706</v>
      </c>
      <c r="K404" s="27">
        <v>239096</v>
      </c>
      <c r="L404" s="27">
        <v>50757</v>
      </c>
      <c r="M404" s="27">
        <v>0</v>
      </c>
      <c r="N404" s="27">
        <v>151043</v>
      </c>
      <c r="O404" s="27">
        <v>119545</v>
      </c>
      <c r="P404" s="27">
        <v>64474</v>
      </c>
      <c r="Q404" s="27">
        <v>551070</v>
      </c>
      <c r="R404" s="27">
        <v>426865</v>
      </c>
      <c r="S404" s="27" t="e">
        <v>#N/A</v>
      </c>
      <c r="T404" s="27">
        <v>17137</v>
      </c>
      <c r="U404" s="27">
        <v>394399</v>
      </c>
      <c r="V404" s="27">
        <v>-17137</v>
      </c>
      <c r="W404" s="27">
        <v>42659</v>
      </c>
      <c r="X404" s="27">
        <v>19618</v>
      </c>
      <c r="Y404" s="27">
        <v>956</v>
      </c>
      <c r="Z404" s="27">
        <v>25522</v>
      </c>
      <c r="AA404" s="27" t="e">
        <v>#N/A</v>
      </c>
      <c r="AB404" s="27" t="e">
        <v>#N/A</v>
      </c>
      <c r="AC404" s="27">
        <v>22126</v>
      </c>
      <c r="AD404" s="27">
        <v>35.180399999999999</v>
      </c>
      <c r="AE404" s="27">
        <v>527723.69090000005</v>
      </c>
      <c r="AF404" s="27">
        <v>10879</v>
      </c>
      <c r="AG404" s="27">
        <v>5987</v>
      </c>
      <c r="AH404" s="27" t="e">
        <v>#N/A</v>
      </c>
      <c r="AI404" s="27">
        <v>22126</v>
      </c>
      <c r="AJ404" s="27">
        <v>0</v>
      </c>
      <c r="AK404" s="27">
        <v>4079</v>
      </c>
      <c r="AL404" s="27">
        <v>16778</v>
      </c>
      <c r="AM404" s="27">
        <v>0</v>
      </c>
      <c r="AN404" s="27">
        <v>17018</v>
      </c>
      <c r="AO404" s="27">
        <v>116824</v>
      </c>
      <c r="AP404" s="27">
        <v>30.2012</v>
      </c>
      <c r="AQ404" s="27">
        <v>56042</v>
      </c>
      <c r="AR404" s="27">
        <v>437392</v>
      </c>
      <c r="AS404" s="27">
        <v>120126</v>
      </c>
      <c r="AT404" s="27">
        <v>25.1128</v>
      </c>
      <c r="AU404" s="27">
        <v>18977</v>
      </c>
      <c r="AV404" s="27" t="e">
        <v>#N/A</v>
      </c>
      <c r="AW404" s="27">
        <v>548</v>
      </c>
      <c r="AX404" s="27">
        <v>56042</v>
      </c>
      <c r="AY404" s="27">
        <v>56042</v>
      </c>
      <c r="AZ404" s="27">
        <v>442911</v>
      </c>
      <c r="BA404" s="27">
        <v>92890</v>
      </c>
      <c r="BB404" s="27">
        <v>75567</v>
      </c>
      <c r="BC404" s="27">
        <v>-10639</v>
      </c>
      <c r="BD404" s="27" t="e">
        <v>#N/A</v>
      </c>
      <c r="BE404" s="28">
        <v>10879</v>
      </c>
      <c r="BF404" s="27">
        <v>23.4</v>
      </c>
      <c r="BG404" s="31">
        <f t="shared" si="56"/>
        <v>46762.138800000001</v>
      </c>
      <c r="BH404" s="31">
        <f t="shared" si="62"/>
        <v>67545.311600000001</v>
      </c>
      <c r="BI404" s="31">
        <f t="shared" si="57"/>
        <v>67545.311600000001</v>
      </c>
      <c r="BJ404" s="27">
        <v>1998.3820000000001</v>
      </c>
      <c r="BK404" s="31">
        <f t="shared" si="54"/>
        <v>551553.43200000003</v>
      </c>
      <c r="BL404" s="27">
        <v>276</v>
      </c>
      <c r="BM404" s="27">
        <v>0</v>
      </c>
      <c r="BN404" s="27" t="s">
        <v>115</v>
      </c>
      <c r="BO404" s="27">
        <f t="shared" si="55"/>
        <v>1</v>
      </c>
      <c r="BP404" s="27">
        <f t="shared" si="58"/>
        <v>124205</v>
      </c>
      <c r="BQ404" s="27">
        <f t="shared" si="59"/>
        <v>4.4406701179501633</v>
      </c>
      <c r="BR404" s="27">
        <f t="shared" si="60"/>
        <v>0.22519123768229946</v>
      </c>
      <c r="BS404" s="27" t="str">
        <f t="shared" si="61"/>
        <v>Continue</v>
      </c>
    </row>
    <row r="405" spans="1:71" customFormat="1" hidden="1">
      <c r="A405">
        <v>404</v>
      </c>
      <c r="B405" t="s">
        <v>81</v>
      </c>
      <c r="C405" s="1">
        <v>42916</v>
      </c>
      <c r="D405">
        <v>0.84419999999999995</v>
      </c>
      <c r="E405">
        <v>35755</v>
      </c>
      <c r="F405">
        <v>76786</v>
      </c>
      <c r="G405">
        <v>34272</v>
      </c>
      <c r="H405">
        <v>153295</v>
      </c>
      <c r="I405">
        <v>106249</v>
      </c>
      <c r="J405" s="3" t="e">
        <v>#N/A</v>
      </c>
      <c r="K405">
        <v>255756</v>
      </c>
      <c r="L405">
        <v>67459</v>
      </c>
      <c r="M405">
        <v>0</v>
      </c>
      <c r="N405" s="2" t="e">
        <v>#N/A</v>
      </c>
      <c r="O405" s="2">
        <v>126866</v>
      </c>
      <c r="P405">
        <v>40973</v>
      </c>
      <c r="Q405">
        <v>575005</v>
      </c>
      <c r="R405">
        <v>444353</v>
      </c>
      <c r="S405" s="4" t="e">
        <v>#N/A</v>
      </c>
      <c r="T405">
        <v>11920</v>
      </c>
      <c r="U405">
        <v>421710</v>
      </c>
      <c r="V405">
        <v>-11920</v>
      </c>
      <c r="W405">
        <v>31573</v>
      </c>
      <c r="X405">
        <v>20115</v>
      </c>
      <c r="Y405">
        <v>1791</v>
      </c>
      <c r="Z405">
        <v>19653</v>
      </c>
      <c r="AA405" t="e">
        <v>#N/A</v>
      </c>
      <c r="AB405" t="e">
        <v>#N/A</v>
      </c>
      <c r="AC405">
        <v>23147</v>
      </c>
      <c r="AD405">
        <v>20.2606</v>
      </c>
      <c r="AE405" s="25">
        <v>468620.48330000002</v>
      </c>
      <c r="AF405">
        <v>14729</v>
      </c>
      <c r="AG405">
        <v>3778</v>
      </c>
      <c r="AH405" t="e">
        <v>#N/A</v>
      </c>
      <c r="AI405">
        <v>23147</v>
      </c>
      <c r="AJ405">
        <v>0</v>
      </c>
      <c r="AK405">
        <v>3786</v>
      </c>
      <c r="AL405">
        <v>10932</v>
      </c>
      <c r="AM405">
        <v>0</v>
      </c>
      <c r="AN405">
        <v>18647</v>
      </c>
      <c r="AO405">
        <v>106837</v>
      </c>
      <c r="AP405">
        <v>27.787099999999999</v>
      </c>
      <c r="AQ405">
        <v>55010</v>
      </c>
      <c r="AR405">
        <v>468756</v>
      </c>
      <c r="AS405">
        <v>126866</v>
      </c>
      <c r="AT405">
        <v>22.0609</v>
      </c>
      <c r="AU405">
        <v>15714</v>
      </c>
      <c r="AV405" t="e">
        <v>#N/A</v>
      </c>
      <c r="AW405">
        <v>506</v>
      </c>
      <c r="AX405" s="26">
        <v>52121</v>
      </c>
      <c r="AY405">
        <v>52121</v>
      </c>
      <c r="AZ405">
        <v>435292</v>
      </c>
      <c r="BA405">
        <v>87977</v>
      </c>
      <c r="BB405">
        <v>71230</v>
      </c>
      <c r="BC405">
        <v>10691</v>
      </c>
      <c r="BD405" t="e">
        <v>#N/A</v>
      </c>
      <c r="BE405" s="15">
        <v>14729</v>
      </c>
      <c r="BF405" s="5">
        <v>10.4</v>
      </c>
      <c r="BG405" s="9">
        <f t="shared" si="56"/>
        <v>20783.1728</v>
      </c>
      <c r="BH405" s="9">
        <f t="shared" si="62"/>
        <v>51957.932000000001</v>
      </c>
      <c r="BI405" s="9">
        <f t="shared" si="57"/>
        <v>51957.932000000001</v>
      </c>
      <c r="BJ405">
        <v>1998.3820000000001</v>
      </c>
      <c r="BK405" s="9">
        <f t="shared" si="54"/>
        <v>468620.57900000003</v>
      </c>
      <c r="BL405">
        <v>234.5</v>
      </c>
      <c r="BM405">
        <v>0</v>
      </c>
      <c r="BN405" t="s">
        <v>115</v>
      </c>
      <c r="BO405">
        <f t="shared" si="55"/>
        <v>1</v>
      </c>
      <c r="BP405">
        <f t="shared" si="58"/>
        <v>130652</v>
      </c>
      <c r="BQ405">
        <f t="shared" si="59"/>
        <v>3.5867845804120875</v>
      </c>
      <c r="BR405">
        <f t="shared" si="60"/>
        <v>0.27880124316947674</v>
      </c>
      <c r="BS405" t="str">
        <f t="shared" si="61"/>
        <v>Continue</v>
      </c>
    </row>
    <row r="406" spans="1:71">
      <c r="A406" s="27">
        <v>405</v>
      </c>
      <c r="B406" s="27" t="s">
        <v>81</v>
      </c>
      <c r="C406" s="29">
        <v>42735</v>
      </c>
      <c r="D406" s="27">
        <v>0.95309999999999995</v>
      </c>
      <c r="E406" s="27">
        <v>34206</v>
      </c>
      <c r="F406" s="27">
        <v>41473</v>
      </c>
      <c r="G406" s="27">
        <v>18470</v>
      </c>
      <c r="H406" s="27">
        <v>127545</v>
      </c>
      <c r="I406" s="27">
        <v>108813</v>
      </c>
      <c r="J406" s="27">
        <v>640117</v>
      </c>
      <c r="K406" s="27">
        <v>237113</v>
      </c>
      <c r="L406" s="27">
        <v>8657</v>
      </c>
      <c r="M406" s="27">
        <v>0</v>
      </c>
      <c r="N406" s="27">
        <v>145622</v>
      </c>
      <c r="O406" s="27">
        <v>138844</v>
      </c>
      <c r="P406" s="27">
        <v>47207</v>
      </c>
      <c r="Q406" s="27">
        <v>544470</v>
      </c>
      <c r="R406" s="27">
        <v>400522</v>
      </c>
      <c r="S406" s="27" t="e">
        <v>#N/A</v>
      </c>
      <c r="T406" s="27">
        <v>18613</v>
      </c>
      <c r="U406" s="27">
        <v>416925</v>
      </c>
      <c r="V406" s="27">
        <v>-18613</v>
      </c>
      <c r="W406" s="27">
        <v>25665</v>
      </c>
      <c r="X406" s="27">
        <v>20390</v>
      </c>
      <c r="Y406" s="27">
        <v>912</v>
      </c>
      <c r="Z406" s="27">
        <v>7052</v>
      </c>
      <c r="AA406" s="27" t="e">
        <v>#N/A</v>
      </c>
      <c r="AB406" s="27" t="e">
        <v>#N/A</v>
      </c>
      <c r="AC406" s="27">
        <v>20539</v>
      </c>
      <c r="AD406" s="27">
        <v>24.3443</v>
      </c>
      <c r="AE406" s="27">
        <v>517580.83230000001</v>
      </c>
      <c r="AF406" s="27">
        <v>12360</v>
      </c>
      <c r="AG406" s="27">
        <v>4028</v>
      </c>
      <c r="AH406" s="27">
        <v>5462</v>
      </c>
      <c r="AI406" s="27">
        <v>20539</v>
      </c>
      <c r="AJ406" s="27">
        <v>0</v>
      </c>
      <c r="AK406" s="27">
        <v>4713</v>
      </c>
      <c r="AL406" s="27">
        <v>12250</v>
      </c>
      <c r="AM406" s="27">
        <v>0</v>
      </c>
      <c r="AN406" s="27">
        <v>16546</v>
      </c>
      <c r="AO406" s="27">
        <v>111590</v>
      </c>
      <c r="AP406" s="27">
        <v>26.375599999999999</v>
      </c>
      <c r="AQ406" s="27">
        <v>52495</v>
      </c>
      <c r="AR406" s="27">
        <v>435657</v>
      </c>
      <c r="AS406" s="27">
        <v>139235</v>
      </c>
      <c r="AT406" s="27">
        <v>22.390499999999999</v>
      </c>
      <c r="AU406" s="27">
        <v>15138</v>
      </c>
      <c r="AV406" s="27" t="e">
        <v>#N/A</v>
      </c>
      <c r="AW406" s="27">
        <v>-24</v>
      </c>
      <c r="AX406" s="27">
        <v>48474</v>
      </c>
      <c r="AY406" s="27">
        <v>48474</v>
      </c>
      <c r="AZ406" s="27">
        <v>435692</v>
      </c>
      <c r="BA406" s="27">
        <v>84554</v>
      </c>
      <c r="BB406" s="27">
        <v>67609</v>
      </c>
      <c r="BC406" s="27">
        <v>-36551</v>
      </c>
      <c r="BD406" s="27" t="e">
        <v>#N/A</v>
      </c>
      <c r="BE406" s="28">
        <v>12360</v>
      </c>
      <c r="BF406" s="27">
        <v>15.6</v>
      </c>
      <c r="BG406" s="31">
        <f t="shared" si="56"/>
        <v>31174.7592</v>
      </c>
      <c r="BH406" s="31">
        <f t="shared" si="62"/>
        <v>55951.06306</v>
      </c>
      <c r="BI406" s="31">
        <f t="shared" si="57"/>
        <v>55951.06306</v>
      </c>
      <c r="BJ406" s="27">
        <v>1998.3820000000001</v>
      </c>
      <c r="BK406" s="31">
        <f t="shared" si="54"/>
        <v>517580.93800000002</v>
      </c>
      <c r="BL406" s="27">
        <v>259</v>
      </c>
      <c r="BM406" s="27">
        <v>0</v>
      </c>
      <c r="BN406" s="27" t="s">
        <v>115</v>
      </c>
      <c r="BO406" s="27">
        <f t="shared" si="55"/>
        <v>1</v>
      </c>
      <c r="BP406" s="27">
        <f t="shared" si="58"/>
        <v>143948</v>
      </c>
      <c r="BQ406" s="27">
        <f t="shared" si="59"/>
        <v>3.5956104843415679</v>
      </c>
      <c r="BR406" s="27">
        <f t="shared" si="60"/>
        <v>0.27811688845465171</v>
      </c>
      <c r="BS406" s="27" t="str">
        <f t="shared" si="61"/>
        <v>Continue</v>
      </c>
    </row>
    <row r="407" spans="1:71" customFormat="1" hidden="1">
      <c r="A407">
        <v>406</v>
      </c>
      <c r="B407" t="s">
        <v>81</v>
      </c>
      <c r="C407" s="1">
        <v>42551</v>
      </c>
      <c r="D407">
        <v>1.0457000000000001</v>
      </c>
      <c r="E407">
        <v>39699</v>
      </c>
      <c r="F407">
        <v>82981</v>
      </c>
      <c r="G407">
        <v>24956</v>
      </c>
      <c r="H407">
        <v>173234</v>
      </c>
      <c r="I407">
        <v>110609</v>
      </c>
      <c r="J407" s="3" t="e">
        <v>#N/A</v>
      </c>
      <c r="K407">
        <v>234634</v>
      </c>
      <c r="L407">
        <v>27978</v>
      </c>
      <c r="M407">
        <v>0</v>
      </c>
      <c r="N407" s="2" t="e">
        <v>#N/A</v>
      </c>
      <c r="O407" s="2">
        <v>145216</v>
      </c>
      <c r="P407">
        <v>49009</v>
      </c>
      <c r="Q407">
        <v>595353</v>
      </c>
      <c r="R407">
        <v>443919</v>
      </c>
      <c r="S407" s="4" t="e">
        <v>#N/A</v>
      </c>
      <c r="T407">
        <v>11889</v>
      </c>
      <c r="U407">
        <v>422119</v>
      </c>
      <c r="V407">
        <v>-11889</v>
      </c>
      <c r="W407">
        <v>24598</v>
      </c>
      <c r="X407">
        <v>20832</v>
      </c>
      <c r="Y407">
        <v>147</v>
      </c>
      <c r="Z407">
        <v>12709</v>
      </c>
      <c r="AA407" t="e">
        <v>#N/A</v>
      </c>
      <c r="AB407" t="e">
        <v>#N/A</v>
      </c>
      <c r="AC407">
        <v>19730</v>
      </c>
      <c r="AD407">
        <v>27.209700000000002</v>
      </c>
      <c r="AE407" s="25">
        <v>502241.81920000003</v>
      </c>
      <c r="AF407">
        <v>9539</v>
      </c>
      <c r="AG407">
        <v>3534</v>
      </c>
      <c r="AH407" t="e">
        <v>#N/A</v>
      </c>
      <c r="AI407">
        <v>19730</v>
      </c>
      <c r="AJ407">
        <v>0</v>
      </c>
      <c r="AK407">
        <v>6218</v>
      </c>
      <c r="AL407">
        <v>-24126</v>
      </c>
      <c r="AM407">
        <v>0</v>
      </c>
      <c r="AN407">
        <v>12988</v>
      </c>
      <c r="AO407">
        <v>106055</v>
      </c>
      <c r="AP407">
        <v>25.52</v>
      </c>
      <c r="AQ407">
        <v>48654</v>
      </c>
      <c r="AR407">
        <v>484744</v>
      </c>
      <c r="AS407">
        <v>145216</v>
      </c>
      <c r="AT407">
        <v>22.443200000000001</v>
      </c>
      <c r="AU407">
        <v>13768</v>
      </c>
      <c r="AV407" t="e">
        <v>#N/A</v>
      </c>
      <c r="AW407">
        <v>-1076</v>
      </c>
      <c r="AX407" s="26">
        <v>45091</v>
      </c>
      <c r="AY407">
        <v>45091</v>
      </c>
      <c r="AZ407">
        <v>436949</v>
      </c>
      <c r="BA407">
        <v>87584</v>
      </c>
      <c r="BB407">
        <v>61346</v>
      </c>
      <c r="BC407">
        <v>-50966</v>
      </c>
      <c r="BD407" t="e">
        <v>#N/A</v>
      </c>
      <c r="BE407" s="15">
        <v>9056</v>
      </c>
      <c r="BF407" s="5">
        <v>11.99</v>
      </c>
      <c r="BG407" s="9">
        <f t="shared" si="56"/>
        <v>24776.303860000004</v>
      </c>
      <c r="BH407" s="9">
        <f t="shared" si="62"/>
        <v>53726.76400000001</v>
      </c>
      <c r="BI407" s="9">
        <f t="shared" si="57"/>
        <v>53726.76400000001</v>
      </c>
      <c r="BJ407">
        <v>2066.4140000000002</v>
      </c>
      <c r="BK407" s="9">
        <f t="shared" si="54"/>
        <v>502241.92889924208</v>
      </c>
      <c r="BL407">
        <v>243.050003</v>
      </c>
      <c r="BM407">
        <v>0</v>
      </c>
      <c r="BN407" t="s">
        <v>115</v>
      </c>
      <c r="BO407">
        <f t="shared" si="55"/>
        <v>1</v>
      </c>
      <c r="BP407">
        <f t="shared" si="58"/>
        <v>151434</v>
      </c>
      <c r="BQ407">
        <f t="shared" si="59"/>
        <v>3.316573087280545</v>
      </c>
      <c r="BR407">
        <f t="shared" si="60"/>
        <v>0.30151604493056999</v>
      </c>
      <c r="BS407" t="str">
        <f t="shared" si="61"/>
        <v>Continue</v>
      </c>
    </row>
    <row r="408" spans="1:71">
      <c r="A408" s="27">
        <v>407</v>
      </c>
      <c r="B408" s="27" t="s">
        <v>81</v>
      </c>
      <c r="C408" s="29">
        <v>42369</v>
      </c>
      <c r="D408" s="27">
        <v>1.1296999999999999</v>
      </c>
      <c r="E408" s="27">
        <v>40868</v>
      </c>
      <c r="F408" s="27">
        <v>57756</v>
      </c>
      <c r="G408" s="27">
        <v>33464</v>
      </c>
      <c r="H408" s="27">
        <v>157910</v>
      </c>
      <c r="I408" s="27">
        <v>109064</v>
      </c>
      <c r="J408" s="27">
        <v>648509</v>
      </c>
      <c r="K408" s="27">
        <v>292168</v>
      </c>
      <c r="L408" s="27">
        <v>49840</v>
      </c>
      <c r="M408" s="27">
        <v>0</v>
      </c>
      <c r="N408" s="27">
        <v>173200</v>
      </c>
      <c r="O408" s="27">
        <v>159908</v>
      </c>
      <c r="P408" s="27">
        <v>53701</v>
      </c>
      <c r="Q408" s="27">
        <v>653378</v>
      </c>
      <c r="R408" s="27">
        <v>485007</v>
      </c>
      <c r="S408" s="27" t="e">
        <v>#N/A</v>
      </c>
      <c r="T408" s="27">
        <v>20143</v>
      </c>
      <c r="U408" s="27">
        <v>495468</v>
      </c>
      <c r="V408" s="27">
        <v>-20143</v>
      </c>
      <c r="W408" s="27">
        <v>44077</v>
      </c>
      <c r="X408" s="27">
        <v>21104</v>
      </c>
      <c r="Y408" s="27">
        <v>709</v>
      </c>
      <c r="Z408" s="27">
        <v>23934</v>
      </c>
      <c r="AA408" s="27" t="e">
        <v>#N/A</v>
      </c>
      <c r="AB408" s="27" t="e">
        <v>#N/A</v>
      </c>
      <c r="AC408" s="27">
        <v>19095</v>
      </c>
      <c r="AD408" s="27">
        <v>24.945</v>
      </c>
      <c r="AE408" s="27">
        <v>433946.85060000001</v>
      </c>
      <c r="AF408" s="27">
        <v>8212</v>
      </c>
      <c r="AG408" s="27">
        <v>2609</v>
      </c>
      <c r="AH408" s="27">
        <v>7164</v>
      </c>
      <c r="AI408" s="27">
        <v>19095</v>
      </c>
      <c r="AJ408" s="27">
        <v>0</v>
      </c>
      <c r="AK408" s="27">
        <v>8256</v>
      </c>
      <c r="AL408" s="27">
        <v>-14210</v>
      </c>
      <c r="AM408" s="27">
        <v>0</v>
      </c>
      <c r="AN408" s="27">
        <v>10459</v>
      </c>
      <c r="AO408" s="27">
        <v>111320</v>
      </c>
      <c r="AP408" s="27">
        <v>28.855599999999999</v>
      </c>
      <c r="AQ408" s="27">
        <v>55157</v>
      </c>
      <c r="AR408" s="27">
        <v>544314</v>
      </c>
      <c r="AS408" s="27">
        <v>160115</v>
      </c>
      <c r="AT408" s="27">
        <v>20.791599999999999</v>
      </c>
      <c r="AU408" s="27">
        <v>13931</v>
      </c>
      <c r="AV408" s="27" t="e">
        <v>#N/A</v>
      </c>
      <c r="AW408" s="27">
        <v>-2085</v>
      </c>
      <c r="AX408" s="27">
        <v>49489</v>
      </c>
      <c r="AY408" s="27">
        <v>49489</v>
      </c>
      <c r="AZ408" s="27">
        <v>426639</v>
      </c>
      <c r="BA408" s="27">
        <v>90467</v>
      </c>
      <c r="BB408" s="27">
        <v>67003</v>
      </c>
      <c r="BC408" s="27">
        <v>1107</v>
      </c>
      <c r="BD408" s="27" t="e">
        <v>#N/A</v>
      </c>
      <c r="BE408" s="28">
        <v>7135</v>
      </c>
      <c r="BF408" s="27">
        <v>14.01</v>
      </c>
      <c r="BG408" s="31">
        <f t="shared" si="56"/>
        <v>28950.460140000003</v>
      </c>
      <c r="BH408" s="31">
        <f t="shared" si="62"/>
        <v>40543.042680000006</v>
      </c>
      <c r="BI408" s="31">
        <f t="shared" si="57"/>
        <v>40543.042680000006</v>
      </c>
      <c r="BJ408" s="27">
        <v>2066.4140000000002</v>
      </c>
      <c r="BK408" s="31">
        <f t="shared" si="54"/>
        <v>433946.94000000006</v>
      </c>
      <c r="BL408" s="27">
        <v>210</v>
      </c>
      <c r="BM408" s="27">
        <v>0</v>
      </c>
      <c r="BN408" s="27" t="s">
        <v>115</v>
      </c>
      <c r="BO408" s="27">
        <f t="shared" si="55"/>
        <v>1</v>
      </c>
      <c r="BP408" s="27">
        <f t="shared" si="58"/>
        <v>168371</v>
      </c>
      <c r="BQ408" s="27">
        <f t="shared" si="59"/>
        <v>2.5773259052924793</v>
      </c>
      <c r="BR408" s="27">
        <f t="shared" si="60"/>
        <v>0.3879990489159803</v>
      </c>
      <c r="BS408" s="27" t="str">
        <f t="shared" si="61"/>
        <v>Continue</v>
      </c>
    </row>
    <row r="409" spans="1:71" customFormat="1" hidden="1">
      <c r="A409">
        <v>408</v>
      </c>
      <c r="B409" t="s">
        <v>81</v>
      </c>
      <c r="C409" s="1">
        <v>42185</v>
      </c>
      <c r="D409">
        <v>1.1465000000000001</v>
      </c>
      <c r="E409">
        <v>40898</v>
      </c>
      <c r="F409">
        <v>87725</v>
      </c>
      <c r="G409">
        <v>44120</v>
      </c>
      <c r="H409">
        <v>173295</v>
      </c>
      <c r="I409">
        <v>105374</v>
      </c>
      <c r="J409" s="3" t="e">
        <v>#N/A</v>
      </c>
      <c r="K409">
        <v>270055</v>
      </c>
      <c r="L409">
        <v>46319</v>
      </c>
      <c r="M409">
        <v>0</v>
      </c>
      <c r="N409" s="2" t="e">
        <v>#N/A</v>
      </c>
      <c r="O409" s="2">
        <v>148509</v>
      </c>
      <c r="P409">
        <v>48921</v>
      </c>
      <c r="Q409">
        <v>635283</v>
      </c>
      <c r="R409">
        <v>478426</v>
      </c>
      <c r="S409" s="4" t="e">
        <v>#N/A</v>
      </c>
      <c r="T409">
        <v>19035</v>
      </c>
      <c r="U409">
        <v>461988</v>
      </c>
      <c r="V409">
        <v>-19035</v>
      </c>
      <c r="W409">
        <v>32901</v>
      </c>
      <c r="X409">
        <v>20221</v>
      </c>
      <c r="Y409">
        <v>35</v>
      </c>
      <c r="Z409">
        <v>13866</v>
      </c>
      <c r="AA409" t="e">
        <v>#N/A</v>
      </c>
      <c r="AB409" t="e">
        <v>#N/A</v>
      </c>
      <c r="AC409">
        <v>23231</v>
      </c>
      <c r="AD409">
        <v>22.0246</v>
      </c>
      <c r="AE409" s="25">
        <v>502345.13990000001</v>
      </c>
      <c r="AF409">
        <v>18233</v>
      </c>
      <c r="AG409">
        <v>5041</v>
      </c>
      <c r="AH409" t="e">
        <v>#N/A</v>
      </c>
      <c r="AI409">
        <v>23231</v>
      </c>
      <c r="AJ409">
        <v>0</v>
      </c>
      <c r="AK409">
        <v>8348</v>
      </c>
      <c r="AL409">
        <v>-2820</v>
      </c>
      <c r="AM409">
        <v>0</v>
      </c>
      <c r="AN409">
        <v>22888</v>
      </c>
      <c r="AO409">
        <v>101913</v>
      </c>
      <c r="AP409">
        <v>23.5382</v>
      </c>
      <c r="AQ409">
        <v>47986</v>
      </c>
      <c r="AR409">
        <v>529909</v>
      </c>
      <c r="AS409">
        <v>148509</v>
      </c>
      <c r="AT409">
        <v>22.6816</v>
      </c>
      <c r="AU409">
        <v>13665</v>
      </c>
      <c r="AV409" t="e">
        <v>#N/A</v>
      </c>
      <c r="AW409">
        <v>-1404</v>
      </c>
      <c r="AX409" s="26">
        <v>44749</v>
      </c>
      <c r="AY409">
        <v>44749</v>
      </c>
      <c r="AZ409">
        <v>415964</v>
      </c>
      <c r="BA409">
        <v>97411</v>
      </c>
      <c r="BB409">
        <v>60247</v>
      </c>
      <c r="BC409">
        <v>-14271</v>
      </c>
      <c r="BD409" t="e">
        <v>#N/A</v>
      </c>
      <c r="BE409" s="15">
        <v>17074</v>
      </c>
      <c r="BF409" s="5">
        <v>5.61</v>
      </c>
      <c r="BG409" s="9">
        <f t="shared" si="56"/>
        <v>11592.582540000001</v>
      </c>
      <c r="BH409" s="9">
        <f t="shared" si="62"/>
        <v>52011.640380000004</v>
      </c>
      <c r="BI409" s="9">
        <f t="shared" si="57"/>
        <v>52011.640380000004</v>
      </c>
      <c r="BJ409">
        <v>2066.4140000000002</v>
      </c>
      <c r="BK409" s="9">
        <f t="shared" si="54"/>
        <v>502345.25579848408</v>
      </c>
      <c r="BL409">
        <v>243.10000600000001</v>
      </c>
      <c r="BM409">
        <v>0</v>
      </c>
      <c r="BN409" t="s">
        <v>115</v>
      </c>
      <c r="BO409">
        <f t="shared" si="55"/>
        <v>1</v>
      </c>
      <c r="BP409">
        <f t="shared" si="58"/>
        <v>156857</v>
      </c>
      <c r="BQ409">
        <f t="shared" si="59"/>
        <v>3.2025682997793155</v>
      </c>
      <c r="BR409">
        <f t="shared" si="60"/>
        <v>0.31224939061218732</v>
      </c>
      <c r="BS409" t="str">
        <f t="shared" si="61"/>
        <v>Continue</v>
      </c>
    </row>
    <row r="410" spans="1:71">
      <c r="A410" s="27">
        <v>409</v>
      </c>
      <c r="B410" s="27" t="s">
        <v>81</v>
      </c>
      <c r="C410" s="29">
        <v>42004</v>
      </c>
      <c r="D410" s="27">
        <v>1.087</v>
      </c>
      <c r="E410" s="27">
        <v>38988</v>
      </c>
      <c r="F410" s="27">
        <v>52584</v>
      </c>
      <c r="G410" s="27">
        <v>61410</v>
      </c>
      <c r="H410" s="27">
        <v>139380</v>
      </c>
      <c r="I410" s="27">
        <v>98520</v>
      </c>
      <c r="J410" s="27">
        <v>616838</v>
      </c>
      <c r="K410" s="27">
        <v>248549</v>
      </c>
      <c r="L410" s="27">
        <v>9942</v>
      </c>
      <c r="M410" s="27">
        <v>0</v>
      </c>
      <c r="N410" s="27">
        <v>174556</v>
      </c>
      <c r="O410" s="27">
        <v>163570</v>
      </c>
      <c r="P410" s="27">
        <v>41416</v>
      </c>
      <c r="Q410" s="27">
        <v>599304</v>
      </c>
      <c r="R410" s="27">
        <v>420682</v>
      </c>
      <c r="S410" s="27" t="e">
        <v>#N/A</v>
      </c>
      <c r="T410" s="27">
        <v>33311</v>
      </c>
      <c r="U410" s="27">
        <v>459924</v>
      </c>
      <c r="V410" s="27">
        <v>-33311</v>
      </c>
      <c r="W410" s="27">
        <v>38941</v>
      </c>
      <c r="X410" s="27">
        <v>19486</v>
      </c>
      <c r="Y410" s="27">
        <v>113</v>
      </c>
      <c r="Z410" s="27">
        <v>5630</v>
      </c>
      <c r="AA410" s="27" t="e">
        <v>#N/A</v>
      </c>
      <c r="AB410" s="27" t="e">
        <v>#N/A</v>
      </c>
      <c r="AC410" s="27">
        <v>21140</v>
      </c>
      <c r="AD410" s="27">
        <v>71.900400000000005</v>
      </c>
      <c r="AE410" s="27">
        <v>349327.21470000001</v>
      </c>
      <c r="AF410" s="27">
        <v>1381</v>
      </c>
      <c r="AG410" s="27">
        <v>2830</v>
      </c>
      <c r="AH410" s="27">
        <v>4421</v>
      </c>
      <c r="AI410" s="27">
        <v>21140</v>
      </c>
      <c r="AJ410" s="27">
        <v>0</v>
      </c>
      <c r="AK410" s="27">
        <v>9793</v>
      </c>
      <c r="AL410" s="27">
        <v>22203</v>
      </c>
      <c r="AM410" s="27">
        <v>0</v>
      </c>
      <c r="AN410" s="27">
        <v>3936</v>
      </c>
      <c r="AO410" s="27">
        <v>107202</v>
      </c>
      <c r="AP410" s="27">
        <v>33.694200000000002</v>
      </c>
      <c r="AQ410" s="27">
        <v>51306</v>
      </c>
      <c r="AR410" s="27">
        <v>500784</v>
      </c>
      <c r="AS410" s="27">
        <v>168829</v>
      </c>
      <c r="AT410" s="27">
        <v>23.688500000000001</v>
      </c>
      <c r="AU410" s="27">
        <v>15985</v>
      </c>
      <c r="AV410" s="27">
        <v>17260</v>
      </c>
      <c r="AW410" s="27">
        <v>189</v>
      </c>
      <c r="AX410" s="27">
        <v>51306</v>
      </c>
      <c r="AY410" s="27">
        <v>51306</v>
      </c>
      <c r="AZ410" s="27">
        <v>410779</v>
      </c>
      <c r="BA410" s="27">
        <v>102241</v>
      </c>
      <c r="BB410" s="27">
        <v>67480</v>
      </c>
      <c r="BC410" s="27">
        <v>1673</v>
      </c>
      <c r="BD410" s="27" t="e">
        <v>#N/A</v>
      </c>
      <c r="BE410" s="28">
        <v>1381</v>
      </c>
      <c r="BF410" s="27">
        <v>19.559999999999999</v>
      </c>
      <c r="BG410" s="31">
        <f t="shared" si="56"/>
        <v>40419.057840000001</v>
      </c>
      <c r="BH410" s="31">
        <f t="shared" si="62"/>
        <v>53230.824640000006</v>
      </c>
      <c r="BI410" s="31">
        <f t="shared" si="57"/>
        <v>53230.824640000006</v>
      </c>
      <c r="BJ410" s="27">
        <v>2066.4140000000002</v>
      </c>
      <c r="BK410" s="31">
        <f t="shared" si="54"/>
        <v>349327.29289924202</v>
      </c>
      <c r="BL410" s="27">
        <v>169.050003</v>
      </c>
      <c r="BM410" s="27">
        <v>0</v>
      </c>
      <c r="BN410" s="27" t="s">
        <v>115</v>
      </c>
      <c r="BO410" s="27">
        <f t="shared" si="55"/>
        <v>1</v>
      </c>
      <c r="BP410" s="27">
        <f t="shared" si="58"/>
        <v>178622</v>
      </c>
      <c r="BQ410" s="27">
        <f t="shared" si="59"/>
        <v>1.9556789919452364</v>
      </c>
      <c r="BR410" s="27">
        <f t="shared" si="60"/>
        <v>0.51133136067762308</v>
      </c>
      <c r="BS410" s="27" t="str">
        <f t="shared" si="61"/>
        <v>Continue</v>
      </c>
    </row>
    <row r="411" spans="1:71" customFormat="1" hidden="1">
      <c r="A411">
        <v>410</v>
      </c>
      <c r="B411" t="s">
        <v>81</v>
      </c>
      <c r="C411" s="1">
        <v>41820</v>
      </c>
      <c r="D411">
        <v>0.86129999999999995</v>
      </c>
      <c r="E411">
        <v>33721</v>
      </c>
      <c r="F411">
        <v>20556</v>
      </c>
      <c r="G411">
        <v>53449</v>
      </c>
      <c r="H411">
        <v>122148</v>
      </c>
      <c r="I411">
        <v>73554</v>
      </c>
      <c r="J411" s="3" t="e">
        <v>#N/A</v>
      </c>
      <c r="K411">
        <v>213771</v>
      </c>
      <c r="L411">
        <v>20778</v>
      </c>
      <c r="M411">
        <v>0</v>
      </c>
      <c r="N411" s="2" t="e">
        <v>#N/A</v>
      </c>
      <c r="O411" s="2">
        <v>143645</v>
      </c>
      <c r="P411">
        <v>10381</v>
      </c>
      <c r="Q411">
        <v>519024</v>
      </c>
      <c r="R411">
        <v>369009</v>
      </c>
      <c r="S411" s="4" t="e">
        <v>#N/A</v>
      </c>
      <c r="T411">
        <v>14592</v>
      </c>
      <c r="U411">
        <v>396876</v>
      </c>
      <c r="V411">
        <v>-14592</v>
      </c>
      <c r="W411">
        <v>33954</v>
      </c>
      <c r="X411">
        <v>18326</v>
      </c>
      <c r="Y411">
        <v>108</v>
      </c>
      <c r="Z411">
        <v>19362</v>
      </c>
      <c r="AA411" t="e">
        <v>#N/A</v>
      </c>
      <c r="AB411" t="e">
        <v>#N/A</v>
      </c>
      <c r="AC411">
        <v>24941</v>
      </c>
      <c r="AD411">
        <v>20.3567</v>
      </c>
      <c r="AE411" s="25">
        <v>624077.56350000005</v>
      </c>
      <c r="AF411">
        <v>21810</v>
      </c>
      <c r="AG411">
        <v>5615</v>
      </c>
      <c r="AH411">
        <v>4043</v>
      </c>
      <c r="AI411">
        <v>24941</v>
      </c>
      <c r="AJ411">
        <v>0</v>
      </c>
      <c r="AK411">
        <v>6370</v>
      </c>
      <c r="AL411">
        <v>2111</v>
      </c>
      <c r="AM411">
        <v>0</v>
      </c>
      <c r="AN411">
        <v>27583</v>
      </c>
      <c r="AO411">
        <v>98879</v>
      </c>
      <c r="AP411">
        <v>43.506</v>
      </c>
      <c r="AQ411">
        <v>72349</v>
      </c>
      <c r="AR411">
        <v>445470</v>
      </c>
      <c r="AS411">
        <v>143645</v>
      </c>
      <c r="AT411">
        <v>22.573799999999999</v>
      </c>
      <c r="AU411">
        <v>21314</v>
      </c>
      <c r="AV411">
        <v>15499</v>
      </c>
      <c r="AW411">
        <v>756</v>
      </c>
      <c r="AX411" s="26">
        <v>72349</v>
      </c>
      <c r="AY411">
        <v>72349</v>
      </c>
      <c r="AZ411">
        <v>404564</v>
      </c>
      <c r="BA411">
        <v>102986</v>
      </c>
      <c r="BB411">
        <v>94419</v>
      </c>
      <c r="BC411">
        <v>17786</v>
      </c>
      <c r="BD411" t="e">
        <v>#N/A</v>
      </c>
      <c r="BE411" s="15">
        <v>21810</v>
      </c>
      <c r="BF411" s="5">
        <v>6.2</v>
      </c>
      <c r="BG411" s="9">
        <f t="shared" si="56"/>
        <v>12811.766800000001</v>
      </c>
      <c r="BH411" s="9">
        <f t="shared" si="62"/>
        <v>51247.067200000005</v>
      </c>
      <c r="BI411" s="9">
        <f t="shared" si="57"/>
        <v>51247.067200000005</v>
      </c>
      <c r="BJ411">
        <v>2066.4140000000002</v>
      </c>
      <c r="BK411" s="9">
        <f t="shared" si="54"/>
        <v>624077.71280414006</v>
      </c>
      <c r="BL411">
        <v>302.01001000000002</v>
      </c>
      <c r="BM411">
        <v>0</v>
      </c>
      <c r="BN411" t="s">
        <v>115</v>
      </c>
      <c r="BO411">
        <f t="shared" si="55"/>
        <v>1</v>
      </c>
      <c r="BP411">
        <f t="shared" si="58"/>
        <v>150015</v>
      </c>
      <c r="BQ411">
        <f t="shared" si="59"/>
        <v>4.1601020751534188</v>
      </c>
      <c r="BR411">
        <f t="shared" si="60"/>
        <v>0.24037871714076187</v>
      </c>
      <c r="BS411" t="str">
        <f t="shared" si="61"/>
        <v>Continue</v>
      </c>
    </row>
    <row r="412" spans="1:71">
      <c r="A412" s="27">
        <v>411</v>
      </c>
      <c r="B412" s="27" t="s">
        <v>81</v>
      </c>
      <c r="C412" s="29">
        <v>41639</v>
      </c>
      <c r="D412" s="27">
        <v>0.62729999999999997</v>
      </c>
      <c r="E412" s="27">
        <v>35519</v>
      </c>
      <c r="F412" s="27">
        <v>23864</v>
      </c>
      <c r="G412" s="27">
        <v>30612</v>
      </c>
      <c r="H412" s="27">
        <v>101862</v>
      </c>
      <c r="I412" s="27">
        <v>74329</v>
      </c>
      <c r="J412" s="27">
        <v>564049</v>
      </c>
      <c r="K412" s="27">
        <v>194084</v>
      </c>
      <c r="L412" s="27">
        <v>14633</v>
      </c>
      <c r="M412" s="27">
        <v>0</v>
      </c>
      <c r="N412" s="27">
        <v>188217</v>
      </c>
      <c r="O412" s="27">
        <v>148705</v>
      </c>
      <c r="P412" s="27">
        <v>25064</v>
      </c>
      <c r="Q412" s="27">
        <v>485524</v>
      </c>
      <c r="R412" s="27" t="e">
        <v>#N/A</v>
      </c>
      <c r="S412" s="27" t="e">
        <v>#N/A</v>
      </c>
      <c r="T412" s="27">
        <v>31179</v>
      </c>
      <c r="U412" s="27">
        <v>383662</v>
      </c>
      <c r="V412" s="27">
        <v>-31179</v>
      </c>
      <c r="W412" s="27">
        <v>38322</v>
      </c>
      <c r="X412" s="27">
        <v>17769</v>
      </c>
      <c r="Y412" s="27">
        <v>149</v>
      </c>
      <c r="Z412" s="27">
        <v>7143</v>
      </c>
      <c r="AA412" s="27">
        <v>0</v>
      </c>
      <c r="AB412" s="27" t="e">
        <v>#N/A</v>
      </c>
      <c r="AC412" s="27">
        <v>27220</v>
      </c>
      <c r="AD412" s="27">
        <v>22.154900000000001</v>
      </c>
      <c r="AE412" s="27">
        <v>678114.27850000001</v>
      </c>
      <c r="AF412" s="27">
        <v>19752</v>
      </c>
      <c r="AG412" s="27">
        <v>5669</v>
      </c>
      <c r="AH412" s="27">
        <v>2983</v>
      </c>
      <c r="AI412" s="27">
        <v>27220</v>
      </c>
      <c r="AJ412" s="27">
        <v>0</v>
      </c>
      <c r="AK412" s="27">
        <v>7054</v>
      </c>
      <c r="AL412" s="27">
        <v>-5221</v>
      </c>
      <c r="AM412" s="27">
        <v>0</v>
      </c>
      <c r="AN412" s="27">
        <v>25588</v>
      </c>
      <c r="AO412" s="27">
        <v>104751</v>
      </c>
      <c r="AP412" s="27">
        <v>36.872599999999998</v>
      </c>
      <c r="AQ412" s="27">
        <v>76105</v>
      </c>
      <c r="AR412" s="27">
        <v>411195</v>
      </c>
      <c r="AS412" s="27">
        <v>166961</v>
      </c>
      <c r="AT412" s="27">
        <v>20.3063</v>
      </c>
      <c r="AU412" s="27">
        <v>19634</v>
      </c>
      <c r="AV412" s="27">
        <v>15498</v>
      </c>
      <c r="AW412" s="27">
        <v>950</v>
      </c>
      <c r="AX412" s="27">
        <v>79840</v>
      </c>
      <c r="AY412" s="27">
        <v>79840</v>
      </c>
      <c r="AZ412" s="27">
        <v>398443</v>
      </c>
      <c r="BA412" s="27">
        <v>101760</v>
      </c>
      <c r="BB412" s="27">
        <v>96689</v>
      </c>
      <c r="BC412" s="27">
        <v>14814</v>
      </c>
      <c r="BD412" s="27" t="e">
        <v>#N/A</v>
      </c>
      <c r="BE412" s="28">
        <v>19752</v>
      </c>
      <c r="BF412" s="27">
        <v>18.600000000000001</v>
      </c>
      <c r="BG412" s="31">
        <f t="shared" si="56"/>
        <v>38435.300400000007</v>
      </c>
      <c r="BH412" s="31">
        <f t="shared" si="62"/>
        <v>49221.981480000009</v>
      </c>
      <c r="BI412" s="31">
        <f t="shared" si="57"/>
        <v>49221.981480000009</v>
      </c>
      <c r="BJ412" s="27">
        <v>2066.4140000000002</v>
      </c>
      <c r="BK412" s="31">
        <f t="shared" si="54"/>
        <v>678114.4265056561</v>
      </c>
      <c r="BL412" s="27">
        <v>328.16000400000001</v>
      </c>
      <c r="BM412" s="27">
        <v>0</v>
      </c>
      <c r="BN412" s="27" t="s">
        <v>115</v>
      </c>
      <c r="BO412" s="27">
        <f t="shared" si="55"/>
        <v>1</v>
      </c>
      <c r="BP412" s="27" t="e">
        <f t="shared" si="58"/>
        <v>#N/A</v>
      </c>
      <c r="BQ412" s="27" t="e">
        <f t="shared" si="59"/>
        <v>#N/A</v>
      </c>
      <c r="BR412" s="27" t="e">
        <f t="shared" si="60"/>
        <v>#N/A</v>
      </c>
      <c r="BS412" s="27" t="str">
        <f t="shared" si="61"/>
        <v>Continue</v>
      </c>
    </row>
    <row r="413" spans="1:71" customFormat="1" hidden="1">
      <c r="A413">
        <v>412</v>
      </c>
      <c r="B413" t="s">
        <v>81</v>
      </c>
      <c r="C413" s="1">
        <v>41455</v>
      </c>
      <c r="D413">
        <v>0.61739999999999995</v>
      </c>
      <c r="E413">
        <v>40071</v>
      </c>
      <c r="F413">
        <v>26002</v>
      </c>
      <c r="G413">
        <v>64156</v>
      </c>
      <c r="H413">
        <v>158029</v>
      </c>
      <c r="I413">
        <v>72323</v>
      </c>
      <c r="J413" s="3" t="e">
        <v>#N/A</v>
      </c>
      <c r="K413">
        <v>197268</v>
      </c>
      <c r="L413">
        <v>17213</v>
      </c>
      <c r="M413">
        <v>0</v>
      </c>
      <c r="N413" s="2" t="e">
        <v>#N/A</v>
      </c>
      <c r="O413" s="2">
        <v>122342</v>
      </c>
      <c r="P413">
        <v>49456</v>
      </c>
      <c r="Q413">
        <v>510102</v>
      </c>
      <c r="R413">
        <v>381582</v>
      </c>
      <c r="S413" s="4" t="e">
        <v>#N/A</v>
      </c>
      <c r="T413">
        <v>11321</v>
      </c>
      <c r="U413">
        <v>352073</v>
      </c>
      <c r="V413">
        <v>-11321</v>
      </c>
      <c r="W413">
        <v>39332</v>
      </c>
      <c r="X413">
        <v>18819</v>
      </c>
      <c r="Y413">
        <v>90</v>
      </c>
      <c r="Z413">
        <v>28011</v>
      </c>
      <c r="AA413" t="e">
        <v>#N/A</v>
      </c>
      <c r="AB413" t="e">
        <v>#N/A</v>
      </c>
      <c r="AC413">
        <v>25567</v>
      </c>
      <c r="AD413">
        <v>14.109500000000001</v>
      </c>
      <c r="AE413" s="25">
        <v>535325.10049999994</v>
      </c>
      <c r="AF413">
        <v>25364</v>
      </c>
      <c r="AG413">
        <v>4209</v>
      </c>
      <c r="AH413">
        <v>4182</v>
      </c>
      <c r="AI413">
        <v>25567</v>
      </c>
      <c r="AJ413">
        <v>0</v>
      </c>
      <c r="AK413">
        <v>6178</v>
      </c>
      <c r="AL413">
        <v>19909</v>
      </c>
      <c r="AM413">
        <v>0</v>
      </c>
      <c r="AN413">
        <v>29831</v>
      </c>
      <c r="AO413">
        <v>97450</v>
      </c>
      <c r="AP413">
        <v>37.753799999999998</v>
      </c>
      <c r="AQ413">
        <v>74708.5576</v>
      </c>
      <c r="AR413">
        <v>437779</v>
      </c>
      <c r="AS413">
        <v>122342</v>
      </c>
      <c r="AT413">
        <v>19.819299999999998</v>
      </c>
      <c r="AU413">
        <v>18714.581099999999</v>
      </c>
      <c r="AV413">
        <v>16539.6741</v>
      </c>
      <c r="AW413">
        <v>1003.109</v>
      </c>
      <c r="AX413" s="26">
        <v>79189.140599999999</v>
      </c>
      <c r="AY413">
        <v>79189.140599999999</v>
      </c>
      <c r="AZ413">
        <v>388155.33590000001</v>
      </c>
      <c r="BA413">
        <v>97625.857399999994</v>
      </c>
      <c r="BB413">
        <v>94426.248000000007</v>
      </c>
      <c r="BC413">
        <v>306</v>
      </c>
      <c r="BD413" t="e">
        <v>#N/A</v>
      </c>
      <c r="BE413" s="15">
        <v>29046</v>
      </c>
      <c r="BF413" s="5">
        <v>5.22</v>
      </c>
      <c r="BG413" s="9">
        <f t="shared" si="56"/>
        <v>10786.68108</v>
      </c>
      <c r="BH413" s="9">
        <f t="shared" si="62"/>
        <v>40956.32548</v>
      </c>
      <c r="BI413" s="9">
        <f t="shared" si="57"/>
        <v>40956.32548</v>
      </c>
      <c r="BJ413">
        <v>2066.4140000000002</v>
      </c>
      <c r="BK413" s="9">
        <f t="shared" si="54"/>
        <v>540263.96509696811</v>
      </c>
      <c r="BL413">
        <v>261.45001200000002</v>
      </c>
      <c r="BM413">
        <v>0</v>
      </c>
      <c r="BN413" t="s">
        <v>115</v>
      </c>
      <c r="BO413">
        <f t="shared" si="55"/>
        <v>1</v>
      </c>
      <c r="BP413">
        <f t="shared" si="58"/>
        <v>128520</v>
      </c>
      <c r="BQ413">
        <f t="shared" si="59"/>
        <v>4.2037345556875829</v>
      </c>
      <c r="BR413">
        <f t="shared" si="60"/>
        <v>0.2378837166697447</v>
      </c>
      <c r="BS413" t="str">
        <f t="shared" si="61"/>
        <v>Continue</v>
      </c>
    </row>
    <row r="414" spans="1:71">
      <c r="A414" s="27">
        <v>413</v>
      </c>
      <c r="B414" s="27" t="s">
        <v>81</v>
      </c>
      <c r="C414" s="29">
        <v>41274</v>
      </c>
      <c r="D414" s="27">
        <v>0.60060000000000002</v>
      </c>
      <c r="E414" s="27">
        <v>33708</v>
      </c>
      <c r="F414" s="27">
        <v>22588</v>
      </c>
      <c r="G414" s="27">
        <v>22014</v>
      </c>
      <c r="H414" s="27">
        <v>113405</v>
      </c>
      <c r="I414" s="27">
        <v>73448</v>
      </c>
      <c r="J414" s="27">
        <v>514667</v>
      </c>
      <c r="K414" s="27">
        <v>204481</v>
      </c>
      <c r="L414" s="27">
        <v>4034</v>
      </c>
      <c r="M414" s="27">
        <v>0</v>
      </c>
      <c r="N414" s="27">
        <v>148371</v>
      </c>
      <c r="O414" s="27">
        <v>110233</v>
      </c>
      <c r="P414" s="27">
        <v>27624</v>
      </c>
      <c r="Q414" s="27">
        <v>454978</v>
      </c>
      <c r="R414" s="27">
        <v>338689</v>
      </c>
      <c r="S414" s="27" t="e">
        <v>#N/A</v>
      </c>
      <c r="T414" s="27">
        <v>30483.8887</v>
      </c>
      <c r="U414" s="27">
        <v>341573</v>
      </c>
      <c r="V414" s="27">
        <v>-30483.887999999999</v>
      </c>
      <c r="W414" s="27">
        <v>24887.563999999998</v>
      </c>
      <c r="X414" s="27">
        <v>17043.412</v>
      </c>
      <c r="Y414" s="27">
        <v>303.27800000000002</v>
      </c>
      <c r="Z414" s="27">
        <v>-5596.3242</v>
      </c>
      <c r="AA414" s="27" t="e">
        <v>#N/A</v>
      </c>
      <c r="AB414" s="27" t="e">
        <v>#N/A</v>
      </c>
      <c r="AC414" s="27">
        <v>23413.335899999998</v>
      </c>
      <c r="AD414" s="27">
        <v>23.651700000000002</v>
      </c>
      <c r="AE414" s="27">
        <v>508317.07510000002</v>
      </c>
      <c r="AF414" s="27">
        <v>15450.109899999999</v>
      </c>
      <c r="AG414" s="27">
        <v>4857.1880000000001</v>
      </c>
      <c r="AH414" s="27">
        <v>4448.598</v>
      </c>
      <c r="AI414" s="27">
        <v>23413.334999999999</v>
      </c>
      <c r="AJ414" s="27">
        <v>0</v>
      </c>
      <c r="AK414" s="27">
        <v>5566</v>
      </c>
      <c r="AL414" s="27">
        <v>7041.4481999999998</v>
      </c>
      <c r="AM414" s="27">
        <v>0</v>
      </c>
      <c r="AN414" s="27">
        <v>20536.337899999999</v>
      </c>
      <c r="AO414" s="27">
        <v>98414.2</v>
      </c>
      <c r="AP414" s="27">
        <v>31.6282</v>
      </c>
      <c r="AQ414" s="27">
        <v>62488</v>
      </c>
      <c r="AR414" s="27">
        <v>381530</v>
      </c>
      <c r="AS414" s="27">
        <v>110723</v>
      </c>
      <c r="AT414" s="27">
        <v>23.398800000000001</v>
      </c>
      <c r="AU414" s="27">
        <v>19384</v>
      </c>
      <c r="AV414" s="27">
        <v>17673.000199999999</v>
      </c>
      <c r="AW414" s="27">
        <v>970</v>
      </c>
      <c r="AX414" s="27">
        <v>29641.999</v>
      </c>
      <c r="AY414" s="27">
        <v>29641.999</v>
      </c>
      <c r="AZ414" s="27">
        <v>378240</v>
      </c>
      <c r="BA414" s="27">
        <v>93794.001999999993</v>
      </c>
      <c r="BB414" s="27">
        <v>82842</v>
      </c>
      <c r="BC414" s="27">
        <v>-21043</v>
      </c>
      <c r="BD414" s="27" t="e">
        <v>#N/A</v>
      </c>
      <c r="BE414" s="28">
        <v>16997.454000000002</v>
      </c>
      <c r="BF414" s="27">
        <v>14.6</v>
      </c>
      <c r="BG414" s="31">
        <f t="shared" si="56"/>
        <v>30169.644400000001</v>
      </c>
      <c r="BH414" s="31">
        <f t="shared" si="62"/>
        <v>30169.644400000001</v>
      </c>
      <c r="BI414" s="31">
        <f t="shared" si="57"/>
        <v>30169.644400000001</v>
      </c>
      <c r="BJ414" s="27">
        <v>2066.4140000000002</v>
      </c>
      <c r="BK414" s="31">
        <f t="shared" si="54"/>
        <v>508337.84400000004</v>
      </c>
      <c r="BL414" s="27">
        <v>246</v>
      </c>
      <c r="BM414" s="27">
        <v>0</v>
      </c>
      <c r="BN414" s="27" t="s">
        <v>115</v>
      </c>
      <c r="BO414" s="27">
        <f t="shared" si="55"/>
        <v>1</v>
      </c>
      <c r="BP414" s="27">
        <f t="shared" si="58"/>
        <v>116289</v>
      </c>
      <c r="BQ414" s="27">
        <f t="shared" si="59"/>
        <v>4.3713321466346775</v>
      </c>
      <c r="BR414" s="27">
        <f t="shared" si="60"/>
        <v>0.22876321598436805</v>
      </c>
      <c r="BS414" s="27" t="str">
        <f t="shared" si="61"/>
        <v>Initiate</v>
      </c>
    </row>
    <row r="415" spans="1:71" customFormat="1" hidden="1">
      <c r="A415">
        <v>414</v>
      </c>
      <c r="B415" t="s">
        <v>81</v>
      </c>
      <c r="C415" s="1">
        <v>41090</v>
      </c>
      <c r="D415">
        <v>0.60780000000000001</v>
      </c>
      <c r="E415">
        <v>33890.110999999997</v>
      </c>
      <c r="F415">
        <v>29161.721000000001</v>
      </c>
      <c r="G415">
        <v>28912.805</v>
      </c>
      <c r="H415">
        <v>171280.75399999999</v>
      </c>
      <c r="I415">
        <v>74699.304999999993</v>
      </c>
      <c r="J415" s="3" t="e">
        <v>#N/A</v>
      </c>
      <c r="K415">
        <v>204797.63800000001</v>
      </c>
      <c r="L415">
        <v>27497.445</v>
      </c>
      <c r="M415">
        <v>0</v>
      </c>
      <c r="N415" s="2" t="e">
        <v>#N/A</v>
      </c>
      <c r="O415" s="2">
        <v>77060.808999999994</v>
      </c>
      <c r="P415">
        <v>36247.807999999997</v>
      </c>
      <c r="Q415">
        <v>476463.09100000001</v>
      </c>
      <c r="R415">
        <v>394134.60940000002</v>
      </c>
      <c r="S415" s="4" t="e">
        <v>#N/A</v>
      </c>
      <c r="T415">
        <v>17179.002</v>
      </c>
      <c r="U415">
        <v>305182.34379999997</v>
      </c>
      <c r="V415">
        <v>-17179.002</v>
      </c>
      <c r="W415">
        <v>32501.432000000001</v>
      </c>
      <c r="X415">
        <v>16571.383000000002</v>
      </c>
      <c r="Y415">
        <v>45.975000000000001</v>
      </c>
      <c r="Z415">
        <v>15322.429700000001</v>
      </c>
      <c r="AA415" t="e">
        <v>#N/A</v>
      </c>
      <c r="AB415">
        <v>0</v>
      </c>
      <c r="AC415">
        <v>23850.679700000001</v>
      </c>
      <c r="AD415">
        <v>24.552900000000001</v>
      </c>
      <c r="AE415" s="25">
        <v>485565.86170000001</v>
      </c>
      <c r="AF415">
        <v>10415.695</v>
      </c>
      <c r="AG415">
        <v>3474.317</v>
      </c>
      <c r="AH415">
        <v>4728.0540000000001</v>
      </c>
      <c r="AI415">
        <v>23850.679</v>
      </c>
      <c r="AJ415">
        <v>0</v>
      </c>
      <c r="AK415">
        <v>5267.67</v>
      </c>
      <c r="AL415">
        <v>-3347.8710000000001</v>
      </c>
      <c r="AM415">
        <v>0</v>
      </c>
      <c r="AN415">
        <v>14150.3359</v>
      </c>
      <c r="AO415">
        <v>92777.785000000003</v>
      </c>
      <c r="AP415">
        <v>24.1816</v>
      </c>
      <c r="AQ415">
        <v>47824.546900000001</v>
      </c>
      <c r="AR415">
        <v>401763.78909999999</v>
      </c>
      <c r="AS415">
        <v>77060.8125</v>
      </c>
      <c r="AT415">
        <v>24.4648</v>
      </c>
      <c r="AU415">
        <v>16157.002</v>
      </c>
      <c r="AV415">
        <v>19438.793000000001</v>
      </c>
      <c r="AW415">
        <v>2060.3580000000002</v>
      </c>
      <c r="AX415" s="26">
        <v>15021.084999999999</v>
      </c>
      <c r="AY415">
        <v>15021.084999999999</v>
      </c>
      <c r="AZ415">
        <v>361723.45309999998</v>
      </c>
      <c r="BA415">
        <v>89502.117199999993</v>
      </c>
      <c r="BB415">
        <v>66041.907200000001</v>
      </c>
      <c r="BC415">
        <v>-43027.218800000002</v>
      </c>
      <c r="BD415" t="e">
        <v>#N/A</v>
      </c>
      <c r="BE415" s="15">
        <v>-23140.927</v>
      </c>
      <c r="BF415" s="5">
        <v>0</v>
      </c>
      <c r="BG415" s="9">
        <f t="shared" si="56"/>
        <v>0</v>
      </c>
      <c r="BH415" s="9">
        <f t="shared" si="62"/>
        <v>30396.949940000006</v>
      </c>
      <c r="BI415" s="9">
        <f t="shared" si="57"/>
        <v>30396.949940000006</v>
      </c>
      <c r="BJ415">
        <v>2066.4140000000002</v>
      </c>
      <c r="BK415" s="9">
        <f t="shared" si="54"/>
        <v>483540.87600000005</v>
      </c>
      <c r="BL415">
        <v>234</v>
      </c>
      <c r="BM415">
        <v>0</v>
      </c>
      <c r="BN415" t="s">
        <v>115</v>
      </c>
      <c r="BO415">
        <f t="shared" si="55"/>
        <v>0</v>
      </c>
      <c r="BP415">
        <f t="shared" si="58"/>
        <v>82328.481599999999</v>
      </c>
      <c r="BQ415">
        <f t="shared" si="59"/>
        <v>5.8733122074244601</v>
      </c>
      <c r="BR415">
        <f t="shared" si="60"/>
        <v>0.1702616793869563</v>
      </c>
      <c r="BS415" t="str">
        <f t="shared" si="61"/>
        <v>NonPayer</v>
      </c>
    </row>
    <row r="416" spans="1:71">
      <c r="A416" s="27">
        <v>415</v>
      </c>
      <c r="B416" s="27" t="s">
        <v>81</v>
      </c>
      <c r="C416" s="29">
        <v>40908</v>
      </c>
      <c r="D416" s="27">
        <v>0.58330000000000004</v>
      </c>
      <c r="E416" s="27">
        <v>27955.744999999999</v>
      </c>
      <c r="F416" s="27">
        <v>25728.805</v>
      </c>
      <c r="G416" s="27">
        <v>59589.379000000001</v>
      </c>
      <c r="H416" s="27">
        <v>114773.81600000001</v>
      </c>
      <c r="I416" s="27">
        <v>87197.599000000002</v>
      </c>
      <c r="J416" s="27" t="e">
        <v>#N/A</v>
      </c>
      <c r="K416" s="27">
        <v>243386.804</v>
      </c>
      <c r="L416" s="27">
        <v>2776.6559999999999</v>
      </c>
      <c r="M416" s="27">
        <v>0</v>
      </c>
      <c r="N416" s="27" t="e">
        <v>#N/A</v>
      </c>
      <c r="O416" s="27">
        <v>112108.527</v>
      </c>
      <c r="P416" s="27">
        <v>37208.743000000002</v>
      </c>
      <c r="Q416" s="27">
        <v>493187.26500000001</v>
      </c>
      <c r="R416" s="27">
        <v>375632.0625</v>
      </c>
      <c r="S416" s="27" t="e">
        <v>#N/A</v>
      </c>
      <c r="T416" s="27">
        <v>28543.7598</v>
      </c>
      <c r="U416" s="27">
        <v>378413.4375</v>
      </c>
      <c r="V416" s="27">
        <v>-28543.758999999998</v>
      </c>
      <c r="W416" s="27">
        <v>26994.199000000001</v>
      </c>
      <c r="X416" s="27">
        <v>16020.22</v>
      </c>
      <c r="Y416" s="27">
        <v>65.203000000000003</v>
      </c>
      <c r="Z416" s="27">
        <v>-1549.5605</v>
      </c>
      <c r="AA416" s="27">
        <v>0.79100000000000004</v>
      </c>
      <c r="AB416" s="27" t="e">
        <v>#N/A</v>
      </c>
      <c r="AC416" s="27">
        <v>21926.093799999999</v>
      </c>
      <c r="AD416" s="27">
        <v>23.574200000000001</v>
      </c>
      <c r="AE416" s="27">
        <v>379145.5626</v>
      </c>
      <c r="AF416" s="27">
        <v>11884.496499999999</v>
      </c>
      <c r="AG416" s="27">
        <v>3885.1039999999998</v>
      </c>
      <c r="AH416" s="27">
        <v>5228.607</v>
      </c>
      <c r="AI416" s="27">
        <v>21926.093000000001</v>
      </c>
      <c r="AJ416" s="27">
        <v>0</v>
      </c>
      <c r="AK416" s="27">
        <v>5446.6779999999999</v>
      </c>
      <c r="AL416" s="27">
        <v>48245.236299999997</v>
      </c>
      <c r="AM416" s="27">
        <v>0</v>
      </c>
      <c r="AN416" s="27">
        <v>16480.3145</v>
      </c>
      <c r="AO416" s="27">
        <v>89550.604000000007</v>
      </c>
      <c r="AP416" s="27">
        <v>20.768000000000001</v>
      </c>
      <c r="AQ416" s="27">
        <v>40509.6777</v>
      </c>
      <c r="AR416" s="27">
        <v>405989.64840000001</v>
      </c>
      <c r="AS416" s="27">
        <v>112108.52340000001</v>
      </c>
      <c r="AT416" s="27">
        <v>26.024100000000001</v>
      </c>
      <c r="AU416" s="27">
        <v>15525.9041</v>
      </c>
      <c r="AV416" s="27">
        <v>19332.833999999999</v>
      </c>
      <c r="AW416" s="27">
        <v>3624.0868999999998</v>
      </c>
      <c r="AX416" s="27">
        <v>42315.188499999997</v>
      </c>
      <c r="AY416" s="27">
        <v>42315.188499999997</v>
      </c>
      <c r="AZ416" s="27">
        <v>348570.99219999998</v>
      </c>
      <c r="BA416" s="27">
        <v>80296.060500000007</v>
      </c>
      <c r="BB416" s="27">
        <v>59659.668899999997</v>
      </c>
      <c r="BC416" s="27">
        <v>8783.5156000000006</v>
      </c>
      <c r="BD416" s="27" t="e">
        <v>#N/A</v>
      </c>
      <c r="BE416" s="28">
        <v>12307.118</v>
      </c>
      <c r="BF416" s="27">
        <v>14.71</v>
      </c>
      <c r="BG416" s="31">
        <f t="shared" si="56"/>
        <v>30396.949940000006</v>
      </c>
      <c r="BH416" s="31">
        <f t="shared" si="62"/>
        <v>30396.949940000006</v>
      </c>
      <c r="BI416" s="31">
        <f t="shared" si="57"/>
        <v>30396.949940000006</v>
      </c>
      <c r="BJ416" s="27">
        <v>2066.4140000000002</v>
      </c>
      <c r="BK416" s="31">
        <f t="shared" si="54"/>
        <v>378525.70205510204</v>
      </c>
      <c r="BL416" s="27">
        <v>183.179993</v>
      </c>
      <c r="BM416" s="27">
        <v>0</v>
      </c>
      <c r="BN416" s="27" t="s">
        <v>115</v>
      </c>
      <c r="BO416" s="27">
        <f t="shared" si="55"/>
        <v>1</v>
      </c>
      <c r="BP416" s="27">
        <f t="shared" si="58"/>
        <v>117555.20250000001</v>
      </c>
      <c r="BQ416" s="27">
        <f t="shared" si="59"/>
        <v>3.2199825614277002</v>
      </c>
      <c r="BR416" s="27">
        <f t="shared" si="60"/>
        <v>0.3105606881164637</v>
      </c>
      <c r="BS416" s="27" t="str">
        <f t="shared" si="61"/>
        <v>Initiate</v>
      </c>
    </row>
    <row r="417" spans="1:71" customFormat="1" hidden="1">
      <c r="A417">
        <v>416</v>
      </c>
      <c r="B417" t="s">
        <v>81</v>
      </c>
      <c r="C417" s="1">
        <v>40724</v>
      </c>
      <c r="D417">
        <v>0.65610000000000002</v>
      </c>
      <c r="E417">
        <v>26256.825000000001</v>
      </c>
      <c r="F417">
        <v>21464.623</v>
      </c>
      <c r="G417">
        <v>34348.101999999999</v>
      </c>
      <c r="H417">
        <v>118930.268</v>
      </c>
      <c r="I417">
        <v>79252.620999999999</v>
      </c>
      <c r="J417" s="3" t="e">
        <v>#N/A</v>
      </c>
      <c r="K417">
        <v>191678.821</v>
      </c>
      <c r="L417">
        <v>10341.552</v>
      </c>
      <c r="M417">
        <v>0</v>
      </c>
      <c r="N417" s="2" t="e">
        <v>#N/A</v>
      </c>
      <c r="O417" s="2">
        <v>88659.248999999996</v>
      </c>
      <c r="P417">
        <v>17484.008000000002</v>
      </c>
      <c r="Q417">
        <v>431875.54399999999</v>
      </c>
      <c r="R417">
        <v>328116.76559999998</v>
      </c>
      <c r="S417" s="4" t="e">
        <v>#N/A</v>
      </c>
      <c r="T417">
        <v>10667.7988</v>
      </c>
      <c r="U417">
        <v>312945.26559999998</v>
      </c>
      <c r="V417">
        <v>-10667.799000000001</v>
      </c>
      <c r="W417">
        <v>21373.019</v>
      </c>
      <c r="X417">
        <v>16612.087</v>
      </c>
      <c r="Y417">
        <v>142.04499999999999</v>
      </c>
      <c r="Z417">
        <v>10705.2207</v>
      </c>
      <c r="AA417" t="e">
        <v>#N/A</v>
      </c>
      <c r="AB417" t="e">
        <v>#N/A</v>
      </c>
      <c r="AC417">
        <v>18222.085899999998</v>
      </c>
      <c r="AD417">
        <v>25.4175</v>
      </c>
      <c r="AE417" s="25">
        <v>458026.4878</v>
      </c>
      <c r="AF417">
        <v>9747.7877000000008</v>
      </c>
      <c r="AG417">
        <v>3617.0740000000001</v>
      </c>
      <c r="AH417">
        <v>4517.7259999999997</v>
      </c>
      <c r="AI417">
        <v>18222.084999999999</v>
      </c>
      <c r="AJ417">
        <v>0</v>
      </c>
      <c r="AK417">
        <v>15099.53</v>
      </c>
      <c r="AL417">
        <v>-2967.64</v>
      </c>
      <c r="AM417">
        <v>0</v>
      </c>
      <c r="AN417">
        <v>14230.640600000001</v>
      </c>
      <c r="AO417">
        <v>84516.29</v>
      </c>
      <c r="AP417">
        <v>21.5898</v>
      </c>
      <c r="AQ417">
        <v>38342.5625</v>
      </c>
      <c r="AR417">
        <v>352622.91409999999</v>
      </c>
      <c r="AS417">
        <v>88659.25</v>
      </c>
      <c r="AT417">
        <v>27.4727</v>
      </c>
      <c r="AU417">
        <v>16245.5784</v>
      </c>
      <c r="AV417">
        <v>19792.524399999998</v>
      </c>
      <c r="AW417">
        <v>4545.4908999999998</v>
      </c>
      <c r="AX417" s="26">
        <v>39359.950700000001</v>
      </c>
      <c r="AY417">
        <v>39359.950700000001</v>
      </c>
      <c r="AZ417">
        <v>348347.57809999998</v>
      </c>
      <c r="BA417">
        <v>73857.209000000003</v>
      </c>
      <c r="BB417">
        <v>59133.630899999996</v>
      </c>
      <c r="BC417">
        <v>-15938.007799999999</v>
      </c>
      <c r="BD417" t="e">
        <v>#N/A</v>
      </c>
      <c r="BE417" s="15">
        <v>10271.528</v>
      </c>
      <c r="BF417" s="5">
        <v>0</v>
      </c>
      <c r="BG417" s="9">
        <f t="shared" si="56"/>
        <v>0</v>
      </c>
      <c r="BH417" s="9">
        <f t="shared" si="62"/>
        <v>30045.65956</v>
      </c>
      <c r="BI417" s="9">
        <f t="shared" si="57"/>
        <v>30045.65956</v>
      </c>
      <c r="BJ417">
        <v>2066.4140000000002</v>
      </c>
      <c r="BK417" s="9">
        <f t="shared" si="54"/>
        <v>474820.60892000003</v>
      </c>
      <c r="BL417">
        <v>229.78</v>
      </c>
      <c r="BM417">
        <v>0</v>
      </c>
      <c r="BN417" t="s">
        <v>115</v>
      </c>
      <c r="BO417">
        <f t="shared" si="55"/>
        <v>0</v>
      </c>
      <c r="BP417">
        <f t="shared" si="58"/>
        <v>103758.77840000001</v>
      </c>
      <c r="BQ417">
        <f t="shared" si="59"/>
        <v>4.5761969853723716</v>
      </c>
      <c r="BR417">
        <f t="shared" si="60"/>
        <v>0.21852206170242658</v>
      </c>
      <c r="BS417" t="str">
        <f t="shared" si="61"/>
        <v>NonPayer</v>
      </c>
    </row>
    <row r="418" spans="1:71">
      <c r="A418" s="27">
        <v>417</v>
      </c>
      <c r="B418" s="27" t="s">
        <v>81</v>
      </c>
      <c r="C418" s="29">
        <v>40543</v>
      </c>
      <c r="D418" s="27">
        <v>0.70920000000000005</v>
      </c>
      <c r="E418" s="27">
        <v>24405.14</v>
      </c>
      <c r="F418" s="27">
        <v>19172.316999999999</v>
      </c>
      <c r="G418" s="27">
        <v>28273.237000000001</v>
      </c>
      <c r="H418" s="27">
        <v>96158.885999999999</v>
      </c>
      <c r="I418" s="27">
        <v>85874.792000000001</v>
      </c>
      <c r="J418" s="27" t="e">
        <v>#N/A</v>
      </c>
      <c r="K418" s="27">
        <v>195158.92</v>
      </c>
      <c r="L418" s="27">
        <v>10166.911</v>
      </c>
      <c r="M418" s="27">
        <v>0</v>
      </c>
      <c r="N418" s="27">
        <v>4901.1400000000003</v>
      </c>
      <c r="O418" s="27">
        <v>95234.705000000002</v>
      </c>
      <c r="P418" s="27">
        <v>23074.366000000002</v>
      </c>
      <c r="Q418" s="27">
        <v>441245.83799999999</v>
      </c>
      <c r="R418" s="27">
        <v>311909.55469999998</v>
      </c>
      <c r="S418" s="27" t="e">
        <v>#N/A</v>
      </c>
      <c r="T418" s="27">
        <v>36675.363299999997</v>
      </c>
      <c r="U418" s="27">
        <v>345086.96090000001</v>
      </c>
      <c r="V418" s="27">
        <v>-36675.362000000001</v>
      </c>
      <c r="W418" s="27">
        <v>26621.755000000001</v>
      </c>
      <c r="X418" s="27">
        <v>16225.375</v>
      </c>
      <c r="Y418" s="27">
        <v>25.061</v>
      </c>
      <c r="Z418" s="27">
        <v>-10053.607400000001</v>
      </c>
      <c r="AA418" s="27" t="e">
        <v>#N/A</v>
      </c>
      <c r="AB418" s="27" t="e">
        <v>#N/A</v>
      </c>
      <c r="AC418" s="27">
        <v>15141.7109</v>
      </c>
      <c r="AD418" s="27">
        <v>41.279200000000003</v>
      </c>
      <c r="AE418" s="27">
        <v>518025.60550000001</v>
      </c>
      <c r="AF418" s="27">
        <v>4798.8603999999996</v>
      </c>
      <c r="AG418" s="27">
        <v>4206.616</v>
      </c>
      <c r="AH418" s="27">
        <v>4481.0559999999996</v>
      </c>
      <c r="AI418" s="27">
        <v>15141.710999999999</v>
      </c>
      <c r="AJ418" s="27">
        <v>0</v>
      </c>
      <c r="AK418" s="27">
        <v>34101.578000000001</v>
      </c>
      <c r="AL418" s="27">
        <v>18091.179700000001</v>
      </c>
      <c r="AM418" s="27">
        <v>0</v>
      </c>
      <c r="AN418" s="27">
        <v>10190.642599999999</v>
      </c>
      <c r="AO418" s="27">
        <v>91983.744999999995</v>
      </c>
      <c r="AP418" s="27">
        <v>23.4725</v>
      </c>
      <c r="AQ418" s="27">
        <v>41874.852500000001</v>
      </c>
      <c r="AR418" s="27">
        <v>355371.05469999998</v>
      </c>
      <c r="AS418" s="27">
        <v>99080.917199999996</v>
      </c>
      <c r="AT418" s="27">
        <v>25.0688</v>
      </c>
      <c r="AU418" s="27">
        <v>15713.8953</v>
      </c>
      <c r="AV418" s="27">
        <v>23566.859899999999</v>
      </c>
      <c r="AW418" s="27">
        <v>5094.4549999999999</v>
      </c>
      <c r="AX418" s="27">
        <v>41874.8511</v>
      </c>
      <c r="AY418" s="27">
        <v>41874.8511</v>
      </c>
      <c r="AZ418" s="27">
        <v>343120.54690000002</v>
      </c>
      <c r="BA418" s="27">
        <v>82995.726599999995</v>
      </c>
      <c r="BB418" s="27">
        <v>62683.202100000002</v>
      </c>
      <c r="BC418" s="27">
        <v>-1174.4844000000001</v>
      </c>
      <c r="BD418" s="27" t="e">
        <v>#N/A</v>
      </c>
      <c r="BE418" s="28">
        <v>4798.8609999999999</v>
      </c>
      <c r="BF418" s="27">
        <v>14.54</v>
      </c>
      <c r="BG418" s="31">
        <f t="shared" si="56"/>
        <v>30045.65956</v>
      </c>
      <c r="BH418" s="31">
        <f t="shared" si="62"/>
        <v>30045.65956</v>
      </c>
      <c r="BI418" s="31">
        <f t="shared" si="57"/>
        <v>30045.65956</v>
      </c>
      <c r="BJ418" s="27">
        <v>2066.4140000000002</v>
      </c>
      <c r="BK418" s="31">
        <f t="shared" si="54"/>
        <v>537019.67032000003</v>
      </c>
      <c r="BL418" s="27">
        <v>259.88</v>
      </c>
      <c r="BM418" s="27">
        <v>0</v>
      </c>
      <c r="BN418" s="27" t="s">
        <v>115</v>
      </c>
      <c r="BO418" s="27">
        <f t="shared" si="55"/>
        <v>1</v>
      </c>
      <c r="BP418" s="27">
        <f t="shared" si="58"/>
        <v>129336.28330000001</v>
      </c>
      <c r="BQ418" s="27">
        <f t="shared" si="59"/>
        <v>4.1521192399998403</v>
      </c>
      <c r="BR418" s="27">
        <f t="shared" si="60"/>
        <v>0.24084086756623072</v>
      </c>
      <c r="BS418" s="27" t="str">
        <f t="shared" si="61"/>
        <v>Initiate</v>
      </c>
    </row>
    <row r="419" spans="1:71" customFormat="1" hidden="1">
      <c r="A419">
        <v>418</v>
      </c>
      <c r="B419" t="s">
        <v>81</v>
      </c>
      <c r="C419" s="1">
        <v>40359</v>
      </c>
      <c r="D419">
        <v>0.90069999999999995</v>
      </c>
      <c r="E419">
        <v>21647.298999999999</v>
      </c>
      <c r="F419">
        <v>13826.644</v>
      </c>
      <c r="G419">
        <v>75961.453999999998</v>
      </c>
      <c r="H419">
        <v>152805.48800000001</v>
      </c>
      <c r="I419">
        <v>67563.247000000003</v>
      </c>
      <c r="J419" s="3" t="e">
        <v>#N/A</v>
      </c>
      <c r="K419">
        <v>173120.9</v>
      </c>
      <c r="L419">
        <v>14168.108</v>
      </c>
      <c r="M419">
        <v>0</v>
      </c>
      <c r="N419" s="2" t="e">
        <v>#N/A</v>
      </c>
      <c r="O419" s="2">
        <v>94727.047000000006</v>
      </c>
      <c r="P419">
        <v>53589.642</v>
      </c>
      <c r="Q419">
        <v>478021.43300000002</v>
      </c>
      <c r="R419">
        <v>347066.92190000002</v>
      </c>
      <c r="S419" s="4" t="e">
        <v>#N/A</v>
      </c>
      <c r="T419">
        <v>7445.8242</v>
      </c>
      <c r="U419">
        <v>325215.95309999998</v>
      </c>
      <c r="V419">
        <v>-7445.8239999999996</v>
      </c>
      <c r="W419">
        <v>21655.532999999999</v>
      </c>
      <c r="X419">
        <v>14531.341</v>
      </c>
      <c r="Y419">
        <v>82.775000000000006</v>
      </c>
      <c r="Z419">
        <v>14209.709000000001</v>
      </c>
      <c r="AA419" t="e">
        <v>#N/A</v>
      </c>
      <c r="AB419" t="e">
        <v>#N/A</v>
      </c>
      <c r="AC419">
        <v>22933.544900000001</v>
      </c>
      <c r="AD419">
        <v>21.885400000000001</v>
      </c>
      <c r="AE419" s="25">
        <v>472298.70319999999</v>
      </c>
      <c r="AF419">
        <v>10819.0723</v>
      </c>
      <c r="AG419">
        <v>3395.9879999999998</v>
      </c>
      <c r="AH419">
        <v>6455.2179999999998</v>
      </c>
      <c r="AI419">
        <v>22933.544000000002</v>
      </c>
      <c r="AJ419">
        <v>0</v>
      </c>
      <c r="AK419">
        <v>36227.468000000001</v>
      </c>
      <c r="AL419">
        <v>-2859.4726999999998</v>
      </c>
      <c r="AM419">
        <v>0</v>
      </c>
      <c r="AN419">
        <v>15517.112300000001</v>
      </c>
      <c r="AO419">
        <v>83852.543999999994</v>
      </c>
      <c r="AP419">
        <v>25.5093</v>
      </c>
      <c r="AQ419">
        <v>37885.223400000003</v>
      </c>
      <c r="AR419">
        <v>410458.1875</v>
      </c>
      <c r="AS419">
        <v>94727.046900000001</v>
      </c>
      <c r="AT419">
        <v>30.8599</v>
      </c>
      <c r="AU419">
        <v>17872.669399999999</v>
      </c>
      <c r="AV419">
        <v>26392.367699999999</v>
      </c>
      <c r="AW419">
        <v>2157.5318000000002</v>
      </c>
      <c r="AX419" s="26">
        <v>37885.222300000001</v>
      </c>
      <c r="AY419">
        <v>37885.222300000001</v>
      </c>
      <c r="AZ419">
        <v>342895.33919999999</v>
      </c>
      <c r="BA419">
        <v>89693.277000000002</v>
      </c>
      <c r="BB419">
        <v>57915.424299999999</v>
      </c>
      <c r="BC419">
        <v>-8389.0313000000006</v>
      </c>
      <c r="BD419" t="e">
        <v>#N/A</v>
      </c>
      <c r="BE419" s="15">
        <v>10819.072</v>
      </c>
      <c r="BF419" s="5">
        <v>0</v>
      </c>
      <c r="BG419" s="9">
        <f t="shared" si="56"/>
        <v>0</v>
      </c>
      <c r="BH419" s="9">
        <f t="shared" si="62"/>
        <v>79889.715909999999</v>
      </c>
      <c r="BI419" s="9">
        <f t="shared" si="57"/>
        <v>0</v>
      </c>
      <c r="BJ419">
        <v>1993.326</v>
      </c>
      <c r="BK419" s="9">
        <f t="shared" si="54"/>
        <v>472298.66243999999</v>
      </c>
      <c r="BL419">
        <v>236.94</v>
      </c>
      <c r="BM419">
        <v>0</v>
      </c>
      <c r="BN419" t="s">
        <v>115</v>
      </c>
      <c r="BO419">
        <f t="shared" si="55"/>
        <v>0</v>
      </c>
      <c r="BP419">
        <f t="shared" si="58"/>
        <v>130954.5111</v>
      </c>
      <c r="BQ419">
        <f t="shared" si="59"/>
        <v>3.6065856645392032</v>
      </c>
      <c r="BR419">
        <f t="shared" si="60"/>
        <v>0.27727055254287586</v>
      </c>
      <c r="BS419" t="e">
        <f t="shared" si="61"/>
        <v>#N/A</v>
      </c>
    </row>
    <row r="420" spans="1:71">
      <c r="A420" s="27">
        <v>419</v>
      </c>
      <c r="B420" s="27" t="s">
        <v>82</v>
      </c>
      <c r="C420" s="29">
        <v>44561</v>
      </c>
      <c r="D420" s="27">
        <v>0.8024</v>
      </c>
      <c r="E420" s="27">
        <v>1394</v>
      </c>
      <c r="F420" s="27">
        <v>596</v>
      </c>
      <c r="G420" s="27">
        <v>542</v>
      </c>
      <c r="H420" s="27">
        <v>3085</v>
      </c>
      <c r="I420" s="27">
        <v>349</v>
      </c>
      <c r="J420" s="27">
        <v>13140</v>
      </c>
      <c r="K420" s="27">
        <v>1985</v>
      </c>
      <c r="L420" s="27">
        <v>127</v>
      </c>
      <c r="M420" s="27">
        <v>0</v>
      </c>
      <c r="N420" s="27">
        <v>13074</v>
      </c>
      <c r="O420" s="27">
        <v>6098</v>
      </c>
      <c r="P420" s="27">
        <v>1423</v>
      </c>
      <c r="Q420" s="27">
        <v>11844</v>
      </c>
      <c r="R420" s="27">
        <v>5492</v>
      </c>
      <c r="S420" s="27">
        <v>0</v>
      </c>
      <c r="T420" s="27">
        <v>272</v>
      </c>
      <c r="U420" s="27">
        <v>8759</v>
      </c>
      <c r="V420" s="27">
        <v>-272</v>
      </c>
      <c r="W420" s="27">
        <v>1386</v>
      </c>
      <c r="X420" s="27">
        <v>155</v>
      </c>
      <c r="Y420" s="27">
        <v>0</v>
      </c>
      <c r="Z420" s="27">
        <v>1114</v>
      </c>
      <c r="AA420" s="27" t="e">
        <v>#N/A</v>
      </c>
      <c r="AB420" s="27">
        <v>0</v>
      </c>
      <c r="AC420" s="27">
        <v>2132</v>
      </c>
      <c r="AD420" s="27">
        <v>20.391200000000001</v>
      </c>
      <c r="AE420" s="27">
        <v>17877.6345</v>
      </c>
      <c r="AF420" s="27">
        <v>1622</v>
      </c>
      <c r="AG420" s="27">
        <v>417</v>
      </c>
      <c r="AH420" s="27" t="e">
        <v>#N/A</v>
      </c>
      <c r="AI420" s="27">
        <v>2132</v>
      </c>
      <c r="AJ420" s="27">
        <v>0</v>
      </c>
      <c r="AK420" s="27">
        <v>25</v>
      </c>
      <c r="AL420" s="27">
        <v>596</v>
      </c>
      <c r="AM420" s="27">
        <v>0</v>
      </c>
      <c r="AN420" s="27">
        <v>2045</v>
      </c>
      <c r="AO420" s="27">
        <v>4560</v>
      </c>
      <c r="AP420" s="27">
        <v>0.73160000000000003</v>
      </c>
      <c r="AQ420" s="27">
        <v>4314</v>
      </c>
      <c r="AR420" s="27">
        <v>11495</v>
      </c>
      <c r="AS420" s="27">
        <v>6327</v>
      </c>
      <c r="AT420" s="27">
        <v>18.689</v>
      </c>
      <c r="AU420" s="27">
        <v>995</v>
      </c>
      <c r="AV420" s="27" t="e">
        <v>#N/A</v>
      </c>
      <c r="AW420" s="27">
        <v>15</v>
      </c>
      <c r="AX420" s="27">
        <v>4314</v>
      </c>
      <c r="AY420" s="27">
        <v>4314</v>
      </c>
      <c r="AZ420" s="27">
        <v>13951</v>
      </c>
      <c r="BA420" s="27">
        <v>5805</v>
      </c>
      <c r="BB420" s="27">
        <v>5324</v>
      </c>
      <c r="BC420" s="27">
        <v>1829</v>
      </c>
      <c r="BD420" s="27" t="e">
        <v>#N/A</v>
      </c>
      <c r="BE420" s="28">
        <v>1622</v>
      </c>
      <c r="BF420" s="27">
        <v>13.33</v>
      </c>
      <c r="BG420" s="31">
        <f t="shared" si="56"/>
        <v>79889.715909999999</v>
      </c>
      <c r="BH420" s="31">
        <f t="shared" si="62"/>
        <v>207725.24781999999</v>
      </c>
      <c r="BI420" s="31">
        <f t="shared" si="57"/>
        <v>207725.24781999999</v>
      </c>
      <c r="BJ420" s="27">
        <v>5993.2269999999999</v>
      </c>
      <c r="BK420" s="31">
        <f t="shared" si="54"/>
        <v>1299811.101726135</v>
      </c>
      <c r="BL420" s="27">
        <v>216.88000500000001</v>
      </c>
      <c r="BM420" s="27">
        <v>0</v>
      </c>
      <c r="BN420" s="27" t="s">
        <v>107</v>
      </c>
      <c r="BO420" s="27">
        <v>1</v>
      </c>
      <c r="BP420" s="27">
        <f t="shared" si="58"/>
        <v>6352</v>
      </c>
      <c r="BQ420" s="27">
        <f t="shared" si="59"/>
        <v>204.63021122892553</v>
      </c>
      <c r="BR420" s="27">
        <f t="shared" si="60"/>
        <v>4.8868639385866251E-3</v>
      </c>
      <c r="BS420" s="27" t="str">
        <f t="shared" si="61"/>
        <v>Continue</v>
      </c>
    </row>
    <row r="421" spans="1:71" customFormat="1" hidden="1">
      <c r="A421">
        <v>420</v>
      </c>
      <c r="B421" t="s">
        <v>82</v>
      </c>
      <c r="C421" s="1">
        <v>44377</v>
      </c>
      <c r="D421">
        <v>0.82979999999999998</v>
      </c>
      <c r="E421">
        <v>1496</v>
      </c>
      <c r="F421">
        <v>601</v>
      </c>
      <c r="G421">
        <v>870</v>
      </c>
      <c r="H421">
        <v>3060</v>
      </c>
      <c r="I421">
        <v>380</v>
      </c>
      <c r="J421" s="3">
        <v>12962</v>
      </c>
      <c r="K421">
        <v>2002</v>
      </c>
      <c r="L421">
        <v>1</v>
      </c>
      <c r="M421">
        <v>0</v>
      </c>
      <c r="N421" s="2">
        <v>12555</v>
      </c>
      <c r="O421" s="2">
        <v>5588</v>
      </c>
      <c r="P421">
        <v>831</v>
      </c>
      <c r="Q421">
        <v>11314</v>
      </c>
      <c r="R421">
        <v>5478</v>
      </c>
      <c r="S421" s="4">
        <v>0</v>
      </c>
      <c r="T421">
        <v>359</v>
      </c>
      <c r="U421">
        <v>8254</v>
      </c>
      <c r="V421">
        <v>-359</v>
      </c>
      <c r="W421">
        <v>1223</v>
      </c>
      <c r="X421">
        <v>153</v>
      </c>
      <c r="Y421">
        <v>0</v>
      </c>
      <c r="Z421">
        <v>864</v>
      </c>
      <c r="AA421" t="e">
        <v>#N/A</v>
      </c>
      <c r="AB421">
        <v>0</v>
      </c>
      <c r="AC421">
        <v>1899</v>
      </c>
      <c r="AD421">
        <v>17.979600000000001</v>
      </c>
      <c r="AE421" s="25">
        <v>18833.320500000002</v>
      </c>
      <c r="AF421">
        <v>1359</v>
      </c>
      <c r="AG421">
        <v>299</v>
      </c>
      <c r="AH421" t="e">
        <v>#N/A</v>
      </c>
      <c r="AI421">
        <v>1899</v>
      </c>
      <c r="AJ421">
        <v>0</v>
      </c>
      <c r="AK421">
        <v>19</v>
      </c>
      <c r="AL421">
        <v>-82</v>
      </c>
      <c r="AM421">
        <v>0</v>
      </c>
      <c r="AN421">
        <v>1663</v>
      </c>
      <c r="AO421">
        <v>4139</v>
      </c>
      <c r="AP421">
        <v>0.50390000000000001</v>
      </c>
      <c r="AQ421">
        <v>3004</v>
      </c>
      <c r="AR421">
        <v>10934</v>
      </c>
      <c r="AS421">
        <v>5817</v>
      </c>
      <c r="AT421">
        <v>18.4132</v>
      </c>
      <c r="AU421">
        <v>680</v>
      </c>
      <c r="AV421" t="e">
        <v>#N/A</v>
      </c>
      <c r="AW421">
        <v>9</v>
      </c>
      <c r="AX421" s="26">
        <v>3004</v>
      </c>
      <c r="AY421">
        <v>3004</v>
      </c>
      <c r="AZ421">
        <v>11620</v>
      </c>
      <c r="BA421">
        <v>4110</v>
      </c>
      <c r="BB421">
        <v>3693</v>
      </c>
      <c r="BC421">
        <v>1578</v>
      </c>
      <c r="BD421" t="e">
        <v>#N/A</v>
      </c>
      <c r="BE421" s="15">
        <v>1359</v>
      </c>
      <c r="BF421" s="5">
        <v>21.33</v>
      </c>
      <c r="BG421" s="9">
        <f t="shared" si="56"/>
        <v>127835.53190999999</v>
      </c>
      <c r="BH421" s="9">
        <f t="shared" si="62"/>
        <v>209822.87727</v>
      </c>
      <c r="BI421" s="9">
        <f t="shared" si="57"/>
        <v>209822.87727</v>
      </c>
      <c r="BJ421">
        <v>5993.2269999999999</v>
      </c>
      <c r="BK421" s="9">
        <f t="shared" si="54"/>
        <v>1378442.21</v>
      </c>
      <c r="BL421">
        <v>230</v>
      </c>
      <c r="BM421">
        <v>0</v>
      </c>
      <c r="BN421" t="s">
        <v>107</v>
      </c>
      <c r="BO421">
        <v>2</v>
      </c>
      <c r="BP421">
        <f t="shared" si="58"/>
        <v>5836</v>
      </c>
      <c r="BQ421">
        <f t="shared" si="59"/>
        <v>236.19640335846469</v>
      </c>
      <c r="BR421">
        <f t="shared" si="60"/>
        <v>4.2337647219900503E-3</v>
      </c>
      <c r="BS421" t="str">
        <f t="shared" si="61"/>
        <v>Continue</v>
      </c>
    </row>
    <row r="422" spans="1:71">
      <c r="A422" s="27">
        <v>421</v>
      </c>
      <c r="B422" s="27" t="s">
        <v>82</v>
      </c>
      <c r="C422" s="29">
        <v>44196</v>
      </c>
      <c r="D422" s="27">
        <v>0.83599999999999997</v>
      </c>
      <c r="E422" s="27">
        <v>820</v>
      </c>
      <c r="F422" s="27">
        <v>429</v>
      </c>
      <c r="G422" s="27">
        <v>991</v>
      </c>
      <c r="H422" s="27">
        <v>2282</v>
      </c>
      <c r="I422" s="27">
        <v>371</v>
      </c>
      <c r="J422" s="27">
        <v>12245</v>
      </c>
      <c r="K422" s="27">
        <v>2432</v>
      </c>
      <c r="L422" s="27">
        <v>1</v>
      </c>
      <c r="M422" s="27">
        <v>0</v>
      </c>
      <c r="N422" s="27">
        <v>11641</v>
      </c>
      <c r="O422" s="27">
        <v>4501</v>
      </c>
      <c r="P422" s="27">
        <v>954</v>
      </c>
      <c r="Q422" s="27">
        <v>9862</v>
      </c>
      <c r="R422" s="27">
        <v>5121</v>
      </c>
      <c r="S422" s="27">
        <v>0</v>
      </c>
      <c r="T422" s="27">
        <v>273</v>
      </c>
      <c r="U422" s="27">
        <v>7580</v>
      </c>
      <c r="V422" s="27">
        <v>-273</v>
      </c>
      <c r="W422" s="27">
        <v>502</v>
      </c>
      <c r="X422" s="27">
        <v>132</v>
      </c>
      <c r="Y422" s="27">
        <v>10</v>
      </c>
      <c r="Z422" s="27">
        <v>229</v>
      </c>
      <c r="AA422" s="27" t="e">
        <v>#N/A</v>
      </c>
      <c r="AB422" s="27">
        <v>0</v>
      </c>
      <c r="AC422" s="27">
        <v>758</v>
      </c>
      <c r="AD422" s="27">
        <v>13.6012</v>
      </c>
      <c r="AE422" s="27">
        <v>16813.189399999999</v>
      </c>
      <c r="AF422" s="27">
        <v>558</v>
      </c>
      <c r="AG422" s="27">
        <v>88</v>
      </c>
      <c r="AH422" s="27" t="e">
        <v>#N/A</v>
      </c>
      <c r="AI422" s="27">
        <v>758</v>
      </c>
      <c r="AJ422" s="27">
        <v>0</v>
      </c>
      <c r="AK422" s="27">
        <v>11</v>
      </c>
      <c r="AL422" s="27">
        <v>232</v>
      </c>
      <c r="AM422" s="27">
        <v>0</v>
      </c>
      <c r="AN422" s="27">
        <v>647</v>
      </c>
      <c r="AO422" s="27">
        <v>2385</v>
      </c>
      <c r="AP422" s="27">
        <v>0.2079</v>
      </c>
      <c r="AQ422" s="27">
        <v>1236</v>
      </c>
      <c r="AR422" s="27">
        <v>9491</v>
      </c>
      <c r="AS422" s="27">
        <v>4730</v>
      </c>
      <c r="AT422" s="27">
        <v>21.7089</v>
      </c>
      <c r="AU422" s="27">
        <v>343</v>
      </c>
      <c r="AV422" s="27" t="e">
        <v>#N/A</v>
      </c>
      <c r="AW422" s="27">
        <v>1</v>
      </c>
      <c r="AX422" s="27">
        <v>1236</v>
      </c>
      <c r="AY422" s="27">
        <v>1236</v>
      </c>
      <c r="AZ422" s="27">
        <v>9245</v>
      </c>
      <c r="BA422" s="27">
        <v>2071</v>
      </c>
      <c r="BB422" s="27">
        <v>1580</v>
      </c>
      <c r="BC422" s="27">
        <v>1288</v>
      </c>
      <c r="BD422" s="27" t="e">
        <v>#N/A</v>
      </c>
      <c r="BE422" s="28">
        <v>558</v>
      </c>
      <c r="BF422" s="27">
        <v>13.68</v>
      </c>
      <c r="BG422" s="31">
        <f t="shared" si="56"/>
        <v>81987.345359999992</v>
      </c>
      <c r="BH422" s="31">
        <f t="shared" si="62"/>
        <v>129693.43227999999</v>
      </c>
      <c r="BI422" s="31">
        <f t="shared" si="57"/>
        <v>129693.43227999999</v>
      </c>
      <c r="BJ422" s="27">
        <v>5993.2269999999999</v>
      </c>
      <c r="BK422" s="31">
        <f t="shared" si="54"/>
        <v>1248389.202079681</v>
      </c>
      <c r="BL422" s="27">
        <v>208.300003</v>
      </c>
      <c r="BM422" s="27">
        <v>0</v>
      </c>
      <c r="BN422" s="27" t="s">
        <v>107</v>
      </c>
      <c r="BO422" s="27">
        <v>2</v>
      </c>
      <c r="BP422" s="27">
        <f t="shared" si="58"/>
        <v>4741</v>
      </c>
      <c r="BQ422" s="27">
        <f t="shared" si="59"/>
        <v>263.31769712712105</v>
      </c>
      <c r="BR422" s="27">
        <f t="shared" si="60"/>
        <v>3.797693853889483E-3</v>
      </c>
      <c r="BS422" s="27" t="str">
        <f t="shared" si="61"/>
        <v>Continue</v>
      </c>
    </row>
    <row r="423" spans="1:71" customFormat="1" hidden="1">
      <c r="A423">
        <v>422</v>
      </c>
      <c r="B423" t="s">
        <v>82</v>
      </c>
      <c r="C423" s="1">
        <v>44012</v>
      </c>
      <c r="D423">
        <v>0.87509999999999999</v>
      </c>
      <c r="E423">
        <v>687</v>
      </c>
      <c r="F423">
        <v>409</v>
      </c>
      <c r="G423">
        <v>1528</v>
      </c>
      <c r="H423">
        <v>2488</v>
      </c>
      <c r="I423">
        <v>383</v>
      </c>
      <c r="J423" s="3">
        <v>12255</v>
      </c>
      <c r="K423">
        <v>2139</v>
      </c>
      <c r="L423">
        <v>0</v>
      </c>
      <c r="M423">
        <v>0</v>
      </c>
      <c r="N423" s="2">
        <v>11668</v>
      </c>
      <c r="O423" s="2">
        <v>4852</v>
      </c>
      <c r="P423">
        <v>1219</v>
      </c>
      <c r="Q423">
        <v>10130</v>
      </c>
      <c r="R423">
        <v>5037</v>
      </c>
      <c r="S423" s="4" t="e">
        <v>#N/A</v>
      </c>
      <c r="T423">
        <v>219</v>
      </c>
      <c r="U423">
        <v>7642</v>
      </c>
      <c r="V423">
        <v>-219</v>
      </c>
      <c r="W423">
        <v>523</v>
      </c>
      <c r="X423">
        <v>145</v>
      </c>
      <c r="Y423">
        <v>1</v>
      </c>
      <c r="Z423">
        <v>304</v>
      </c>
      <c r="AA423" t="e">
        <v>#N/A</v>
      </c>
      <c r="AB423" t="e">
        <v>#N/A</v>
      </c>
      <c r="AC423">
        <v>437</v>
      </c>
      <c r="AD423">
        <v>49.342100000000002</v>
      </c>
      <c r="AE423" s="25">
        <v>11863.2094</v>
      </c>
      <c r="AF423">
        <v>77</v>
      </c>
      <c r="AG423">
        <v>75</v>
      </c>
      <c r="AH423" t="e">
        <v>#N/A</v>
      </c>
      <c r="AI423">
        <v>437</v>
      </c>
      <c r="AJ423">
        <v>0</v>
      </c>
      <c r="AK423">
        <v>11</v>
      </c>
      <c r="AL423">
        <v>-155</v>
      </c>
      <c r="AM423">
        <v>0</v>
      </c>
      <c r="AN423">
        <v>152</v>
      </c>
      <c r="AO423">
        <v>2174</v>
      </c>
      <c r="AP423">
        <v>0.15570000000000001</v>
      </c>
      <c r="AQ423">
        <v>909</v>
      </c>
      <c r="AR423">
        <v>9747</v>
      </c>
      <c r="AS423">
        <v>5082</v>
      </c>
      <c r="AT423">
        <v>29.783999999999999</v>
      </c>
      <c r="AU423">
        <v>386</v>
      </c>
      <c r="AV423" t="e">
        <v>#N/A</v>
      </c>
      <c r="AW423">
        <v>1</v>
      </c>
      <c r="AX423" s="26">
        <v>909</v>
      </c>
      <c r="AY423">
        <v>909</v>
      </c>
      <c r="AZ423">
        <v>9519</v>
      </c>
      <c r="BA423">
        <v>1726</v>
      </c>
      <c r="BB423">
        <v>1296</v>
      </c>
      <c r="BC423">
        <v>1390</v>
      </c>
      <c r="BD423" t="e">
        <v>#N/A</v>
      </c>
      <c r="BE423" s="15">
        <v>77</v>
      </c>
      <c r="BF423" s="5">
        <v>7.96</v>
      </c>
      <c r="BG423" s="9">
        <f t="shared" si="56"/>
        <v>47706.086920000002</v>
      </c>
      <c r="BH423" s="9">
        <f t="shared" si="62"/>
        <v>85703.146099999998</v>
      </c>
      <c r="BI423" s="9">
        <f t="shared" si="57"/>
        <v>85703.146099999998</v>
      </c>
      <c r="BJ423">
        <v>5993.2269999999999</v>
      </c>
      <c r="BK423" s="9">
        <f t="shared" si="54"/>
        <v>844565.53685354593</v>
      </c>
      <c r="BL423">
        <v>140.91999799999999</v>
      </c>
      <c r="BM423">
        <v>0</v>
      </c>
      <c r="BN423" t="s">
        <v>107</v>
      </c>
      <c r="BO423">
        <v>2</v>
      </c>
      <c r="BP423">
        <f t="shared" si="58"/>
        <v>5093</v>
      </c>
      <c r="BQ423">
        <f t="shared" si="59"/>
        <v>165.82869366847555</v>
      </c>
      <c r="BR423">
        <f t="shared" si="60"/>
        <v>6.030319469314511E-3</v>
      </c>
      <c r="BS423" t="str">
        <f t="shared" si="61"/>
        <v>Continue</v>
      </c>
    </row>
    <row r="424" spans="1:71">
      <c r="A424" s="27">
        <v>423</v>
      </c>
      <c r="B424" s="27" t="s">
        <v>82</v>
      </c>
      <c r="C424" s="29">
        <v>43830</v>
      </c>
      <c r="D424" s="27">
        <v>0.77429999999999999</v>
      </c>
      <c r="E424" s="27">
        <v>800</v>
      </c>
      <c r="F424" s="27">
        <v>558</v>
      </c>
      <c r="G424" s="27">
        <v>870</v>
      </c>
      <c r="H424" s="27">
        <v>1942</v>
      </c>
      <c r="I424" s="27">
        <v>410</v>
      </c>
      <c r="J424" s="27">
        <v>13209</v>
      </c>
      <c r="K424" s="27">
        <v>2188</v>
      </c>
      <c r="L424" s="27">
        <v>2</v>
      </c>
      <c r="M424" s="27">
        <v>0</v>
      </c>
      <c r="N424" s="27">
        <v>11840</v>
      </c>
      <c r="O424" s="27">
        <v>5700</v>
      </c>
      <c r="P424" s="27">
        <v>387</v>
      </c>
      <c r="Q424" s="27">
        <v>10484</v>
      </c>
      <c r="R424" s="27">
        <v>4537</v>
      </c>
      <c r="S424" s="27">
        <v>0</v>
      </c>
      <c r="T424" s="27">
        <v>359</v>
      </c>
      <c r="U424" s="27">
        <v>8542</v>
      </c>
      <c r="V424" s="27">
        <v>-359</v>
      </c>
      <c r="W424" s="27">
        <v>697</v>
      </c>
      <c r="X424" s="27">
        <v>142</v>
      </c>
      <c r="Y424" s="27">
        <v>0</v>
      </c>
      <c r="Z424" s="27">
        <v>338</v>
      </c>
      <c r="AA424" s="27" t="e">
        <v>#N/A</v>
      </c>
      <c r="AB424" s="27">
        <v>0</v>
      </c>
      <c r="AC424" s="27">
        <v>338</v>
      </c>
      <c r="AD424" s="27">
        <v>32.432400000000001</v>
      </c>
      <c r="AE424" s="27">
        <v>13894.9313</v>
      </c>
      <c r="AF424" s="27">
        <v>200</v>
      </c>
      <c r="AG424" s="27">
        <v>96</v>
      </c>
      <c r="AH424" s="27" t="e">
        <v>#N/A</v>
      </c>
      <c r="AI424" s="27">
        <v>338</v>
      </c>
      <c r="AJ424" s="27">
        <v>0</v>
      </c>
      <c r="AK424" s="27">
        <v>17</v>
      </c>
      <c r="AL424" s="27">
        <v>-35</v>
      </c>
      <c r="AM424" s="27">
        <v>0</v>
      </c>
      <c r="AN424" s="27">
        <v>296</v>
      </c>
      <c r="AO424" s="27">
        <v>2312</v>
      </c>
      <c r="AP424" s="27">
        <v>0.22789999999999999</v>
      </c>
      <c r="AQ424" s="27">
        <v>1339</v>
      </c>
      <c r="AR424" s="27">
        <v>10074</v>
      </c>
      <c r="AS424" s="27">
        <v>5930</v>
      </c>
      <c r="AT424" s="27">
        <v>25.250800000000002</v>
      </c>
      <c r="AU424" s="27">
        <v>453</v>
      </c>
      <c r="AV424" s="27" t="e">
        <v>#N/A</v>
      </c>
      <c r="AW424" s="27">
        <v>2</v>
      </c>
      <c r="AX424" s="27">
        <v>1339</v>
      </c>
      <c r="AY424" s="27">
        <v>1339</v>
      </c>
      <c r="AZ424" s="27">
        <v>10554</v>
      </c>
      <c r="BA424" s="27">
        <v>2002</v>
      </c>
      <c r="BB424" s="27">
        <v>1794</v>
      </c>
      <c r="BC424" s="27">
        <v>1753</v>
      </c>
      <c r="BD424" s="27" t="e">
        <v>#N/A</v>
      </c>
      <c r="BE424" s="28">
        <v>200</v>
      </c>
      <c r="BF424" s="27">
        <v>6.34</v>
      </c>
      <c r="BG424" s="31">
        <f t="shared" si="56"/>
        <v>37997.059179999997</v>
      </c>
      <c r="BH424" s="31">
        <f t="shared" si="62"/>
        <v>104042.42071999999</v>
      </c>
      <c r="BI424" s="31">
        <f t="shared" si="57"/>
        <v>104042.42071999999</v>
      </c>
      <c r="BJ424" s="27">
        <v>5993.2269999999999</v>
      </c>
      <c r="BK424" s="31">
        <f t="shared" si="54"/>
        <v>861346.59043322701</v>
      </c>
      <c r="BL424" s="27">
        <v>143.720001</v>
      </c>
      <c r="BM424" s="27">
        <v>0</v>
      </c>
      <c r="BN424" s="27" t="s">
        <v>107</v>
      </c>
      <c r="BO424" s="27">
        <v>2</v>
      </c>
      <c r="BP424" s="27">
        <f t="shared" si="58"/>
        <v>5947</v>
      </c>
      <c r="BQ424" s="27">
        <f t="shared" si="59"/>
        <v>144.83715998540896</v>
      </c>
      <c r="BR424" s="27">
        <f t="shared" si="60"/>
        <v>6.9043054979864354E-3</v>
      </c>
      <c r="BS424" s="27" t="str">
        <f t="shared" si="61"/>
        <v>Continue</v>
      </c>
    </row>
    <row r="425" spans="1:71" customFormat="1" hidden="1">
      <c r="A425">
        <v>424</v>
      </c>
      <c r="B425" t="s">
        <v>82</v>
      </c>
      <c r="C425" s="1">
        <v>43646</v>
      </c>
      <c r="D425">
        <v>0.75700000000000001</v>
      </c>
      <c r="E425">
        <v>1231</v>
      </c>
      <c r="F425">
        <v>665</v>
      </c>
      <c r="G425">
        <v>1142</v>
      </c>
      <c r="H425">
        <v>2439</v>
      </c>
      <c r="I425">
        <v>418</v>
      </c>
      <c r="J425" s="3">
        <v>12305</v>
      </c>
      <c r="K425">
        <v>2257</v>
      </c>
      <c r="L425">
        <v>369</v>
      </c>
      <c r="M425">
        <v>0</v>
      </c>
      <c r="N425" s="2">
        <v>11949</v>
      </c>
      <c r="O425" s="2">
        <v>5705</v>
      </c>
      <c r="P425">
        <v>544</v>
      </c>
      <c r="Q425">
        <v>11034</v>
      </c>
      <c r="R425">
        <v>5084</v>
      </c>
      <c r="S425" s="4" t="e">
        <v>#N/A</v>
      </c>
      <c r="T425">
        <v>227</v>
      </c>
      <c r="U425">
        <v>8595</v>
      </c>
      <c r="V425">
        <v>-227</v>
      </c>
      <c r="W425">
        <v>485</v>
      </c>
      <c r="X425">
        <v>142</v>
      </c>
      <c r="Y425">
        <v>1</v>
      </c>
      <c r="Z425">
        <v>258</v>
      </c>
      <c r="AA425" t="e">
        <v>#N/A</v>
      </c>
      <c r="AB425" t="e">
        <v>#N/A</v>
      </c>
      <c r="AC425">
        <v>593</v>
      </c>
      <c r="AD425">
        <v>24.8188</v>
      </c>
      <c r="AE425" s="25">
        <v>15160.491099999999</v>
      </c>
      <c r="AF425">
        <v>414</v>
      </c>
      <c r="AG425">
        <v>137</v>
      </c>
      <c r="AH425" t="e">
        <v>#N/A</v>
      </c>
      <c r="AI425">
        <v>593</v>
      </c>
      <c r="AJ425">
        <v>0</v>
      </c>
      <c r="AK425">
        <v>15</v>
      </c>
      <c r="AL425">
        <v>691</v>
      </c>
      <c r="AM425">
        <v>0</v>
      </c>
      <c r="AN425">
        <v>552</v>
      </c>
      <c r="AO425">
        <v>2797</v>
      </c>
      <c r="AP425">
        <v>0.32750000000000001</v>
      </c>
      <c r="AQ425">
        <v>1951</v>
      </c>
      <c r="AR425">
        <v>10616</v>
      </c>
      <c r="AS425">
        <v>5935</v>
      </c>
      <c r="AT425">
        <v>18.5154</v>
      </c>
      <c r="AU425">
        <v>444</v>
      </c>
      <c r="AV425" t="e">
        <v>#N/A</v>
      </c>
      <c r="AW425">
        <v>3</v>
      </c>
      <c r="AX425" s="26">
        <v>1951</v>
      </c>
      <c r="AY425">
        <v>1951</v>
      </c>
      <c r="AZ425">
        <v>11806</v>
      </c>
      <c r="BA425">
        <v>2744</v>
      </c>
      <c r="BB425">
        <v>2398</v>
      </c>
      <c r="BC425">
        <v>2277</v>
      </c>
      <c r="BD425" t="e">
        <v>#N/A</v>
      </c>
      <c r="BE425" s="15">
        <v>414</v>
      </c>
      <c r="BF425" s="5">
        <v>11.02</v>
      </c>
      <c r="BG425" s="9">
        <f t="shared" si="56"/>
        <v>66045.361539999998</v>
      </c>
      <c r="BH425" s="9">
        <f t="shared" si="62"/>
        <v>137005.16921999998</v>
      </c>
      <c r="BI425" s="9">
        <f t="shared" si="57"/>
        <v>137005.16921999998</v>
      </c>
      <c r="BJ425">
        <v>5993.2269999999999</v>
      </c>
      <c r="BK425" s="9">
        <f t="shared" si="54"/>
        <v>957118.33392031898</v>
      </c>
      <c r="BL425">
        <v>159.699997</v>
      </c>
      <c r="BM425">
        <v>0</v>
      </c>
      <c r="BN425" t="s">
        <v>107</v>
      </c>
      <c r="BO425">
        <v>2</v>
      </c>
      <c r="BP425">
        <f t="shared" si="58"/>
        <v>5950</v>
      </c>
      <c r="BQ425">
        <f t="shared" si="59"/>
        <v>160.8602241882889</v>
      </c>
      <c r="BR425">
        <f t="shared" si="60"/>
        <v>6.216577187095596E-3</v>
      </c>
      <c r="BS425" t="str">
        <f t="shared" si="61"/>
        <v>Continue</v>
      </c>
    </row>
    <row r="426" spans="1:71">
      <c r="A426" s="27">
        <v>425</v>
      </c>
      <c r="B426" s="27" t="s">
        <v>82</v>
      </c>
      <c r="C426" s="29">
        <v>43465</v>
      </c>
      <c r="D426" s="27">
        <v>0.84909999999999997</v>
      </c>
      <c r="E426" s="27">
        <v>1078</v>
      </c>
      <c r="F426" s="27">
        <v>584</v>
      </c>
      <c r="G426" s="27">
        <v>1184</v>
      </c>
      <c r="H426" s="27">
        <v>2073</v>
      </c>
      <c r="I426" s="27">
        <v>389</v>
      </c>
      <c r="J426" s="27">
        <v>10857</v>
      </c>
      <c r="K426" s="27">
        <v>1677</v>
      </c>
      <c r="L426" s="27">
        <v>0</v>
      </c>
      <c r="M426" s="27">
        <v>0</v>
      </c>
      <c r="N426" s="27">
        <v>12370</v>
      </c>
      <c r="O426" s="27">
        <v>5588</v>
      </c>
      <c r="P426" s="27">
        <v>321</v>
      </c>
      <c r="Q426" s="27">
        <v>9944</v>
      </c>
      <c r="R426" s="27">
        <v>4110</v>
      </c>
      <c r="S426" s="27" t="e">
        <v>#N/A</v>
      </c>
      <c r="T426" s="27">
        <v>250</v>
      </c>
      <c r="U426" s="27">
        <v>7871</v>
      </c>
      <c r="V426" s="27">
        <v>-250</v>
      </c>
      <c r="W426" s="27">
        <v>752</v>
      </c>
      <c r="X426" s="27">
        <v>134</v>
      </c>
      <c r="Y426" s="27">
        <v>1</v>
      </c>
      <c r="Z426" s="27">
        <v>502</v>
      </c>
      <c r="AA426" s="27" t="e">
        <v>#N/A</v>
      </c>
      <c r="AB426" s="27" t="e">
        <v>#N/A</v>
      </c>
      <c r="AC426" s="27">
        <v>713</v>
      </c>
      <c r="AD426" s="27">
        <v>13.4354</v>
      </c>
      <c r="AE426" s="27">
        <v>13563.1643</v>
      </c>
      <c r="AF426" s="27">
        <v>509</v>
      </c>
      <c r="AG426" s="27">
        <v>79</v>
      </c>
      <c r="AH426" s="27" t="e">
        <v>#N/A</v>
      </c>
      <c r="AI426" s="27">
        <v>713</v>
      </c>
      <c r="AJ426" s="27">
        <v>0</v>
      </c>
      <c r="AK426" s="27">
        <v>15</v>
      </c>
      <c r="AL426" s="27">
        <v>-37</v>
      </c>
      <c r="AM426" s="27">
        <v>0</v>
      </c>
      <c r="AN426" s="27">
        <v>588</v>
      </c>
      <c r="AO426" s="27">
        <v>3013</v>
      </c>
      <c r="AP426" s="27">
        <v>0.37519999999999998</v>
      </c>
      <c r="AQ426" s="27">
        <v>2238</v>
      </c>
      <c r="AR426" s="27">
        <v>9555</v>
      </c>
      <c r="AS426" s="27">
        <v>5819</v>
      </c>
      <c r="AT426" s="27">
        <v>17.808700000000002</v>
      </c>
      <c r="AU426" s="27">
        <v>486</v>
      </c>
      <c r="AV426" s="27" t="e">
        <v>#N/A</v>
      </c>
      <c r="AW426" s="27">
        <v>5</v>
      </c>
      <c r="AX426" s="27">
        <v>2238</v>
      </c>
      <c r="AY426" s="27">
        <v>2238</v>
      </c>
      <c r="AZ426" s="27">
        <v>12046</v>
      </c>
      <c r="BA426" s="27">
        <v>3012</v>
      </c>
      <c r="BB426" s="27">
        <v>2729</v>
      </c>
      <c r="BC426" s="27">
        <v>2277</v>
      </c>
      <c r="BD426" s="27" t="e">
        <v>#N/A</v>
      </c>
      <c r="BE426" s="28">
        <v>509</v>
      </c>
      <c r="BF426" s="27">
        <v>11.84</v>
      </c>
      <c r="BG426" s="31">
        <f t="shared" si="56"/>
        <v>70959.807679999998</v>
      </c>
      <c r="BH426" s="31">
        <f t="shared" si="62"/>
        <v>136705.50787</v>
      </c>
      <c r="BI426" s="31">
        <f t="shared" si="57"/>
        <v>136705.50787</v>
      </c>
      <c r="BJ426" s="27">
        <v>5993.2269999999999</v>
      </c>
      <c r="BK426" s="31">
        <f t="shared" si="54"/>
        <v>940936.63899999997</v>
      </c>
      <c r="BL426" s="27">
        <v>157</v>
      </c>
      <c r="BM426" s="27">
        <v>0</v>
      </c>
      <c r="BN426" s="27" t="s">
        <v>107</v>
      </c>
      <c r="BO426" s="27">
        <v>2</v>
      </c>
      <c r="BP426" s="27">
        <f t="shared" si="58"/>
        <v>5834</v>
      </c>
      <c r="BQ426" s="27">
        <f t="shared" si="59"/>
        <v>161.28499125814193</v>
      </c>
      <c r="BR426" s="27">
        <f t="shared" si="60"/>
        <v>6.2002049428112448E-3</v>
      </c>
      <c r="BS426" s="27" t="str">
        <f t="shared" si="61"/>
        <v>Continue</v>
      </c>
    </row>
    <row r="427" spans="1:71" customFormat="1" hidden="1">
      <c r="A427">
        <v>426</v>
      </c>
      <c r="B427" t="s">
        <v>82</v>
      </c>
      <c r="C427" s="1">
        <v>43281</v>
      </c>
      <c r="D427">
        <v>1.0004999999999999</v>
      </c>
      <c r="E427">
        <v>1181</v>
      </c>
      <c r="F427">
        <v>572</v>
      </c>
      <c r="G427">
        <v>962</v>
      </c>
      <c r="H427">
        <v>1960</v>
      </c>
      <c r="I427">
        <v>393</v>
      </c>
      <c r="J427" s="3">
        <v>11502</v>
      </c>
      <c r="K427">
        <v>1844</v>
      </c>
      <c r="L427">
        <v>163</v>
      </c>
      <c r="M427">
        <v>0</v>
      </c>
      <c r="N427" s="2">
        <v>12229</v>
      </c>
      <c r="O427" s="2">
        <v>6023</v>
      </c>
      <c r="P427">
        <v>256</v>
      </c>
      <c r="Q427">
        <v>10471</v>
      </c>
      <c r="R427">
        <v>4202</v>
      </c>
      <c r="S427" s="4" t="e">
        <v>#N/A</v>
      </c>
      <c r="T427">
        <v>117</v>
      </c>
      <c r="U427">
        <v>8511</v>
      </c>
      <c r="V427">
        <v>-117</v>
      </c>
      <c r="W427">
        <v>404</v>
      </c>
      <c r="X427">
        <v>152</v>
      </c>
      <c r="Y427">
        <v>1</v>
      </c>
      <c r="Z427">
        <v>287</v>
      </c>
      <c r="AA427" t="e">
        <v>#N/A</v>
      </c>
      <c r="AB427" t="e">
        <v>#N/A</v>
      </c>
      <c r="AC427">
        <v>763</v>
      </c>
      <c r="AD427">
        <v>19.166699999999999</v>
      </c>
      <c r="AE427" s="25">
        <v>14504.8321</v>
      </c>
      <c r="AF427">
        <v>581</v>
      </c>
      <c r="AG427">
        <v>138</v>
      </c>
      <c r="AH427" t="e">
        <v>#N/A</v>
      </c>
      <c r="AI427">
        <v>763</v>
      </c>
      <c r="AJ427">
        <v>0</v>
      </c>
      <c r="AK427">
        <v>15</v>
      </c>
      <c r="AL427">
        <v>-227</v>
      </c>
      <c r="AM427">
        <v>0</v>
      </c>
      <c r="AN427">
        <v>720</v>
      </c>
      <c r="AO427">
        <v>3112</v>
      </c>
      <c r="AP427">
        <v>0.31080000000000002</v>
      </c>
      <c r="AQ427">
        <v>1866</v>
      </c>
      <c r="AR427">
        <v>10078</v>
      </c>
      <c r="AS427">
        <v>6254</v>
      </c>
      <c r="AT427">
        <v>19.449200000000001</v>
      </c>
      <c r="AU427">
        <v>452</v>
      </c>
      <c r="AV427" t="e">
        <v>#N/A</v>
      </c>
      <c r="AW427">
        <v>6</v>
      </c>
      <c r="AX427" s="26">
        <v>1866</v>
      </c>
      <c r="AY427">
        <v>1866</v>
      </c>
      <c r="AZ427">
        <v>11272</v>
      </c>
      <c r="BA427">
        <v>2536</v>
      </c>
      <c r="BB427">
        <v>2324</v>
      </c>
      <c r="BC427">
        <v>2744</v>
      </c>
      <c r="BD427" t="e">
        <v>#N/A</v>
      </c>
      <c r="BE427" s="15">
        <v>581</v>
      </c>
      <c r="BF427" s="5">
        <v>10.97</v>
      </c>
      <c r="BG427" s="9">
        <f t="shared" si="56"/>
        <v>65745.700190000003</v>
      </c>
      <c r="BH427" s="9">
        <f t="shared" si="62"/>
        <v>116628.19742000001</v>
      </c>
      <c r="BI427" s="9">
        <f t="shared" si="57"/>
        <v>116628.19742000001</v>
      </c>
      <c r="BJ427">
        <v>5993.2269999999999</v>
      </c>
      <c r="BK427" s="9">
        <f t="shared" si="54"/>
        <v>910011.56370709208</v>
      </c>
      <c r="BL427">
        <v>151.83999600000001</v>
      </c>
      <c r="BM427">
        <v>0</v>
      </c>
      <c r="BN427" t="s">
        <v>107</v>
      </c>
      <c r="BO427">
        <v>2</v>
      </c>
      <c r="BP427">
        <f t="shared" si="58"/>
        <v>6269</v>
      </c>
      <c r="BQ427">
        <f t="shared" si="59"/>
        <v>145.16056208439815</v>
      </c>
      <c r="BR427">
        <f t="shared" si="60"/>
        <v>6.8889234489088536E-3</v>
      </c>
      <c r="BS427" t="str">
        <f t="shared" si="61"/>
        <v>Continue</v>
      </c>
    </row>
    <row r="428" spans="1:71">
      <c r="A428" s="27">
        <v>427</v>
      </c>
      <c r="B428" s="27" t="s">
        <v>82</v>
      </c>
      <c r="C428" s="29">
        <v>43100</v>
      </c>
      <c r="D428" s="27">
        <v>0.93520000000000003</v>
      </c>
      <c r="E428" s="27">
        <v>973</v>
      </c>
      <c r="F428" s="27">
        <v>600</v>
      </c>
      <c r="G428" s="27">
        <v>301</v>
      </c>
      <c r="H428" s="27">
        <v>1999</v>
      </c>
      <c r="I428" s="27">
        <v>400</v>
      </c>
      <c r="J428" s="27">
        <v>12180</v>
      </c>
      <c r="K428" s="27">
        <v>1901</v>
      </c>
      <c r="L428" s="27">
        <v>1062</v>
      </c>
      <c r="M428" s="27">
        <v>0</v>
      </c>
      <c r="N428" s="27">
        <v>12029</v>
      </c>
      <c r="O428" s="27">
        <v>6398</v>
      </c>
      <c r="P428" s="27">
        <v>380</v>
      </c>
      <c r="Q428" s="27">
        <v>10996</v>
      </c>
      <c r="R428" s="27">
        <v>4350</v>
      </c>
      <c r="S428" s="27">
        <v>0</v>
      </c>
      <c r="T428" s="27">
        <v>266</v>
      </c>
      <c r="U428" s="27">
        <v>8997</v>
      </c>
      <c r="V428" s="27">
        <v>-266</v>
      </c>
      <c r="W428" s="27">
        <v>466</v>
      </c>
      <c r="X428" s="27">
        <v>171</v>
      </c>
      <c r="Y428" s="27">
        <v>3</v>
      </c>
      <c r="Z428" s="27">
        <v>200</v>
      </c>
      <c r="AA428" s="27" t="e">
        <v>#N/A</v>
      </c>
      <c r="AB428" s="27">
        <v>0</v>
      </c>
      <c r="AC428" s="27">
        <v>615</v>
      </c>
      <c r="AD428" s="27">
        <v>18.129799999999999</v>
      </c>
      <c r="AE428" s="27">
        <v>15326.09</v>
      </c>
      <c r="AF428" s="27">
        <v>428</v>
      </c>
      <c r="AG428" s="27">
        <v>95</v>
      </c>
      <c r="AH428" s="27" t="e">
        <v>#N/A</v>
      </c>
      <c r="AI428" s="27">
        <v>615</v>
      </c>
      <c r="AJ428" s="27">
        <v>0</v>
      </c>
      <c r="AK428" s="27">
        <v>17</v>
      </c>
      <c r="AL428" s="27">
        <v>-292</v>
      </c>
      <c r="AM428" s="27">
        <v>0</v>
      </c>
      <c r="AN428" s="27">
        <v>524</v>
      </c>
      <c r="AO428" s="27">
        <v>2815</v>
      </c>
      <c r="AP428" s="27">
        <v>0.2427</v>
      </c>
      <c r="AQ428" s="27">
        <v>1447.7</v>
      </c>
      <c r="AR428" s="27">
        <v>10596</v>
      </c>
      <c r="AS428" s="27">
        <v>6629</v>
      </c>
      <c r="AT428" s="27">
        <v>20.412600000000001</v>
      </c>
      <c r="AU428" s="27">
        <v>372</v>
      </c>
      <c r="AV428" s="27" t="e">
        <v>#N/A</v>
      </c>
      <c r="AW428" s="27">
        <v>2.7</v>
      </c>
      <c r="AX428" s="27">
        <v>1447.7</v>
      </c>
      <c r="AY428" s="27">
        <v>1447.7</v>
      </c>
      <c r="AZ428" s="27">
        <v>10065.6001</v>
      </c>
      <c r="BA428" s="27">
        <v>2031</v>
      </c>
      <c r="BB428" s="27">
        <v>1822.4</v>
      </c>
      <c r="BC428" s="27">
        <v>2712</v>
      </c>
      <c r="BD428" s="27" t="e">
        <v>#N/A</v>
      </c>
      <c r="BE428" s="28">
        <v>428</v>
      </c>
      <c r="BF428" s="27">
        <v>8.49</v>
      </c>
      <c r="BG428" s="31">
        <f t="shared" si="56"/>
        <v>50882.497230000001</v>
      </c>
      <c r="BH428" s="31">
        <f t="shared" si="62"/>
        <v>84144.907080000004</v>
      </c>
      <c r="BI428" s="31">
        <f t="shared" si="57"/>
        <v>84144.907080000004</v>
      </c>
      <c r="BJ428" s="27">
        <v>5993.2269999999999</v>
      </c>
      <c r="BK428" s="31">
        <f t="shared" si="54"/>
        <v>882322.88493322697</v>
      </c>
      <c r="BL428" s="27">
        <v>147.220001</v>
      </c>
      <c r="BM428" s="27">
        <v>0</v>
      </c>
      <c r="BN428" s="27" t="s">
        <v>107</v>
      </c>
      <c r="BO428" s="27">
        <v>2</v>
      </c>
      <c r="BP428" s="27">
        <f t="shared" si="58"/>
        <v>6646</v>
      </c>
      <c r="BQ428" s="27">
        <f t="shared" si="59"/>
        <v>132.75998870496946</v>
      </c>
      <c r="BR428" s="27">
        <f t="shared" si="60"/>
        <v>7.5323899147226141E-3</v>
      </c>
      <c r="BS428" s="27" t="str">
        <f t="shared" si="61"/>
        <v>Continue</v>
      </c>
    </row>
    <row r="429" spans="1:71" customFormat="1" hidden="1">
      <c r="A429">
        <v>428</v>
      </c>
      <c r="B429" t="s">
        <v>82</v>
      </c>
      <c r="C429" s="1">
        <v>42916</v>
      </c>
      <c r="D429">
        <v>0.89759999999999995</v>
      </c>
      <c r="E429">
        <v>870</v>
      </c>
      <c r="F429">
        <v>570</v>
      </c>
      <c r="G429">
        <v>760</v>
      </c>
      <c r="H429">
        <v>2106</v>
      </c>
      <c r="I429">
        <v>389</v>
      </c>
      <c r="J429" s="3">
        <v>11597</v>
      </c>
      <c r="K429">
        <v>1499</v>
      </c>
      <c r="L429">
        <v>614</v>
      </c>
      <c r="M429">
        <v>0</v>
      </c>
      <c r="N429" s="2">
        <v>12097</v>
      </c>
      <c r="O429" s="2">
        <v>6301</v>
      </c>
      <c r="P429">
        <v>915</v>
      </c>
      <c r="Q429">
        <v>10595</v>
      </c>
      <c r="R429">
        <v>4049</v>
      </c>
      <c r="S429" s="4" t="e">
        <v>#N/A</v>
      </c>
      <c r="T429">
        <v>206</v>
      </c>
      <c r="U429">
        <v>8489</v>
      </c>
      <c r="V429">
        <v>-206</v>
      </c>
      <c r="W429">
        <v>739</v>
      </c>
      <c r="X429">
        <v>306</v>
      </c>
      <c r="Y429">
        <v>6</v>
      </c>
      <c r="Z429">
        <v>533</v>
      </c>
      <c r="AA429" t="e">
        <v>#N/A</v>
      </c>
      <c r="AB429" t="e">
        <v>#N/A</v>
      </c>
      <c r="AC429">
        <v>443</v>
      </c>
      <c r="AD429">
        <v>20.649699999999999</v>
      </c>
      <c r="AE429" s="25">
        <v>11720.6425</v>
      </c>
      <c r="AF429">
        <v>342</v>
      </c>
      <c r="AG429">
        <v>89</v>
      </c>
      <c r="AH429" t="e">
        <v>#N/A</v>
      </c>
      <c r="AI429">
        <v>443</v>
      </c>
      <c r="AJ429">
        <v>0</v>
      </c>
      <c r="AK429">
        <v>14</v>
      </c>
      <c r="AL429">
        <v>78</v>
      </c>
      <c r="AM429">
        <v>0</v>
      </c>
      <c r="AN429">
        <v>431</v>
      </c>
      <c r="AO429">
        <v>2544</v>
      </c>
      <c r="AP429">
        <v>0.23180000000000001</v>
      </c>
      <c r="AQ429">
        <v>1357.8</v>
      </c>
      <c r="AR429">
        <v>10206</v>
      </c>
      <c r="AS429">
        <v>6532</v>
      </c>
      <c r="AT429">
        <v>19.1981</v>
      </c>
      <c r="AU429">
        <v>323.2</v>
      </c>
      <c r="AV429" t="e">
        <v>#N/A</v>
      </c>
      <c r="AW429">
        <v>2.5</v>
      </c>
      <c r="AX429" s="26">
        <v>1357.8</v>
      </c>
      <c r="AY429">
        <v>1357.8</v>
      </c>
      <c r="AZ429">
        <v>8889.7001</v>
      </c>
      <c r="BA429">
        <v>1868.4</v>
      </c>
      <c r="BB429">
        <v>1683.5</v>
      </c>
      <c r="BC429">
        <v>2271</v>
      </c>
      <c r="BD429" t="e">
        <v>#N/A</v>
      </c>
      <c r="BE429" s="15">
        <v>342</v>
      </c>
      <c r="BF429" s="5">
        <v>5.5500000000000007</v>
      </c>
      <c r="BG429" s="9">
        <f t="shared" si="56"/>
        <v>33262.409850000004</v>
      </c>
      <c r="BH429" s="9">
        <f t="shared" si="62"/>
        <v>75274.931119999994</v>
      </c>
      <c r="BI429" s="9">
        <f t="shared" si="57"/>
        <v>75274.931119999994</v>
      </c>
      <c r="BJ429">
        <v>5993.2269999999999</v>
      </c>
      <c r="BK429" s="9">
        <f t="shared" si="54"/>
        <v>693116.71453645395</v>
      </c>
      <c r="BL429">
        <v>115.650002</v>
      </c>
      <c r="BM429">
        <v>0</v>
      </c>
      <c r="BN429" t="s">
        <v>107</v>
      </c>
      <c r="BO429">
        <v>2</v>
      </c>
      <c r="BP429">
        <f t="shared" si="58"/>
        <v>6546</v>
      </c>
      <c r="BQ429">
        <f t="shared" si="59"/>
        <v>105.88400772020378</v>
      </c>
      <c r="BR429">
        <f t="shared" si="60"/>
        <v>9.4442968445478427E-3</v>
      </c>
      <c r="BS429" t="str">
        <f t="shared" si="61"/>
        <v>Continue</v>
      </c>
    </row>
    <row r="430" spans="1:71">
      <c r="A430" s="27">
        <v>429</v>
      </c>
      <c r="B430" s="27" t="s">
        <v>82</v>
      </c>
      <c r="C430" s="29">
        <v>42735</v>
      </c>
      <c r="D430" s="27">
        <v>0.80549999999999999</v>
      </c>
      <c r="E430" s="27">
        <v>668.4</v>
      </c>
      <c r="F430" s="27">
        <v>521.6</v>
      </c>
      <c r="G430" s="27">
        <v>609.70000000000005</v>
      </c>
      <c r="H430" s="27">
        <v>1728.8</v>
      </c>
      <c r="I430" s="27">
        <v>379.1</v>
      </c>
      <c r="J430" s="27">
        <v>11151.3</v>
      </c>
      <c r="K430" s="27">
        <v>1801.1</v>
      </c>
      <c r="L430" s="27">
        <v>903.6</v>
      </c>
      <c r="M430" s="27">
        <v>0</v>
      </c>
      <c r="N430" s="27">
        <v>12039.3</v>
      </c>
      <c r="O430" s="27">
        <v>6061.8</v>
      </c>
      <c r="P430" s="27">
        <v>467.6</v>
      </c>
      <c r="Q430" s="27">
        <v>10238.9</v>
      </c>
      <c r="R430" s="27">
        <v>3928.1001000000001</v>
      </c>
      <c r="S430" s="27">
        <v>0</v>
      </c>
      <c r="T430" s="27">
        <v>174.8</v>
      </c>
      <c r="U430" s="27">
        <v>8510.1003000000001</v>
      </c>
      <c r="V430" s="27">
        <v>-174.8</v>
      </c>
      <c r="W430" s="27">
        <v>387.7</v>
      </c>
      <c r="X430" s="27">
        <v>120.5</v>
      </c>
      <c r="Y430" s="27">
        <v>1.1000000000000001</v>
      </c>
      <c r="Z430" s="27">
        <v>212.9</v>
      </c>
      <c r="AA430" s="27" t="e">
        <v>#N/A</v>
      </c>
      <c r="AB430" s="27">
        <v>0</v>
      </c>
      <c r="AC430" s="27">
        <v>397.3</v>
      </c>
      <c r="AD430" s="27">
        <v>6.056</v>
      </c>
      <c r="AE430" s="27">
        <v>11255.705900000001</v>
      </c>
      <c r="AF430" s="27">
        <v>307.7</v>
      </c>
      <c r="AG430" s="27">
        <v>19.899999999999999</v>
      </c>
      <c r="AH430" s="27" t="e">
        <v>#N/A</v>
      </c>
      <c r="AI430" s="27">
        <v>397.3</v>
      </c>
      <c r="AJ430" s="27">
        <v>0</v>
      </c>
      <c r="AK430" s="27">
        <v>17.899999999999999</v>
      </c>
      <c r="AL430" s="27">
        <v>-197.9</v>
      </c>
      <c r="AM430" s="27">
        <v>0</v>
      </c>
      <c r="AN430" s="27">
        <v>328.6</v>
      </c>
      <c r="AO430" s="27">
        <v>1965.4</v>
      </c>
      <c r="AP430" s="27">
        <v>0.15890000000000001</v>
      </c>
      <c r="AQ430" s="27">
        <v>935.1</v>
      </c>
      <c r="AR430" s="27">
        <v>9859.8004000000001</v>
      </c>
      <c r="AS430" s="27">
        <v>6292.8998000000001</v>
      </c>
      <c r="AT430" s="27">
        <v>19.911300000000001</v>
      </c>
      <c r="AU430" s="27">
        <v>233.4</v>
      </c>
      <c r="AV430" s="27" t="e">
        <v>#N/A</v>
      </c>
      <c r="AW430" s="27">
        <v>3.7</v>
      </c>
      <c r="AX430" s="27">
        <v>935.1</v>
      </c>
      <c r="AY430" s="27">
        <v>935.1</v>
      </c>
      <c r="AZ430" s="27">
        <v>7636.4</v>
      </c>
      <c r="BA430" s="27">
        <v>1488.5</v>
      </c>
      <c r="BB430" s="27">
        <v>1172.2</v>
      </c>
      <c r="BC430" s="27">
        <v>2373.9000999999998</v>
      </c>
      <c r="BD430" s="27" t="e">
        <v>#N/A</v>
      </c>
      <c r="BE430" s="28">
        <v>307.7</v>
      </c>
      <c r="BF430" s="27">
        <v>7.01</v>
      </c>
      <c r="BG430" s="31">
        <f t="shared" si="56"/>
        <v>42012.521269999997</v>
      </c>
      <c r="BH430" s="31">
        <f t="shared" si="62"/>
        <v>55257.552939999994</v>
      </c>
      <c r="BI430" s="31">
        <f t="shared" si="57"/>
        <v>55257.552939999994</v>
      </c>
      <c r="BJ430" s="27">
        <v>5993.2269999999999</v>
      </c>
      <c r="BK430" s="31">
        <f t="shared" si="54"/>
        <v>689101.25843968091</v>
      </c>
      <c r="BL430" s="27">
        <v>114.980003</v>
      </c>
      <c r="BM430" s="27">
        <v>0</v>
      </c>
      <c r="BN430" s="27" t="s">
        <v>107</v>
      </c>
      <c r="BO430" s="27">
        <v>2</v>
      </c>
      <c r="BP430" s="27">
        <f t="shared" si="58"/>
        <v>6310.7999</v>
      </c>
      <c r="BQ430" s="27">
        <f t="shared" si="59"/>
        <v>109.19396421358265</v>
      </c>
      <c r="BR430" s="27">
        <f t="shared" si="60"/>
        <v>9.1580153463794653E-3</v>
      </c>
      <c r="BS430" s="27" t="str">
        <f t="shared" si="61"/>
        <v>Continue</v>
      </c>
    </row>
    <row r="431" spans="1:71" customFormat="1" hidden="1">
      <c r="A431">
        <v>430</v>
      </c>
      <c r="B431" t="s">
        <v>82</v>
      </c>
      <c r="C431" s="1">
        <v>42551</v>
      </c>
      <c r="D431">
        <v>0.73129999999999995</v>
      </c>
      <c r="E431">
        <v>672.7</v>
      </c>
      <c r="F431">
        <v>420.4</v>
      </c>
      <c r="G431">
        <v>327.10000000000002</v>
      </c>
      <c r="H431">
        <v>1393.7</v>
      </c>
      <c r="I431">
        <v>363.1</v>
      </c>
      <c r="J431" s="3">
        <v>9986.7999999999993</v>
      </c>
      <c r="K431">
        <v>2189.5</v>
      </c>
      <c r="L431">
        <v>1309.0999999999999</v>
      </c>
      <c r="M431">
        <v>0</v>
      </c>
      <c r="N431" s="2">
        <v>11805.7</v>
      </c>
      <c r="O431" s="2">
        <v>5508.3</v>
      </c>
      <c r="P431">
        <v>607.9</v>
      </c>
      <c r="Q431">
        <v>9752.1</v>
      </c>
      <c r="R431">
        <v>3999.2</v>
      </c>
      <c r="S431" s="4" t="e">
        <v>#N/A</v>
      </c>
      <c r="T431">
        <v>159.69999999999999</v>
      </c>
      <c r="U431">
        <v>8358.3996999999999</v>
      </c>
      <c r="V431">
        <v>-159.69999999999999</v>
      </c>
      <c r="W431">
        <v>317.3</v>
      </c>
      <c r="X431">
        <v>114</v>
      </c>
      <c r="Y431">
        <v>10</v>
      </c>
      <c r="Z431">
        <v>157.6</v>
      </c>
      <c r="AA431" t="e">
        <v>#N/A</v>
      </c>
      <c r="AB431" t="e">
        <v>#N/A</v>
      </c>
      <c r="AC431">
        <v>346.1</v>
      </c>
      <c r="AD431">
        <v>27.769200000000001</v>
      </c>
      <c r="AE431" s="25">
        <v>7779.4184999999998</v>
      </c>
      <c r="AF431">
        <v>185.1</v>
      </c>
      <c r="AG431">
        <v>71.7</v>
      </c>
      <c r="AH431">
        <v>43.8</v>
      </c>
      <c r="AI431">
        <v>346.1</v>
      </c>
      <c r="AJ431">
        <v>0</v>
      </c>
      <c r="AK431">
        <v>13.5</v>
      </c>
      <c r="AL431">
        <v>92.8</v>
      </c>
      <c r="AM431">
        <v>0</v>
      </c>
      <c r="AN431">
        <v>258.2</v>
      </c>
      <c r="AO431">
        <v>1869.4</v>
      </c>
      <c r="AP431">
        <v>0.1323</v>
      </c>
      <c r="AQ431">
        <v>727.5</v>
      </c>
      <c r="AR431">
        <v>9388.9995999999992</v>
      </c>
      <c r="AS431">
        <v>5739.4003000000002</v>
      </c>
      <c r="AT431">
        <v>28.196999999999999</v>
      </c>
      <c r="AU431">
        <v>286.2</v>
      </c>
      <c r="AV431">
        <v>102.1</v>
      </c>
      <c r="AW431">
        <v>1.3</v>
      </c>
      <c r="AX431" s="26">
        <v>727.5</v>
      </c>
      <c r="AY431">
        <v>727.5</v>
      </c>
      <c r="AZ431">
        <v>7098.9</v>
      </c>
      <c r="BA431">
        <v>1103.3</v>
      </c>
      <c r="BB431">
        <v>1015</v>
      </c>
      <c r="BC431">
        <v>2550.4000999999998</v>
      </c>
      <c r="BD431" t="e">
        <v>#N/A</v>
      </c>
      <c r="BE431" s="15">
        <v>185.1</v>
      </c>
      <c r="BF431" s="5">
        <v>2.21</v>
      </c>
      <c r="BG431" s="9">
        <f t="shared" si="56"/>
        <v>13245.03167</v>
      </c>
      <c r="BH431" s="9">
        <f t="shared" si="62"/>
        <v>39495.36593</v>
      </c>
      <c r="BI431" s="9">
        <f t="shared" si="57"/>
        <v>39495.36593</v>
      </c>
      <c r="BJ431">
        <v>5993.2269999999999</v>
      </c>
      <c r="BK431" s="9">
        <f t="shared" si="54"/>
        <v>497437.84100000001</v>
      </c>
      <c r="BL431">
        <v>83</v>
      </c>
      <c r="BM431">
        <v>0</v>
      </c>
      <c r="BN431" t="s">
        <v>107</v>
      </c>
      <c r="BO431">
        <v>2</v>
      </c>
      <c r="BP431">
        <f t="shared" si="58"/>
        <v>5752.9000000000005</v>
      </c>
      <c r="BQ431">
        <f t="shared" si="59"/>
        <v>86.467319265066308</v>
      </c>
      <c r="BR431">
        <f t="shared" si="60"/>
        <v>1.1565063060813664E-2</v>
      </c>
      <c r="BS431" t="str">
        <f t="shared" si="61"/>
        <v>Continue</v>
      </c>
    </row>
    <row r="432" spans="1:71">
      <c r="A432" s="27">
        <v>431</v>
      </c>
      <c r="B432" s="27" t="s">
        <v>82</v>
      </c>
      <c r="C432" s="29">
        <v>42369</v>
      </c>
      <c r="D432" s="27">
        <v>0.83409999999999995</v>
      </c>
      <c r="E432" s="27">
        <v>597.29999999999995</v>
      </c>
      <c r="F432" s="27">
        <v>342.3</v>
      </c>
      <c r="G432" s="27">
        <v>343</v>
      </c>
      <c r="H432" s="27">
        <v>1313.9</v>
      </c>
      <c r="I432" s="27">
        <v>222.6</v>
      </c>
      <c r="J432" s="27">
        <v>8786.7000000000007</v>
      </c>
      <c r="K432" s="27">
        <v>2116.3000000000002</v>
      </c>
      <c r="L432" s="27">
        <v>1177.2</v>
      </c>
      <c r="M432" s="27">
        <v>0</v>
      </c>
      <c r="N432" s="27">
        <v>11883.4</v>
      </c>
      <c r="O432" s="27">
        <v>4895</v>
      </c>
      <c r="P432" s="27">
        <v>559.79999999999995</v>
      </c>
      <c r="Q432" s="27">
        <v>8919.4</v>
      </c>
      <c r="R432" s="27">
        <v>3781.7001</v>
      </c>
      <c r="S432" s="27" t="e">
        <v>#N/A</v>
      </c>
      <c r="T432" s="27">
        <v>147</v>
      </c>
      <c r="U432" s="27">
        <v>7605.5003999999999</v>
      </c>
      <c r="V432" s="27">
        <v>-147</v>
      </c>
      <c r="W432" s="27">
        <v>258.10000000000002</v>
      </c>
      <c r="X432" s="27">
        <v>118.8</v>
      </c>
      <c r="Y432" s="27">
        <v>3.1</v>
      </c>
      <c r="Z432" s="27">
        <v>111.1</v>
      </c>
      <c r="AA432" s="27" t="e">
        <v>#N/A</v>
      </c>
      <c r="AB432" s="27" t="e">
        <v>#N/A</v>
      </c>
      <c r="AC432" s="27">
        <v>202</v>
      </c>
      <c r="AD432" s="27">
        <v>53.593600000000002</v>
      </c>
      <c r="AE432" s="27">
        <v>5109.1415999999999</v>
      </c>
      <c r="AF432" s="27">
        <v>76</v>
      </c>
      <c r="AG432" s="27">
        <v>86.5</v>
      </c>
      <c r="AH432" s="27">
        <v>21.3</v>
      </c>
      <c r="AI432" s="27">
        <v>202</v>
      </c>
      <c r="AJ432" s="27">
        <v>0</v>
      </c>
      <c r="AK432" s="27">
        <v>11.6</v>
      </c>
      <c r="AL432" s="27">
        <v>261.39999999999998</v>
      </c>
      <c r="AM432" s="27">
        <v>0</v>
      </c>
      <c r="AN432" s="27">
        <v>161.4</v>
      </c>
      <c r="AO432" s="27">
        <v>1637.1</v>
      </c>
      <c r="AP432" s="27">
        <v>0.16669999999999999</v>
      </c>
      <c r="AQ432" s="27">
        <v>975.47799999999995</v>
      </c>
      <c r="AR432" s="27">
        <v>8696.8004000000001</v>
      </c>
      <c r="AS432" s="27">
        <v>5126.1004999999996</v>
      </c>
      <c r="AT432" s="27">
        <v>25.7255</v>
      </c>
      <c r="AU432" s="27">
        <v>344.178</v>
      </c>
      <c r="AV432" s="27">
        <v>82.878</v>
      </c>
      <c r="AW432" s="27">
        <v>0.751</v>
      </c>
      <c r="AX432" s="27">
        <v>975.47799999999995</v>
      </c>
      <c r="AY432" s="27">
        <v>975.47799999999995</v>
      </c>
      <c r="AZ432" s="27">
        <v>8008.2808999999997</v>
      </c>
      <c r="BA432" s="27">
        <v>1385.0119999999999</v>
      </c>
      <c r="BB432" s="27">
        <v>1337.885</v>
      </c>
      <c r="BC432" s="27">
        <v>2406.7001</v>
      </c>
      <c r="BD432" s="27" t="e">
        <v>#N/A</v>
      </c>
      <c r="BE432" s="28">
        <v>76</v>
      </c>
      <c r="BF432" s="27">
        <v>4.38</v>
      </c>
      <c r="BG432" s="31">
        <f t="shared" si="56"/>
        <v>26250.33426</v>
      </c>
      <c r="BH432" s="31">
        <f t="shared" si="62"/>
        <v>41652.927649999998</v>
      </c>
      <c r="BI432" s="31">
        <f t="shared" si="57"/>
        <v>41652.927649999998</v>
      </c>
      <c r="BJ432" s="27">
        <v>5993.2269999999999</v>
      </c>
      <c r="BK432" s="31">
        <f t="shared" si="54"/>
        <v>375175.998213546</v>
      </c>
      <c r="BL432" s="27">
        <v>62.599997999999999</v>
      </c>
      <c r="BM432" s="27">
        <v>0</v>
      </c>
      <c r="BN432" s="27" t="s">
        <v>107</v>
      </c>
      <c r="BO432" s="27">
        <v>2</v>
      </c>
      <c r="BP432" s="27">
        <f t="shared" si="58"/>
        <v>5137.6998999999996</v>
      </c>
      <c r="BQ432" s="27">
        <f t="shared" si="59"/>
        <v>73.024116923128588</v>
      </c>
      <c r="BR432" s="27">
        <f t="shared" si="60"/>
        <v>1.3694106031472936E-2</v>
      </c>
      <c r="BS432" s="27" t="str">
        <f t="shared" si="61"/>
        <v>Continue</v>
      </c>
    </row>
    <row r="433" spans="1:71" customFormat="1" hidden="1">
      <c r="A433">
        <v>432</v>
      </c>
      <c r="B433" t="s">
        <v>82</v>
      </c>
      <c r="C433" s="1">
        <v>42185</v>
      </c>
      <c r="D433">
        <v>0.86019999999999996</v>
      </c>
      <c r="E433">
        <v>765.59500000000003</v>
      </c>
      <c r="F433">
        <v>419.38099999999997</v>
      </c>
      <c r="G433">
        <v>749.2</v>
      </c>
      <c r="H433">
        <v>1690.28</v>
      </c>
      <c r="I433">
        <v>311.08600000000001</v>
      </c>
      <c r="J433" s="3">
        <v>10551.385</v>
      </c>
      <c r="K433">
        <v>1938.586</v>
      </c>
      <c r="L433">
        <v>634.36500000000001</v>
      </c>
      <c r="M433">
        <v>0</v>
      </c>
      <c r="N433" s="2">
        <v>12393.614</v>
      </c>
      <c r="O433" s="2">
        <v>6147.1750000000002</v>
      </c>
      <c r="P433">
        <v>577.72</v>
      </c>
      <c r="Q433">
        <v>10688.546</v>
      </c>
      <c r="R433">
        <v>4048.0491000000002</v>
      </c>
      <c r="S433" s="4" t="e">
        <v>#N/A</v>
      </c>
      <c r="T433">
        <v>207.90600000000001</v>
      </c>
      <c r="U433">
        <v>8998.2659000000003</v>
      </c>
      <c r="V433">
        <v>-207.90600000000001</v>
      </c>
      <c r="W433">
        <v>425.70699999999999</v>
      </c>
      <c r="X433">
        <v>160.565</v>
      </c>
      <c r="Y433">
        <v>8.2609999999999992</v>
      </c>
      <c r="Z433">
        <v>217.80099999999999</v>
      </c>
      <c r="AA433" t="e">
        <v>#N/A</v>
      </c>
      <c r="AB433" t="e">
        <v>#N/A</v>
      </c>
      <c r="AC433">
        <v>315.71199999999999</v>
      </c>
      <c r="AD433">
        <v>28.760899999999999</v>
      </c>
      <c r="AE433" s="25">
        <v>8099.7744000000002</v>
      </c>
      <c r="AF433">
        <v>169.578</v>
      </c>
      <c r="AG433">
        <v>75.378</v>
      </c>
      <c r="AH433">
        <v>18.178000000000001</v>
      </c>
      <c r="AI433">
        <v>315.71199999999999</v>
      </c>
      <c r="AJ433">
        <v>0</v>
      </c>
      <c r="AK433">
        <v>15.227</v>
      </c>
      <c r="AL433">
        <v>-93.869</v>
      </c>
      <c r="AM433">
        <v>0</v>
      </c>
      <c r="AN433">
        <v>262.08499999999998</v>
      </c>
      <c r="AO433">
        <v>2139.9810000000002</v>
      </c>
      <c r="AP433">
        <v>0.22489999999999999</v>
      </c>
      <c r="AQ433">
        <v>1002.513</v>
      </c>
      <c r="AR433">
        <v>10377.4599</v>
      </c>
      <c r="AS433">
        <v>6625.2703000000001</v>
      </c>
      <c r="AT433">
        <v>22.86</v>
      </c>
      <c r="AU433">
        <v>425.44600000000003</v>
      </c>
      <c r="AV433">
        <v>106.434</v>
      </c>
      <c r="AW433">
        <v>2.3980000000000001</v>
      </c>
      <c r="AX433" s="26">
        <v>1002.513</v>
      </c>
      <c r="AY433">
        <v>1002.513</v>
      </c>
      <c r="AZ433">
        <v>9305.4079999999994</v>
      </c>
      <c r="BA433">
        <v>1649.6369999999999</v>
      </c>
      <c r="BB433">
        <v>1861.0909999999999</v>
      </c>
      <c r="BC433">
        <v>2479.5261</v>
      </c>
      <c r="BD433" t="e">
        <v>#N/A</v>
      </c>
      <c r="BE433" s="15">
        <v>169.578</v>
      </c>
      <c r="BF433" s="5">
        <v>2.57</v>
      </c>
      <c r="BG433" s="9">
        <f t="shared" si="56"/>
        <v>15402.593389999998</v>
      </c>
      <c r="BH433" s="9">
        <f t="shared" si="62"/>
        <v>24752.02751</v>
      </c>
      <c r="BI433" s="9">
        <f t="shared" si="57"/>
        <v>24752.02751</v>
      </c>
      <c r="BJ433">
        <v>5993.2269999999999</v>
      </c>
      <c r="BK433" s="9">
        <f t="shared" si="54"/>
        <v>447634.13661645405</v>
      </c>
      <c r="BL433">
        <v>74.690002000000007</v>
      </c>
      <c r="BM433">
        <v>0</v>
      </c>
      <c r="BN433" t="s">
        <v>107</v>
      </c>
      <c r="BO433">
        <v>2</v>
      </c>
      <c r="BP433">
        <f t="shared" si="58"/>
        <v>6640.4969000000001</v>
      </c>
      <c r="BQ433">
        <f t="shared" si="59"/>
        <v>67.409735048058536</v>
      </c>
      <c r="BR433">
        <f t="shared" si="60"/>
        <v>1.4834652580774399E-2</v>
      </c>
      <c r="BS433" t="str">
        <f t="shared" si="61"/>
        <v>Continue</v>
      </c>
    </row>
    <row r="434" spans="1:71">
      <c r="A434" s="27">
        <v>433</v>
      </c>
      <c r="B434" s="27" t="s">
        <v>82</v>
      </c>
      <c r="C434" s="29">
        <v>42004</v>
      </c>
      <c r="D434" s="27">
        <v>0.9657</v>
      </c>
      <c r="E434" s="27">
        <v>699.74800000000005</v>
      </c>
      <c r="F434" s="27">
        <v>430.67899999999997</v>
      </c>
      <c r="G434" s="27">
        <v>549.21</v>
      </c>
      <c r="H434" s="27">
        <v>1620.079</v>
      </c>
      <c r="I434" s="27">
        <v>336.53699999999998</v>
      </c>
      <c r="J434" s="27">
        <v>10225.574000000001</v>
      </c>
      <c r="K434" s="27">
        <v>1964.2059999999999</v>
      </c>
      <c r="L434" s="27">
        <v>621.25400000000002</v>
      </c>
      <c r="M434" s="27">
        <v>0</v>
      </c>
      <c r="N434" s="27">
        <v>12251.369000000001</v>
      </c>
      <c r="O434" s="27">
        <v>5830.1440000000002</v>
      </c>
      <c r="P434" s="27">
        <v>804.26400000000001</v>
      </c>
      <c r="Q434" s="27">
        <v>10405.757</v>
      </c>
      <c r="R434" s="27">
        <v>4082.8451</v>
      </c>
      <c r="S434" s="27" t="e">
        <v>#N/A</v>
      </c>
      <c r="T434" s="27">
        <v>121.556</v>
      </c>
      <c r="U434" s="27">
        <v>8785.6779000000006</v>
      </c>
      <c r="V434" s="27">
        <v>-121.556</v>
      </c>
      <c r="W434" s="27">
        <v>502.57499999999999</v>
      </c>
      <c r="X434" s="27">
        <v>165.249</v>
      </c>
      <c r="Y434" s="27">
        <v>9.7829999999999995</v>
      </c>
      <c r="Z434" s="27">
        <v>381.01900000000001</v>
      </c>
      <c r="AA434" s="27" t="e">
        <v>#N/A</v>
      </c>
      <c r="AB434" s="27" t="e">
        <v>#N/A</v>
      </c>
      <c r="AC434" s="27">
        <v>348.154</v>
      </c>
      <c r="AD434" s="27">
        <v>21.717300000000002</v>
      </c>
      <c r="AE434" s="27">
        <v>7184.0153</v>
      </c>
      <c r="AF434" s="27">
        <v>231.70099999999999</v>
      </c>
      <c r="AG434" s="27">
        <v>163.98400000000001</v>
      </c>
      <c r="AH434" s="27">
        <v>27.626000000000001</v>
      </c>
      <c r="AI434" s="27">
        <v>348.154</v>
      </c>
      <c r="AJ434" s="27">
        <v>0</v>
      </c>
      <c r="AK434" s="27">
        <v>14.673</v>
      </c>
      <c r="AL434" s="27">
        <v>-213.38399999999999</v>
      </c>
      <c r="AM434" s="27">
        <v>0</v>
      </c>
      <c r="AN434" s="27">
        <v>755.08299999999997</v>
      </c>
      <c r="AO434" s="27">
        <v>2342.7260000000001</v>
      </c>
      <c r="AP434" s="27">
        <v>0.20580000000000001</v>
      </c>
      <c r="AQ434" s="27">
        <v>844.82500000000005</v>
      </c>
      <c r="AR434" s="27">
        <v>10069.219800000001</v>
      </c>
      <c r="AS434" s="27">
        <v>6308.2389999999996</v>
      </c>
      <c r="AT434" s="27">
        <v>22.948699999999999</v>
      </c>
      <c r="AU434" s="27">
        <v>406.303</v>
      </c>
      <c r="AV434" s="27">
        <v>126.82</v>
      </c>
      <c r="AW434" s="27">
        <v>1.1559999999999999</v>
      </c>
      <c r="AX434" s="27">
        <v>844.82500000000005</v>
      </c>
      <c r="AY434" s="27">
        <v>844.82500000000005</v>
      </c>
      <c r="AZ434" s="27">
        <v>10395.7461</v>
      </c>
      <c r="BA434" s="27">
        <v>1483.991</v>
      </c>
      <c r="BB434" s="27">
        <v>1770.4849999999999</v>
      </c>
      <c r="BC434" s="27">
        <v>2295.3199</v>
      </c>
      <c r="BD434" s="27" t="e">
        <v>#N/A</v>
      </c>
      <c r="BE434" s="28">
        <v>231.70099999999999</v>
      </c>
      <c r="BF434" s="27">
        <v>1.56</v>
      </c>
      <c r="BG434" s="31">
        <f t="shared" si="56"/>
        <v>9349.4341199999999</v>
      </c>
      <c r="BH434" s="31">
        <f t="shared" si="62"/>
        <v>14623.47388</v>
      </c>
      <c r="BI434" s="31">
        <f t="shared" si="57"/>
        <v>14623.47388</v>
      </c>
      <c r="BJ434" s="27">
        <v>5993.2269999999999</v>
      </c>
      <c r="BK434" s="31">
        <f t="shared" ref="BK434:BK497" si="63">BJ434*BL434</f>
        <v>400287.63732322701</v>
      </c>
      <c r="BL434" s="27">
        <v>66.790001000000004</v>
      </c>
      <c r="BM434" s="27">
        <v>0</v>
      </c>
      <c r="BN434" s="27" t="s">
        <v>107</v>
      </c>
      <c r="BO434" s="27">
        <v>1</v>
      </c>
      <c r="BP434" s="27">
        <f t="shared" si="58"/>
        <v>6322.9118999999992</v>
      </c>
      <c r="BQ434" s="27">
        <f t="shared" si="59"/>
        <v>63.307482953103786</v>
      </c>
      <c r="BR434" s="27">
        <f t="shared" si="60"/>
        <v>1.579592100890773E-2</v>
      </c>
      <c r="BS434" s="27" t="str">
        <f t="shared" si="61"/>
        <v>Continue</v>
      </c>
    </row>
    <row r="435" spans="1:71" customFormat="1" hidden="1">
      <c r="A435">
        <v>434</v>
      </c>
      <c r="B435" t="s">
        <v>82</v>
      </c>
      <c r="C435" s="1">
        <v>41820</v>
      </c>
      <c r="D435">
        <v>1.1792</v>
      </c>
      <c r="E435">
        <v>927.91499999999996</v>
      </c>
      <c r="F435">
        <v>508.62</v>
      </c>
      <c r="G435">
        <v>939.06700000000001</v>
      </c>
      <c r="H435">
        <v>2306.7359999999999</v>
      </c>
      <c r="I435">
        <v>545.11900000000003</v>
      </c>
      <c r="J435" s="3">
        <v>16607.379000000001</v>
      </c>
      <c r="K435">
        <v>2676.29</v>
      </c>
      <c r="L435">
        <v>791.62400000000002</v>
      </c>
      <c r="M435">
        <v>0</v>
      </c>
      <c r="N435" s="2">
        <v>11872.737999999999</v>
      </c>
      <c r="O435" s="2">
        <v>9723.6450000000004</v>
      </c>
      <c r="P435">
        <v>1168.8209999999999</v>
      </c>
      <c r="Q435">
        <v>15863.406999999999</v>
      </c>
      <c r="R435">
        <v>5635.2880999999998</v>
      </c>
      <c r="S435" s="4" t="e">
        <v>#N/A</v>
      </c>
      <c r="T435">
        <v>150.566</v>
      </c>
      <c r="U435">
        <v>13556.6711</v>
      </c>
      <c r="V435">
        <v>-150.566</v>
      </c>
      <c r="W435">
        <v>617.98800000000006</v>
      </c>
      <c r="X435">
        <v>212.21100000000001</v>
      </c>
      <c r="Y435">
        <v>2.81</v>
      </c>
      <c r="Z435">
        <v>467.42200000000003</v>
      </c>
      <c r="AA435" t="e">
        <v>#N/A</v>
      </c>
      <c r="AB435" t="e">
        <v>#N/A</v>
      </c>
      <c r="AC435">
        <v>382.21300000000002</v>
      </c>
      <c r="AD435">
        <v>23.121700000000001</v>
      </c>
      <c r="AE435" s="25">
        <v>8356.3084999999992</v>
      </c>
      <c r="AF435">
        <v>158.405</v>
      </c>
      <c r="AG435">
        <v>65.858999999999995</v>
      </c>
      <c r="AH435">
        <v>33.119</v>
      </c>
      <c r="AI435">
        <v>382.21300000000002</v>
      </c>
      <c r="AJ435">
        <v>0</v>
      </c>
      <c r="AK435">
        <v>26.379000000000001</v>
      </c>
      <c r="AL435">
        <v>-140.38499999999999</v>
      </c>
      <c r="AM435">
        <v>0</v>
      </c>
      <c r="AN435">
        <v>284.83600000000001</v>
      </c>
      <c r="AO435">
        <v>2808.19</v>
      </c>
      <c r="AP435">
        <v>7.3999999999999996E-2</v>
      </c>
      <c r="AQ435">
        <v>449.43299999999999</v>
      </c>
      <c r="AR435">
        <v>15318.288200000001</v>
      </c>
      <c r="AS435">
        <v>10201.740299999999</v>
      </c>
      <c r="AT435">
        <v>26.397500000000001</v>
      </c>
      <c r="AU435">
        <v>225.803</v>
      </c>
      <c r="AV435">
        <v>121.092</v>
      </c>
      <c r="AW435">
        <v>21.103999999999999</v>
      </c>
      <c r="AX435" s="26">
        <v>449.43299999999999</v>
      </c>
      <c r="AY435">
        <v>449.43299999999999</v>
      </c>
      <c r="AZ435">
        <v>10670.437</v>
      </c>
      <c r="BA435">
        <v>1004.155</v>
      </c>
      <c r="BB435">
        <v>855.39400000000001</v>
      </c>
      <c r="BC435">
        <v>2831.7498000000001</v>
      </c>
      <c r="BD435" t="e">
        <v>#N/A</v>
      </c>
      <c r="BE435" s="15">
        <v>158.405</v>
      </c>
      <c r="BF435" s="5">
        <v>0.88</v>
      </c>
      <c r="BG435" s="9">
        <f t="shared" si="56"/>
        <v>5274.0397599999997</v>
      </c>
      <c r="BH435" s="9">
        <f t="shared" si="62"/>
        <v>9289.5018500000006</v>
      </c>
      <c r="BI435" s="9">
        <f t="shared" si="57"/>
        <v>9289.5018500000006</v>
      </c>
      <c r="BJ435">
        <v>5993.2269999999999</v>
      </c>
      <c r="BK435" s="9">
        <f t="shared" si="63"/>
        <v>283959.10125322698</v>
      </c>
      <c r="BL435">
        <v>47.380001</v>
      </c>
      <c r="BM435">
        <v>0</v>
      </c>
      <c r="BN435" t="s">
        <v>107</v>
      </c>
      <c r="BO435">
        <v>1</v>
      </c>
      <c r="BP435">
        <f t="shared" si="58"/>
        <v>10228.118899999999</v>
      </c>
      <c r="BQ435">
        <f t="shared" si="59"/>
        <v>27.762592909750687</v>
      </c>
      <c r="BR435">
        <f t="shared" si="60"/>
        <v>3.6019690352797819E-2</v>
      </c>
      <c r="BS435" t="str">
        <f t="shared" si="61"/>
        <v>Continue</v>
      </c>
    </row>
    <row r="436" spans="1:71">
      <c r="A436" s="27">
        <v>435</v>
      </c>
      <c r="B436" s="27" t="s">
        <v>82</v>
      </c>
      <c r="C436" s="29">
        <v>41639</v>
      </c>
      <c r="D436" s="27">
        <v>0.92110000000000003</v>
      </c>
      <c r="E436" s="27">
        <v>749.46299999999997</v>
      </c>
      <c r="F436" s="27">
        <v>606.61699999999996</v>
      </c>
      <c r="G436" s="27">
        <v>969.99199999999996</v>
      </c>
      <c r="H436" s="27">
        <v>2316.5479999999998</v>
      </c>
      <c r="I436" s="27">
        <v>579.36699999999996</v>
      </c>
      <c r="J436" s="27">
        <v>16784.330000000002</v>
      </c>
      <c r="K436" s="27">
        <v>3053.83</v>
      </c>
      <c r="L436" s="27">
        <v>484.98099999999999</v>
      </c>
      <c r="M436" s="27">
        <v>0</v>
      </c>
      <c r="N436" s="27">
        <v>11655.49</v>
      </c>
      <c r="O436" s="27">
        <v>9768.6569999999992</v>
      </c>
      <c r="P436" s="27">
        <v>1136.681</v>
      </c>
      <c r="Q436" s="27">
        <v>16284.081</v>
      </c>
      <c r="R436" s="27">
        <v>6009.2722000000003</v>
      </c>
      <c r="S436" s="27" t="e">
        <v>#N/A</v>
      </c>
      <c r="T436" s="27">
        <v>98.41</v>
      </c>
      <c r="U436" s="27">
        <v>13967.532999999999</v>
      </c>
      <c r="V436" s="27">
        <v>-98.41</v>
      </c>
      <c r="W436" s="27">
        <v>190.46600000000001</v>
      </c>
      <c r="X436" s="27">
        <v>205.08600000000001</v>
      </c>
      <c r="Y436" s="27">
        <v>3.343</v>
      </c>
      <c r="Z436" s="27">
        <v>92.055999999999997</v>
      </c>
      <c r="AA436" s="27" t="e">
        <v>#N/A</v>
      </c>
      <c r="AB436" s="27" t="e">
        <v>#N/A</v>
      </c>
      <c r="AC436" s="27">
        <v>203.977</v>
      </c>
      <c r="AD436" s="27">
        <v>39.558900000000001</v>
      </c>
      <c r="AE436" s="27">
        <v>10023.252699999999</v>
      </c>
      <c r="AF436" s="27">
        <v>-20.532</v>
      </c>
      <c r="AG436" s="27">
        <v>35.960999999999999</v>
      </c>
      <c r="AH436" s="27">
        <v>33.488999999999997</v>
      </c>
      <c r="AI436" s="27">
        <v>203.977</v>
      </c>
      <c r="AJ436" s="27">
        <v>0</v>
      </c>
      <c r="AK436" s="27">
        <v>28.056999999999999</v>
      </c>
      <c r="AL436" s="27">
        <v>6.7089999999999996</v>
      </c>
      <c r="AM436" s="27">
        <v>0</v>
      </c>
      <c r="AN436" s="27">
        <v>90.905000000000001</v>
      </c>
      <c r="AO436" s="27">
        <v>2504.7669999999998</v>
      </c>
      <c r="AP436" s="27">
        <v>3.1699999999999999E-2</v>
      </c>
      <c r="AQ436" s="27">
        <v>188.74</v>
      </c>
      <c r="AR436" s="27">
        <v>15704.714099999999</v>
      </c>
      <c r="AS436" s="27">
        <v>10246.752200000001</v>
      </c>
      <c r="AT436" s="27">
        <v>45.904000000000003</v>
      </c>
      <c r="AU436" s="27">
        <v>221.93700000000001</v>
      </c>
      <c r="AV436" s="27">
        <v>113.869</v>
      </c>
      <c r="AW436" s="27">
        <v>18.846</v>
      </c>
      <c r="AX436" s="27">
        <v>188.74</v>
      </c>
      <c r="AY436" s="27">
        <v>188.74</v>
      </c>
      <c r="AZ436" s="27">
        <v>10909.4419</v>
      </c>
      <c r="BA436" s="27">
        <v>643.81600000000003</v>
      </c>
      <c r="BB436" s="27">
        <v>483.48099999999999</v>
      </c>
      <c r="BC436" s="27">
        <v>2785.3191000000002</v>
      </c>
      <c r="BD436" s="27" t="e">
        <v>#N/A</v>
      </c>
      <c r="BE436" s="28">
        <v>-20.532</v>
      </c>
      <c r="BF436" s="27">
        <v>0.67</v>
      </c>
      <c r="BG436" s="31">
        <f t="shared" si="56"/>
        <v>4015.46209</v>
      </c>
      <c r="BH436" s="31">
        <f t="shared" si="62"/>
        <v>4015.46209</v>
      </c>
      <c r="BI436" s="31">
        <f t="shared" si="57"/>
        <v>4015.46209</v>
      </c>
      <c r="BJ436" s="27">
        <v>5993.2269999999999</v>
      </c>
      <c r="BK436" s="31">
        <f t="shared" si="63"/>
        <v>330706.26585999998</v>
      </c>
      <c r="BL436" s="27">
        <v>55.18</v>
      </c>
      <c r="BM436" s="27">
        <v>0</v>
      </c>
      <c r="BN436" s="27" t="s">
        <v>107</v>
      </c>
      <c r="BO436" s="27">
        <f t="shared" ref="BO436:BO467" si="64">IF(BF436&lt;&gt;0,1,0)</f>
        <v>1</v>
      </c>
      <c r="BP436" s="27">
        <f t="shared" si="58"/>
        <v>10274.808799999999</v>
      </c>
      <c r="BQ436" s="27">
        <f t="shared" si="59"/>
        <v>32.186123586066145</v>
      </c>
      <c r="BR436" s="27">
        <f t="shared" si="60"/>
        <v>3.1069289761657251E-2</v>
      </c>
      <c r="BS436" s="27" t="str">
        <f t="shared" si="61"/>
        <v>Initiate</v>
      </c>
    </row>
    <row r="437" spans="1:71" customFormat="1" hidden="1">
      <c r="A437">
        <v>436</v>
      </c>
      <c r="B437" t="s">
        <v>82</v>
      </c>
      <c r="C437" s="1">
        <v>41455</v>
      </c>
      <c r="D437">
        <v>0.99170000000000003</v>
      </c>
      <c r="E437">
        <v>781.56500000000005</v>
      </c>
      <c r="F437">
        <v>683.11400000000003</v>
      </c>
      <c r="G437">
        <v>1240.7239999999999</v>
      </c>
      <c r="H437">
        <v>2646.7779999999998</v>
      </c>
      <c r="I437">
        <v>882.49599999999998</v>
      </c>
      <c r="J437" s="3">
        <v>17635.823</v>
      </c>
      <c r="K437">
        <v>3791.989</v>
      </c>
      <c r="L437">
        <v>121.215</v>
      </c>
      <c r="M437">
        <v>0</v>
      </c>
      <c r="N437" s="2">
        <v>11538.347</v>
      </c>
      <c r="O437" s="2">
        <v>9812.1380000000008</v>
      </c>
      <c r="P437">
        <v>1010.819</v>
      </c>
      <c r="Q437">
        <v>17637.822</v>
      </c>
      <c r="R437">
        <v>7341.8131999999996</v>
      </c>
      <c r="S437" s="4" t="e">
        <v>#N/A</v>
      </c>
      <c r="T437">
        <v>221.35</v>
      </c>
      <c r="U437">
        <v>14991.0442</v>
      </c>
      <c r="V437">
        <v>-221.35</v>
      </c>
      <c r="W437">
        <v>319.76</v>
      </c>
      <c r="X437">
        <v>219.679</v>
      </c>
      <c r="Y437" t="e">
        <v>#N/A</v>
      </c>
      <c r="Z437">
        <v>98.41</v>
      </c>
      <c r="AA437" t="e">
        <v>#N/A</v>
      </c>
      <c r="AB437" t="e">
        <v>#N/A</v>
      </c>
      <c r="AC437">
        <v>179.994</v>
      </c>
      <c r="AD437">
        <v>76.872900000000001</v>
      </c>
      <c r="AE437" s="25">
        <v>7882.9695000000002</v>
      </c>
      <c r="AF437">
        <v>33.698999999999998</v>
      </c>
      <c r="AG437">
        <v>109.59</v>
      </c>
      <c r="AH437">
        <v>27.273</v>
      </c>
      <c r="AI437">
        <v>179.994</v>
      </c>
      <c r="AJ437">
        <v>0</v>
      </c>
      <c r="AK437">
        <v>5.7759999999999998</v>
      </c>
      <c r="AL437">
        <v>-155.65700000000001</v>
      </c>
      <c r="AM437">
        <v>0</v>
      </c>
      <c r="AN437">
        <v>142.56</v>
      </c>
      <c r="AO437">
        <v>2829.2020000000002</v>
      </c>
      <c r="AP437">
        <v>3.7699999999999997E-2</v>
      </c>
      <c r="AQ437">
        <v>216.81899999999999</v>
      </c>
      <c r="AR437">
        <v>16755.326300000001</v>
      </c>
      <c r="AS437">
        <v>10290.2327</v>
      </c>
      <c r="AT437">
        <v>54.148499999999999</v>
      </c>
      <c r="AU437">
        <v>271.10000000000002</v>
      </c>
      <c r="AV437">
        <v>112.21</v>
      </c>
      <c r="AW437">
        <v>12.819000000000001</v>
      </c>
      <c r="AX437" s="26">
        <v>216.81899999999999</v>
      </c>
      <c r="AY437">
        <v>216.81899999999999</v>
      </c>
      <c r="AZ437">
        <v>11490.131799999999</v>
      </c>
      <c r="BA437">
        <v>743.58600000000001</v>
      </c>
      <c r="BB437">
        <v>500.66</v>
      </c>
      <c r="BC437">
        <v>2890.4202</v>
      </c>
      <c r="BD437" t="e">
        <v>#N/A</v>
      </c>
      <c r="BE437" s="15">
        <v>33.698999999999998</v>
      </c>
      <c r="BF437" s="5">
        <v>0</v>
      </c>
      <c r="BG437" s="9">
        <f t="shared" si="56"/>
        <v>0</v>
      </c>
      <c r="BH437" s="9">
        <f t="shared" si="62"/>
        <v>3715.8007399999997</v>
      </c>
      <c r="BI437" s="9">
        <f t="shared" si="57"/>
        <v>3715.8007399999997</v>
      </c>
      <c r="BJ437">
        <v>5993.2269999999999</v>
      </c>
      <c r="BK437" s="9">
        <f t="shared" si="63"/>
        <v>259446.80282322699</v>
      </c>
      <c r="BL437">
        <v>43.290000999999997</v>
      </c>
      <c r="BM437">
        <v>0</v>
      </c>
      <c r="BN437" t="s">
        <v>107</v>
      </c>
      <c r="BO437">
        <f t="shared" si="64"/>
        <v>0</v>
      </c>
      <c r="BP437">
        <f t="shared" si="58"/>
        <v>10296.0088</v>
      </c>
      <c r="BQ437">
        <f t="shared" si="59"/>
        <v>25.198774385587839</v>
      </c>
      <c r="BR437">
        <f t="shared" si="60"/>
        <v>3.9684469756272704E-2</v>
      </c>
      <c r="BS437" t="str">
        <f t="shared" si="61"/>
        <v>NonPayer</v>
      </c>
    </row>
    <row r="438" spans="1:71">
      <c r="A438" s="27">
        <v>437</v>
      </c>
      <c r="B438" s="27" t="s">
        <v>82</v>
      </c>
      <c r="C438" s="29">
        <v>41274</v>
      </c>
      <c r="D438" s="27">
        <v>0.97330000000000005</v>
      </c>
      <c r="E438" s="27">
        <v>665.30799999999999</v>
      </c>
      <c r="F438" s="27">
        <v>758.04399999999998</v>
      </c>
      <c r="G438" s="27">
        <v>951.24699999999996</v>
      </c>
      <c r="H438" s="27">
        <v>3302.0740000000001</v>
      </c>
      <c r="I438" s="27">
        <v>928.06299999999999</v>
      </c>
      <c r="J438" s="27">
        <v>18498.021000000001</v>
      </c>
      <c r="K438" s="27">
        <v>2850.1959999999999</v>
      </c>
      <c r="L438" s="27">
        <v>106.90600000000001</v>
      </c>
      <c r="M438" s="27">
        <v>0</v>
      </c>
      <c r="N438" s="27">
        <v>11582.368</v>
      </c>
      <c r="O438" s="27">
        <v>10595.6</v>
      </c>
      <c r="P438" s="27">
        <v>1837.838</v>
      </c>
      <c r="Q438" s="27">
        <v>18457.52</v>
      </c>
      <c r="R438" s="27">
        <v>7367.23</v>
      </c>
      <c r="S438" s="27" t="e">
        <v>#N/A</v>
      </c>
      <c r="T438" s="27">
        <v>295.935</v>
      </c>
      <c r="U438" s="27">
        <v>15155.445599999999</v>
      </c>
      <c r="V438" s="27">
        <v>-295.935</v>
      </c>
      <c r="W438" s="27">
        <v>333.48700000000002</v>
      </c>
      <c r="X438" s="27">
        <v>198.59399999999999</v>
      </c>
      <c r="Y438" s="27">
        <v>4.8310000000000004</v>
      </c>
      <c r="Z438" s="27">
        <v>37.552</v>
      </c>
      <c r="AA438" s="27" t="e">
        <v>#N/A</v>
      </c>
      <c r="AB438" s="27" t="e">
        <v>#N/A</v>
      </c>
      <c r="AC438" s="27">
        <v>190.96299999999999</v>
      </c>
      <c r="AD438" s="27">
        <v>106.8394</v>
      </c>
      <c r="AE438" s="27">
        <v>12071.456</v>
      </c>
      <c r="AF438" s="27">
        <v>-21.616</v>
      </c>
      <c r="AG438" s="27">
        <v>81.260999999999996</v>
      </c>
      <c r="AH438" s="27">
        <v>30.503</v>
      </c>
      <c r="AI438" s="27">
        <v>190.96299999999999</v>
      </c>
      <c r="AJ438" s="27">
        <v>0</v>
      </c>
      <c r="AK438" s="27">
        <v>-32.874000000000002</v>
      </c>
      <c r="AL438" s="27">
        <v>-753.62810000000002</v>
      </c>
      <c r="AM438" s="27">
        <v>0</v>
      </c>
      <c r="AN438" s="27">
        <v>76.058999999999997</v>
      </c>
      <c r="AO438" s="27">
        <v>2802.9259999999999</v>
      </c>
      <c r="AP438" s="27">
        <v>0.10489999999999999</v>
      </c>
      <c r="AQ438" s="27">
        <v>595.80499999999995</v>
      </c>
      <c r="AR438" s="27">
        <v>17529.4565</v>
      </c>
      <c r="AS438" s="27">
        <v>11123.164199999999</v>
      </c>
      <c r="AT438" s="27">
        <v>33.306600000000003</v>
      </c>
      <c r="AU438" s="27">
        <v>304.71199999999999</v>
      </c>
      <c r="AV438" s="27">
        <v>68.462000000000003</v>
      </c>
      <c r="AW438" s="27">
        <v>14.628</v>
      </c>
      <c r="AX438" s="27">
        <v>595.80499999999995</v>
      </c>
      <c r="AY438" s="27">
        <v>595.80499999999995</v>
      </c>
      <c r="AZ438" s="27">
        <v>12156.592000000001</v>
      </c>
      <c r="BA438" s="27">
        <v>1132.7750000000001</v>
      </c>
      <c r="BB438" s="27">
        <v>914.86900000000003</v>
      </c>
      <c r="BC438" s="27">
        <v>2167.3162000000002</v>
      </c>
      <c r="BD438" s="27" t="e">
        <v>#N/A</v>
      </c>
      <c r="BE438" s="28">
        <v>-21.616</v>
      </c>
      <c r="BF438" s="27">
        <v>0.62</v>
      </c>
      <c r="BG438" s="31">
        <f t="shared" si="56"/>
        <v>3715.8007399999997</v>
      </c>
      <c r="BH438" s="31">
        <f t="shared" si="62"/>
        <v>3715.8007399999997</v>
      </c>
      <c r="BI438" s="31">
        <f t="shared" si="57"/>
        <v>3715.8007399999997</v>
      </c>
      <c r="BJ438" s="27">
        <v>5993.2269999999999</v>
      </c>
      <c r="BK438" s="31">
        <f t="shared" si="63"/>
        <v>366785.498393227</v>
      </c>
      <c r="BL438" s="27">
        <v>61.200001</v>
      </c>
      <c r="BM438" s="27">
        <v>0</v>
      </c>
      <c r="BN438" s="27" t="s">
        <v>107</v>
      </c>
      <c r="BO438" s="27">
        <f t="shared" si="64"/>
        <v>1</v>
      </c>
      <c r="BP438" s="27">
        <f t="shared" si="58"/>
        <v>11090.29</v>
      </c>
      <c r="BQ438" s="27">
        <f t="shared" si="59"/>
        <v>33.072669731199724</v>
      </c>
      <c r="BR438" s="27">
        <f t="shared" si="60"/>
        <v>3.0236446229698573E-2</v>
      </c>
      <c r="BS438" s="27" t="str">
        <f t="shared" si="61"/>
        <v>Initiate</v>
      </c>
    </row>
    <row r="439" spans="1:71" customFormat="1" hidden="1">
      <c r="A439">
        <v>438</v>
      </c>
      <c r="B439" t="s">
        <v>82</v>
      </c>
      <c r="C439" s="1">
        <v>41090</v>
      </c>
      <c r="D439">
        <v>0.98860000000000003</v>
      </c>
      <c r="E439">
        <v>876.57899999999995</v>
      </c>
      <c r="F439">
        <v>737.67200000000003</v>
      </c>
      <c r="G439">
        <v>769.15899999999999</v>
      </c>
      <c r="H439">
        <v>3578.89</v>
      </c>
      <c r="I439">
        <v>900.43799999999999</v>
      </c>
      <c r="J439" s="3">
        <v>16611.194</v>
      </c>
      <c r="K439">
        <v>2372.61</v>
      </c>
      <c r="L439">
        <v>10.496</v>
      </c>
      <c r="M439">
        <v>0</v>
      </c>
      <c r="N439" s="2">
        <v>11437.146000000001</v>
      </c>
      <c r="O439" s="2">
        <v>9709.6910000000007</v>
      </c>
      <c r="P439">
        <v>1984.681</v>
      </c>
      <c r="Q439">
        <v>17102.794999999998</v>
      </c>
      <c r="R439">
        <v>6907.9128000000001</v>
      </c>
      <c r="S439" s="4" t="e">
        <v>#N/A</v>
      </c>
      <c r="T439">
        <v>452.83199999999999</v>
      </c>
      <c r="U439">
        <v>13523.905000000001</v>
      </c>
      <c r="V439">
        <v>-452.83199999999999</v>
      </c>
      <c r="W439">
        <v>304.44200000000001</v>
      </c>
      <c r="X439">
        <v>170.934</v>
      </c>
      <c r="Y439">
        <v>7.0049999999999999</v>
      </c>
      <c r="Z439">
        <v>-148.38999999999999</v>
      </c>
      <c r="AA439" t="e">
        <v>#N/A</v>
      </c>
      <c r="AB439" t="e">
        <v>#N/A</v>
      </c>
      <c r="AC439">
        <v>424.94499999999999</v>
      </c>
      <c r="AD439">
        <v>23.312999999999999</v>
      </c>
      <c r="AE439" s="25">
        <v>9698.4318000000003</v>
      </c>
      <c r="AF439">
        <v>277.68</v>
      </c>
      <c r="AG439">
        <v>83.707999999999998</v>
      </c>
      <c r="AH439">
        <v>13.952</v>
      </c>
      <c r="AI439">
        <v>424.94499999999999</v>
      </c>
      <c r="AJ439">
        <v>0</v>
      </c>
      <c r="AK439">
        <v>-42.372999999999998</v>
      </c>
      <c r="AL439">
        <v>224.62100000000001</v>
      </c>
      <c r="AM439">
        <v>0</v>
      </c>
      <c r="AN439">
        <v>359.06099999999998</v>
      </c>
      <c r="AO439">
        <v>3257.143</v>
      </c>
      <c r="AP439">
        <v>0.14099999999999999</v>
      </c>
      <c r="AQ439">
        <v>828.77200000000005</v>
      </c>
      <c r="AR439">
        <v>16202.356900000001</v>
      </c>
      <c r="AS439">
        <v>10237.2556</v>
      </c>
      <c r="AT439">
        <v>29.440899999999999</v>
      </c>
      <c r="AU439">
        <v>330.25099999999998</v>
      </c>
      <c r="AV439">
        <v>14.292999999999999</v>
      </c>
      <c r="AW439">
        <v>-35.920999999999999</v>
      </c>
      <c r="AX439" s="26">
        <v>828.77200000000005</v>
      </c>
      <c r="AY439">
        <v>828.77200000000005</v>
      </c>
      <c r="AZ439">
        <v>12738.895</v>
      </c>
      <c r="BA439">
        <v>1193.1790000000001</v>
      </c>
      <c r="BB439">
        <v>1121.741</v>
      </c>
      <c r="BC439">
        <v>1651.1042</v>
      </c>
      <c r="BD439" t="e">
        <v>#N/A</v>
      </c>
      <c r="BE439" s="15">
        <v>277.68</v>
      </c>
      <c r="BF439" s="5">
        <v>0</v>
      </c>
      <c r="BG439" s="9">
        <f t="shared" si="56"/>
        <v>0</v>
      </c>
      <c r="BH439" s="9">
        <f t="shared" si="62"/>
        <v>3595.9361999999996</v>
      </c>
      <c r="BI439" s="9">
        <f t="shared" si="57"/>
        <v>3595.9361999999996</v>
      </c>
      <c r="BJ439">
        <v>5993.2269999999999</v>
      </c>
      <c r="BK439" s="9">
        <f t="shared" si="63"/>
        <v>314944.07285677298</v>
      </c>
      <c r="BL439">
        <v>52.549999</v>
      </c>
      <c r="BM439">
        <v>0</v>
      </c>
      <c r="BN439" t="s">
        <v>107</v>
      </c>
      <c r="BO439">
        <f t="shared" si="64"/>
        <v>0</v>
      </c>
      <c r="BP439">
        <f t="shared" si="58"/>
        <v>10194.882199999998</v>
      </c>
      <c r="BQ439">
        <f t="shared" si="59"/>
        <v>30.892369983124773</v>
      </c>
      <c r="BR439">
        <f t="shared" si="60"/>
        <v>3.2370452656958947E-2</v>
      </c>
      <c r="BS439" t="str">
        <f t="shared" si="61"/>
        <v>NonPayer</v>
      </c>
    </row>
    <row r="440" spans="1:71">
      <c r="A440" s="27">
        <v>439</v>
      </c>
      <c r="B440" s="27" t="s">
        <v>82</v>
      </c>
      <c r="C440" s="29">
        <v>40908</v>
      </c>
      <c r="D440" s="27">
        <v>0.99180000000000001</v>
      </c>
      <c r="E440" s="27">
        <v>816.39200000000005</v>
      </c>
      <c r="F440" s="27">
        <v>818.72900000000004</v>
      </c>
      <c r="G440" s="27">
        <v>797.16899999999998</v>
      </c>
      <c r="H440" s="27">
        <v>2939.9360000000001</v>
      </c>
      <c r="I440" s="27">
        <v>918.77700000000004</v>
      </c>
      <c r="J440" s="27">
        <v>16296.689</v>
      </c>
      <c r="K440" s="27">
        <v>3099.924</v>
      </c>
      <c r="L440" s="27">
        <v>227.279</v>
      </c>
      <c r="M440" s="27">
        <v>0</v>
      </c>
      <c r="N440" s="27">
        <v>11098.635</v>
      </c>
      <c r="O440" s="27">
        <v>9619.4599999999991</v>
      </c>
      <c r="P440" s="27">
        <v>1321.02</v>
      </c>
      <c r="Q440" s="27">
        <v>17257.175999999999</v>
      </c>
      <c r="R440" s="27">
        <v>7152.0150999999996</v>
      </c>
      <c r="S440" s="27" t="e">
        <v>#N/A</v>
      </c>
      <c r="T440" s="27">
        <v>518.86699999999996</v>
      </c>
      <c r="U440" s="27">
        <v>14317.2397</v>
      </c>
      <c r="V440" s="27">
        <v>-518.86699999999996</v>
      </c>
      <c r="W440" s="27">
        <v>320.166</v>
      </c>
      <c r="X440" s="27">
        <v>128.71899999999999</v>
      </c>
      <c r="Y440" s="27">
        <v>11.022</v>
      </c>
      <c r="Z440" s="27">
        <v>-198.70099999999999</v>
      </c>
      <c r="AA440" s="27" t="e">
        <v>#N/A</v>
      </c>
      <c r="AB440" s="27" t="e">
        <v>#N/A</v>
      </c>
      <c r="AC440" s="27">
        <v>242.20699999999999</v>
      </c>
      <c r="AD440" s="27">
        <v>14.542899999999999</v>
      </c>
      <c r="AE440" s="27">
        <v>11729.003000000001</v>
      </c>
      <c r="AF440" s="27">
        <v>153.43100000000001</v>
      </c>
      <c r="AG440" s="27">
        <v>20.986999999999998</v>
      </c>
      <c r="AH440" s="27">
        <v>0</v>
      </c>
      <c r="AI440" s="27">
        <v>242.20699999999999</v>
      </c>
      <c r="AJ440" s="27">
        <v>0</v>
      </c>
      <c r="AK440" s="27">
        <v>-41.863</v>
      </c>
      <c r="AL440" s="27">
        <v>622.70799999999997</v>
      </c>
      <c r="AM440" s="27">
        <v>0</v>
      </c>
      <c r="AN440" s="27">
        <v>144.31100000000001</v>
      </c>
      <c r="AO440" s="27">
        <v>3053.4389999999999</v>
      </c>
      <c r="AP440" s="27">
        <v>0.19420000000000001</v>
      </c>
      <c r="AQ440" s="27">
        <v>1357.5940000000001</v>
      </c>
      <c r="AR440" s="27">
        <v>16338.398800000001</v>
      </c>
      <c r="AS440" s="27">
        <v>10147.0237</v>
      </c>
      <c r="AT440" s="27">
        <v>25.029299999999999</v>
      </c>
      <c r="AU440" s="27">
        <v>421.03399999999999</v>
      </c>
      <c r="AV440" s="27">
        <v>0</v>
      </c>
      <c r="AW440" s="27">
        <v>-42.192</v>
      </c>
      <c r="AX440" s="27">
        <v>1357.5940000000001</v>
      </c>
      <c r="AY440" s="27">
        <v>1357.5940000000001</v>
      </c>
      <c r="AZ440" s="27">
        <v>11728.555899999999</v>
      </c>
      <c r="BA440" s="27">
        <v>1665.6790000000001</v>
      </c>
      <c r="BB440" s="27">
        <v>1682.164</v>
      </c>
      <c r="BC440" s="27">
        <v>2563.8281000000002</v>
      </c>
      <c r="BD440" s="27" t="e">
        <v>#N/A</v>
      </c>
      <c r="BE440" s="28">
        <v>153.43100000000001</v>
      </c>
      <c r="BF440" s="27">
        <v>0.6</v>
      </c>
      <c r="BG440" s="31">
        <f t="shared" si="56"/>
        <v>3595.9361999999996</v>
      </c>
      <c r="BH440" s="31">
        <f t="shared" si="62"/>
        <v>11986.454</v>
      </c>
      <c r="BI440" s="31">
        <f t="shared" si="57"/>
        <v>11986.454</v>
      </c>
      <c r="BJ440" s="27">
        <v>5993.2269999999999</v>
      </c>
      <c r="BK440" s="31">
        <f t="shared" si="63"/>
        <v>376374.64960677299</v>
      </c>
      <c r="BL440" s="27">
        <v>62.799999</v>
      </c>
      <c r="BM440" s="27">
        <v>0</v>
      </c>
      <c r="BN440" s="27" t="s">
        <v>107</v>
      </c>
      <c r="BO440" s="27">
        <f t="shared" si="64"/>
        <v>1</v>
      </c>
      <c r="BP440" s="27">
        <f t="shared" si="58"/>
        <v>10105.160899999999</v>
      </c>
      <c r="BQ440" s="27">
        <f t="shared" si="59"/>
        <v>37.245784934188727</v>
      </c>
      <c r="BR440" s="27">
        <f t="shared" si="60"/>
        <v>2.684867567610524E-2</v>
      </c>
      <c r="BS440" s="27" t="str">
        <f t="shared" si="61"/>
        <v>Continue</v>
      </c>
    </row>
    <row r="441" spans="1:71" customFormat="1" hidden="1">
      <c r="A441">
        <v>440</v>
      </c>
      <c r="B441" t="s">
        <v>82</v>
      </c>
      <c r="C441" s="1">
        <v>40724</v>
      </c>
      <c r="D441">
        <v>0.93149999999999999</v>
      </c>
      <c r="E441">
        <v>898.90700000000004</v>
      </c>
      <c r="F441">
        <v>624.61800000000005</v>
      </c>
      <c r="G441">
        <v>911.43499999999995</v>
      </c>
      <c r="H441">
        <v>2140.8440000000001</v>
      </c>
      <c r="I441">
        <v>710.73099999999999</v>
      </c>
      <c r="J441" s="3">
        <v>15702.700999999999</v>
      </c>
      <c r="K441">
        <v>2070.1770000000001</v>
      </c>
      <c r="L441">
        <v>202.048</v>
      </c>
      <c r="M441">
        <v>0</v>
      </c>
      <c r="N441" s="2">
        <v>10984.15</v>
      </c>
      <c r="O441" s="2">
        <v>10886.58</v>
      </c>
      <c r="P441">
        <v>552.75099999999998</v>
      </c>
      <c r="Q441">
        <v>15950.535</v>
      </c>
      <c r="R441">
        <v>4680.1079</v>
      </c>
      <c r="S441" s="4" t="e">
        <v>#N/A</v>
      </c>
      <c r="T441">
        <v>535.05399999999997</v>
      </c>
      <c r="U441">
        <v>13809.691199999999</v>
      </c>
      <c r="V441">
        <v>-535.05399999999997</v>
      </c>
      <c r="W441">
        <v>284.22800000000001</v>
      </c>
      <c r="X441">
        <v>134.59399999999999</v>
      </c>
      <c r="Y441">
        <v>1.984</v>
      </c>
      <c r="Z441">
        <v>-250.82599999999999</v>
      </c>
      <c r="AA441" t="e">
        <v>#N/A</v>
      </c>
      <c r="AB441" t="e">
        <v>#N/A</v>
      </c>
      <c r="AC441">
        <v>689.10699999999997</v>
      </c>
      <c r="AD441">
        <v>20.699100000000001</v>
      </c>
      <c r="AE441" s="25">
        <v>23307.995599999998</v>
      </c>
      <c r="AF441">
        <v>587.03</v>
      </c>
      <c r="AG441">
        <v>144.358</v>
      </c>
      <c r="AH441">
        <v>0</v>
      </c>
      <c r="AI441">
        <v>689.10699999999997</v>
      </c>
      <c r="AJ441">
        <v>0</v>
      </c>
      <c r="AK441">
        <v>-143.71700000000001</v>
      </c>
      <c r="AL441">
        <v>-8.9550000000000001</v>
      </c>
      <c r="AM441">
        <v>0</v>
      </c>
      <c r="AN441">
        <v>697.41200000000003</v>
      </c>
      <c r="AO441">
        <v>2982.2669999999998</v>
      </c>
      <c r="AP441">
        <v>0.25629999999999997</v>
      </c>
      <c r="AQ441">
        <v>1644.383</v>
      </c>
      <c r="AR441">
        <v>15239.804099999999</v>
      </c>
      <c r="AS441">
        <v>11414.144399999999</v>
      </c>
      <c r="AT441">
        <v>21.710599999999999</v>
      </c>
      <c r="AU441">
        <v>466.935</v>
      </c>
      <c r="AV441" t="e">
        <v>#N/A</v>
      </c>
      <c r="AW441">
        <v>-9.0860000000000003</v>
      </c>
      <c r="AX441" s="26">
        <v>1644.3831</v>
      </c>
      <c r="AY441">
        <v>1644.3831</v>
      </c>
      <c r="AZ441">
        <v>9838.7651000000005</v>
      </c>
      <c r="BA441">
        <v>2055.9569999999999</v>
      </c>
      <c r="BB441">
        <v>2150.7280000000001</v>
      </c>
      <c r="BC441">
        <v>2670.0641999999998</v>
      </c>
      <c r="BD441" t="e">
        <v>#N/A</v>
      </c>
      <c r="BE441" s="15">
        <v>587.03</v>
      </c>
      <c r="BF441" s="5">
        <v>1.4</v>
      </c>
      <c r="BG441" s="9">
        <f t="shared" si="56"/>
        <v>8390.5177999999996</v>
      </c>
      <c r="BH441" s="9">
        <f t="shared" si="62"/>
        <v>15582.390199999998</v>
      </c>
      <c r="BI441" s="9">
        <f t="shared" si="57"/>
        <v>15582.390199999998</v>
      </c>
      <c r="BJ441">
        <v>5993.2269999999999</v>
      </c>
      <c r="BK441" s="9">
        <f t="shared" si="63"/>
        <v>649066.50207968103</v>
      </c>
      <c r="BL441">
        <v>108.300003</v>
      </c>
      <c r="BM441">
        <v>0</v>
      </c>
      <c r="BN441" t="s">
        <v>107</v>
      </c>
      <c r="BO441">
        <f t="shared" si="64"/>
        <v>1</v>
      </c>
      <c r="BP441">
        <f t="shared" si="58"/>
        <v>11270.427100000001</v>
      </c>
      <c r="BQ441">
        <f t="shared" si="59"/>
        <v>57.590231170536647</v>
      </c>
      <c r="BR441">
        <f t="shared" si="60"/>
        <v>1.7364056015659879E-2</v>
      </c>
      <c r="BS441" t="str">
        <f t="shared" si="61"/>
        <v>Continue</v>
      </c>
    </row>
    <row r="442" spans="1:71">
      <c r="A442" s="27">
        <v>441</v>
      </c>
      <c r="B442" s="27" t="s">
        <v>82</v>
      </c>
      <c r="C442" s="29">
        <v>40543</v>
      </c>
      <c r="D442" s="27">
        <v>0.73609999999999998</v>
      </c>
      <c r="E442" s="27">
        <v>488.01900000000001</v>
      </c>
      <c r="F442" s="27">
        <v>466.988</v>
      </c>
      <c r="G442" s="27">
        <v>747.97900000000004</v>
      </c>
      <c r="H442" s="27">
        <v>1651.796</v>
      </c>
      <c r="I442" s="27">
        <v>675.79</v>
      </c>
      <c r="J442" s="27">
        <v>14022.239</v>
      </c>
      <c r="K442" s="27">
        <v>2289.9650000000001</v>
      </c>
      <c r="L442" s="27">
        <v>422.64299999999997</v>
      </c>
      <c r="M442" s="27">
        <v>0</v>
      </c>
      <c r="N442" s="27">
        <v>10261.214</v>
      </c>
      <c r="O442" s="27">
        <v>9354.58</v>
      </c>
      <c r="P442" s="27">
        <v>563.98900000000003</v>
      </c>
      <c r="Q442" s="27">
        <v>13899.025</v>
      </c>
      <c r="R442" s="27">
        <v>4345.2111000000004</v>
      </c>
      <c r="S442" s="27" t="e">
        <v>#N/A</v>
      </c>
      <c r="T442" s="27">
        <v>479.88499999999999</v>
      </c>
      <c r="U442" s="27">
        <v>12247.2294</v>
      </c>
      <c r="V442" s="27">
        <v>-479.88499999999999</v>
      </c>
      <c r="W442" s="27">
        <v>424.45299999999997</v>
      </c>
      <c r="X442" s="27">
        <v>112.258</v>
      </c>
      <c r="Y442" s="27">
        <v>11.669</v>
      </c>
      <c r="Z442" s="27">
        <v>-55.432000000000002</v>
      </c>
      <c r="AA442" s="27" t="e">
        <v>#N/A</v>
      </c>
      <c r="AB442" s="27" t="e">
        <v>#N/A</v>
      </c>
      <c r="AC442" s="27">
        <v>334.15199999999999</v>
      </c>
      <c r="AD442" s="27">
        <v>27.941700000000001</v>
      </c>
      <c r="AE442" s="27">
        <v>28362.455600000001</v>
      </c>
      <c r="AF442" s="27">
        <v>148.547</v>
      </c>
      <c r="AG442" s="27">
        <v>89.454999999999998</v>
      </c>
      <c r="AH442" s="27" t="e">
        <v>#N/A</v>
      </c>
      <c r="AI442" s="27">
        <v>334.15199999999999</v>
      </c>
      <c r="AJ442" s="27">
        <v>0</v>
      </c>
      <c r="AK442" s="27">
        <v>-120.691</v>
      </c>
      <c r="AL442" s="27">
        <v>-23.661999999999999</v>
      </c>
      <c r="AM442" s="27">
        <v>0</v>
      </c>
      <c r="AN442" s="27">
        <v>320.149</v>
      </c>
      <c r="AO442" s="27">
        <v>2266.1120000000001</v>
      </c>
      <c r="AP442" s="27">
        <v>0.22409999999999999</v>
      </c>
      <c r="AQ442" s="27">
        <v>1255.0429999999999</v>
      </c>
      <c r="AR442" s="27">
        <v>13223.2354</v>
      </c>
      <c r="AS442" s="27">
        <v>9674.5048999999999</v>
      </c>
      <c r="AT442" s="27">
        <v>22.700700000000001</v>
      </c>
      <c r="AU442" s="27">
        <v>390.97199999999998</v>
      </c>
      <c r="AV442" s="27" t="e">
        <v>#N/A</v>
      </c>
      <c r="AW442" s="27">
        <v>-31.065000000000001</v>
      </c>
      <c r="AX442" s="27">
        <v>1255.0429999999999</v>
      </c>
      <c r="AY442" s="27">
        <v>1255.0429999999999</v>
      </c>
      <c r="AZ442" s="27">
        <v>8350.7482</v>
      </c>
      <c r="BA442" s="27">
        <v>1794.59</v>
      </c>
      <c r="BB442" s="27">
        <v>1722.288</v>
      </c>
      <c r="BC442" s="27">
        <v>2453.5531000000001</v>
      </c>
      <c r="BD442" s="27" t="e">
        <v>#N/A</v>
      </c>
      <c r="BE442" s="28">
        <v>148.547</v>
      </c>
      <c r="BF442" s="27">
        <v>1.2</v>
      </c>
      <c r="BG442" s="31">
        <f t="shared" si="56"/>
        <v>7191.8723999999993</v>
      </c>
      <c r="BH442" s="31">
        <f t="shared" si="62"/>
        <v>10907.673139999999</v>
      </c>
      <c r="BI442" s="31">
        <f t="shared" si="57"/>
        <v>10907.673139999999</v>
      </c>
      <c r="BJ442" s="27">
        <v>5993.2269999999999</v>
      </c>
      <c r="BK442" s="31">
        <f t="shared" si="63"/>
        <v>866260.98862741108</v>
      </c>
      <c r="BL442" s="27">
        <v>144.53999300000001</v>
      </c>
      <c r="BM442" s="27">
        <v>0</v>
      </c>
      <c r="BN442" s="27" t="s">
        <v>107</v>
      </c>
      <c r="BO442" s="27">
        <f t="shared" si="64"/>
        <v>1</v>
      </c>
      <c r="BP442" s="27">
        <f t="shared" si="58"/>
        <v>9553.8138999999992</v>
      </c>
      <c r="BQ442" s="27">
        <f t="shared" si="59"/>
        <v>90.671746141863949</v>
      </c>
      <c r="BR442" s="27">
        <f t="shared" si="60"/>
        <v>1.1028793891709241E-2</v>
      </c>
      <c r="BS442" s="27" t="str">
        <f t="shared" si="61"/>
        <v>Continue</v>
      </c>
    </row>
    <row r="443" spans="1:71" customFormat="1" hidden="1">
      <c r="A443">
        <v>442</v>
      </c>
      <c r="B443" t="s">
        <v>82</v>
      </c>
      <c r="C443" s="1">
        <v>40359</v>
      </c>
      <c r="D443">
        <v>1.0787</v>
      </c>
      <c r="E443">
        <v>583.20299999999997</v>
      </c>
      <c r="F443">
        <v>493.15899999999999</v>
      </c>
      <c r="G443">
        <v>953.18499999999995</v>
      </c>
      <c r="H443">
        <v>1639.93</v>
      </c>
      <c r="I443">
        <v>730.50800000000004</v>
      </c>
      <c r="J443" s="3">
        <v>12896.459000000001</v>
      </c>
      <c r="K443">
        <v>1827.6890000000001</v>
      </c>
      <c r="L443">
        <v>464.93299999999999</v>
      </c>
      <c r="M443">
        <v>0</v>
      </c>
      <c r="N443" s="2">
        <v>9718.4539999999997</v>
      </c>
      <c r="O443" s="2">
        <v>8594.6779999999999</v>
      </c>
      <c r="P443">
        <v>574.73699999999997</v>
      </c>
      <c r="Q443">
        <v>12863.091</v>
      </c>
      <c r="R443">
        <v>4066.6210000000001</v>
      </c>
      <c r="S443" s="4" t="e">
        <v>#N/A</v>
      </c>
      <c r="T443">
        <v>377.83600000000001</v>
      </c>
      <c r="U443">
        <v>11223.1608</v>
      </c>
      <c r="V443">
        <v>-377.83600000000001</v>
      </c>
      <c r="W443">
        <v>345.97699999999998</v>
      </c>
      <c r="X443">
        <v>122.89700000000001</v>
      </c>
      <c r="Y443">
        <v>2.669</v>
      </c>
      <c r="Z443">
        <v>-31.859000000000002</v>
      </c>
      <c r="AA443" t="e">
        <v>#N/A</v>
      </c>
      <c r="AB443" t="e">
        <v>#N/A</v>
      </c>
      <c r="AC443">
        <v>626.68899999999996</v>
      </c>
      <c r="AD443">
        <v>22.2544</v>
      </c>
      <c r="AE443" s="25">
        <v>15724.3459</v>
      </c>
      <c r="AF443">
        <v>458.51400000000001</v>
      </c>
      <c r="AG443">
        <v>123.48699999999999</v>
      </c>
      <c r="AH443">
        <v>1.321</v>
      </c>
      <c r="AI443">
        <v>626.68899999999996</v>
      </c>
      <c r="AJ443">
        <v>0</v>
      </c>
      <c r="AK443">
        <v>-118.133</v>
      </c>
      <c r="AL443">
        <v>-102.88200000000001</v>
      </c>
      <c r="AM443">
        <v>0</v>
      </c>
      <c r="AN443">
        <v>554.88800000000003</v>
      </c>
      <c r="AO443">
        <v>2155.6860000000001</v>
      </c>
      <c r="AP443">
        <v>0.18579999999999999</v>
      </c>
      <c r="AQ443">
        <v>1048.0409999999999</v>
      </c>
      <c r="AR443">
        <v>12132.5828</v>
      </c>
      <c r="AS443">
        <v>8914.6031000000003</v>
      </c>
      <c r="AT443">
        <v>24.133099999999999</v>
      </c>
      <c r="AU443">
        <v>330.94799999999998</v>
      </c>
      <c r="AV443">
        <v>78.676000000000002</v>
      </c>
      <c r="AW443">
        <v>-69.278999999999996</v>
      </c>
      <c r="AX443" s="26">
        <v>1048.0409999999999</v>
      </c>
      <c r="AY443">
        <v>1048.0409999999999</v>
      </c>
      <c r="AZ443">
        <v>7406.7619999999997</v>
      </c>
      <c r="BA443">
        <v>1578.509</v>
      </c>
      <c r="BB443">
        <v>1371.346</v>
      </c>
      <c r="BC443">
        <v>2510.2838000000002</v>
      </c>
      <c r="BD443" t="e">
        <v>#N/A</v>
      </c>
      <c r="BE443" s="15">
        <v>458.51400000000001</v>
      </c>
      <c r="BF443" s="5">
        <v>0.62</v>
      </c>
      <c r="BG443" s="9">
        <f t="shared" si="56"/>
        <v>3715.8007399999997</v>
      </c>
      <c r="BH443" s="9">
        <f t="shared" si="62"/>
        <v>136614.91436000002</v>
      </c>
      <c r="BI443" s="9">
        <f t="shared" si="57"/>
        <v>0</v>
      </c>
      <c r="BJ443">
        <v>5993.2269999999999</v>
      </c>
      <c r="BK443" s="9">
        <f t="shared" si="63"/>
        <v>491444.614</v>
      </c>
      <c r="BL443">
        <v>82</v>
      </c>
      <c r="BM443">
        <v>0</v>
      </c>
      <c r="BN443" t="s">
        <v>107</v>
      </c>
      <c r="BO443">
        <f t="shared" si="64"/>
        <v>1</v>
      </c>
      <c r="BP443">
        <f t="shared" si="58"/>
        <v>8796.4700000000012</v>
      </c>
      <c r="BQ443">
        <f t="shared" si="59"/>
        <v>55.868389706325374</v>
      </c>
      <c r="BR443">
        <f t="shared" si="60"/>
        <v>1.7899209289126528E-2</v>
      </c>
      <c r="BS443" t="e">
        <f t="shared" si="61"/>
        <v>#N/A</v>
      </c>
    </row>
    <row r="444" spans="1:71">
      <c r="A444" s="27">
        <v>443</v>
      </c>
      <c r="B444" s="27" t="s">
        <v>83</v>
      </c>
      <c r="C444" s="29">
        <v>44561</v>
      </c>
      <c r="D444" s="27">
        <v>1.2744</v>
      </c>
      <c r="E444" s="27">
        <v>104576</v>
      </c>
      <c r="F444" s="27">
        <v>91680</v>
      </c>
      <c r="G444" s="27">
        <v>45920</v>
      </c>
      <c r="H444" s="27">
        <v>388783</v>
      </c>
      <c r="I444" s="27">
        <v>2896</v>
      </c>
      <c r="J444" s="27">
        <v>1205497</v>
      </c>
      <c r="K444" s="27">
        <v>70440</v>
      </c>
      <c r="L444" s="27">
        <v>60442</v>
      </c>
      <c r="M444" s="27">
        <v>0</v>
      </c>
      <c r="N444" s="27">
        <v>1881186</v>
      </c>
      <c r="O444" s="27">
        <v>1862712</v>
      </c>
      <c r="P444" s="27">
        <v>116618</v>
      </c>
      <c r="Q444" s="27">
        <v>2457664</v>
      </c>
      <c r="R444" s="27">
        <v>546195</v>
      </c>
      <c r="S444" s="27">
        <v>12907</v>
      </c>
      <c r="T444" s="27">
        <v>48633</v>
      </c>
      <c r="U444" s="27">
        <v>2068881</v>
      </c>
      <c r="V444" s="27">
        <v>-48633</v>
      </c>
      <c r="W444" s="27">
        <v>97781</v>
      </c>
      <c r="X444" s="27">
        <v>17835</v>
      </c>
      <c r="Y444" s="27" t="e">
        <v>#N/A</v>
      </c>
      <c r="Z444" s="27">
        <v>49148</v>
      </c>
      <c r="AA444" s="27">
        <v>6212</v>
      </c>
      <c r="AB444" s="27">
        <v>0</v>
      </c>
      <c r="AC444" s="27">
        <v>73134</v>
      </c>
      <c r="AD444" s="27">
        <v>8.8988999999999994</v>
      </c>
      <c r="AE444" s="27">
        <v>5152442.2461000001</v>
      </c>
      <c r="AF444" s="27">
        <v>155582</v>
      </c>
      <c r="AG444" s="27">
        <v>15652</v>
      </c>
      <c r="AH444" s="27">
        <v>4988</v>
      </c>
      <c r="AI444" s="27">
        <v>73134</v>
      </c>
      <c r="AJ444" s="27">
        <v>0</v>
      </c>
      <c r="AK444" s="27">
        <v>17067</v>
      </c>
      <c r="AL444" s="27">
        <v>-389</v>
      </c>
      <c r="AM444" s="27">
        <v>0</v>
      </c>
      <c r="AN444" s="27">
        <v>175886</v>
      </c>
      <c r="AO444" s="27">
        <v>370982</v>
      </c>
      <c r="AP444" s="27">
        <v>139.5967</v>
      </c>
      <c r="AQ444" s="27">
        <v>432927</v>
      </c>
      <c r="AR444" s="27">
        <v>2454768</v>
      </c>
      <c r="AS444" s="27">
        <v>1894402</v>
      </c>
      <c r="AT444" s="27">
        <v>9.8927999999999994</v>
      </c>
      <c r="AU444" s="27">
        <v>49583</v>
      </c>
      <c r="AV444" s="27">
        <v>8464</v>
      </c>
      <c r="AW444" s="27">
        <v>18694</v>
      </c>
      <c r="AX444" s="27">
        <v>432927</v>
      </c>
      <c r="AY444" s="27">
        <v>432927</v>
      </c>
      <c r="AZ444" s="27">
        <v>1156724</v>
      </c>
      <c r="BA444" s="27">
        <v>279046</v>
      </c>
      <c r="BB444" s="27">
        <v>501204</v>
      </c>
      <c r="BC444" s="27">
        <v>188284</v>
      </c>
      <c r="BD444" s="27" t="e">
        <v>#N/A</v>
      </c>
      <c r="BE444" s="28">
        <v>155582</v>
      </c>
      <c r="BF444" s="27">
        <v>43.77</v>
      </c>
      <c r="BG444" s="31">
        <f t="shared" si="56"/>
        <v>132899.11362000002</v>
      </c>
      <c r="BH444" s="31">
        <f t="shared" si="62"/>
        <v>216913.70064000002</v>
      </c>
      <c r="BI444" s="31">
        <f t="shared" si="57"/>
        <v>216913.70064000002</v>
      </c>
      <c r="BJ444" s="27">
        <v>3036.306</v>
      </c>
      <c r="BK444" s="31">
        <f t="shared" si="63"/>
        <v>5229733.5272713443</v>
      </c>
      <c r="BL444" s="27">
        <v>1722.400024</v>
      </c>
      <c r="BM444" s="27">
        <v>0</v>
      </c>
      <c r="BN444" s="27" t="s">
        <v>114</v>
      </c>
      <c r="BO444" s="27">
        <f t="shared" si="64"/>
        <v>1</v>
      </c>
      <c r="BP444" s="27">
        <f t="shared" si="58"/>
        <v>1911469</v>
      </c>
      <c r="BQ444" s="27">
        <f t="shared" si="59"/>
        <v>2.735976114324294</v>
      </c>
      <c r="BR444" s="27">
        <f t="shared" si="60"/>
        <v>0.36550026689358384</v>
      </c>
      <c r="BS444" s="27" t="str">
        <f t="shared" si="61"/>
        <v>Continue</v>
      </c>
    </row>
    <row r="445" spans="1:71" customFormat="1" hidden="1">
      <c r="A445">
        <v>444</v>
      </c>
      <c r="B445" t="s">
        <v>83</v>
      </c>
      <c r="C445" s="1">
        <v>44377</v>
      </c>
      <c r="D445">
        <v>1.2529999999999999</v>
      </c>
      <c r="E445">
        <v>59163</v>
      </c>
      <c r="F445">
        <v>64211</v>
      </c>
      <c r="G445">
        <v>47718</v>
      </c>
      <c r="H445">
        <v>183929</v>
      </c>
      <c r="I445">
        <v>2705</v>
      </c>
      <c r="J445" s="3">
        <v>1096524</v>
      </c>
      <c r="K445">
        <v>158199</v>
      </c>
      <c r="L445">
        <v>67674</v>
      </c>
      <c r="M445">
        <v>0</v>
      </c>
      <c r="N445" s="2">
        <v>1693340</v>
      </c>
      <c r="O445" s="2">
        <v>1685798</v>
      </c>
      <c r="P445">
        <v>17290</v>
      </c>
      <c r="Q445">
        <v>2162039</v>
      </c>
      <c r="R445">
        <v>427265</v>
      </c>
      <c r="S445" s="4">
        <v>0</v>
      </c>
      <c r="T445">
        <v>43689</v>
      </c>
      <c r="U445">
        <v>1978110</v>
      </c>
      <c r="V445">
        <v>-43689</v>
      </c>
      <c r="W445">
        <v>148508</v>
      </c>
      <c r="X445">
        <v>13012</v>
      </c>
      <c r="Y445" t="e">
        <v>#N/A</v>
      </c>
      <c r="Z445">
        <v>104819</v>
      </c>
      <c r="AA445">
        <v>258</v>
      </c>
      <c r="AB445">
        <v>0</v>
      </c>
      <c r="AC445">
        <v>69474</v>
      </c>
      <c r="AD445">
        <v>8.0086999999999993</v>
      </c>
      <c r="AE445" s="25">
        <v>4826710.2167999996</v>
      </c>
      <c r="AF445">
        <v>99287</v>
      </c>
      <c r="AG445">
        <v>9065</v>
      </c>
      <c r="AH445">
        <v>1207</v>
      </c>
      <c r="AI445">
        <v>69474</v>
      </c>
      <c r="AJ445">
        <v>0</v>
      </c>
      <c r="AK445">
        <v>17286</v>
      </c>
      <c r="AL445">
        <v>-3497</v>
      </c>
      <c r="AM445">
        <v>0</v>
      </c>
      <c r="AN445">
        <v>113190</v>
      </c>
      <c r="AO445">
        <v>264452</v>
      </c>
      <c r="AP445">
        <v>74.031300000000002</v>
      </c>
      <c r="AQ445">
        <v>221387</v>
      </c>
      <c r="AR445">
        <v>2159334</v>
      </c>
      <c r="AS445">
        <v>1717488</v>
      </c>
      <c r="AT445">
        <v>17.857399999999998</v>
      </c>
      <c r="AU445">
        <v>51544</v>
      </c>
      <c r="AV445">
        <v>4866</v>
      </c>
      <c r="AW445">
        <v>15712</v>
      </c>
      <c r="AX445" s="26">
        <v>221387</v>
      </c>
      <c r="AY445">
        <v>221387</v>
      </c>
      <c r="AZ445">
        <v>892346</v>
      </c>
      <c r="BA445">
        <v>229214</v>
      </c>
      <c r="BB445">
        <v>288643</v>
      </c>
      <c r="BC445">
        <v>266103</v>
      </c>
      <c r="BD445" t="e">
        <v>#N/A</v>
      </c>
      <c r="BE445" s="15">
        <v>99287</v>
      </c>
      <c r="BF445" s="5">
        <v>27.67</v>
      </c>
      <c r="BG445" s="9">
        <f t="shared" si="56"/>
        <v>84014.587020000006</v>
      </c>
      <c r="BH445" s="9">
        <f t="shared" si="62"/>
        <v>156096.49145999999</v>
      </c>
      <c r="BI445" s="9">
        <f t="shared" si="57"/>
        <v>156096.49145999999</v>
      </c>
      <c r="BJ445">
        <v>3036.306</v>
      </c>
      <c r="BK445" s="9">
        <f t="shared" si="63"/>
        <v>4872664.0175789939</v>
      </c>
      <c r="BL445">
        <v>1604.8000489999999</v>
      </c>
      <c r="BM445">
        <v>0</v>
      </c>
      <c r="BN445" t="s">
        <v>114</v>
      </c>
      <c r="BO445">
        <f t="shared" si="64"/>
        <v>1</v>
      </c>
      <c r="BP445">
        <f t="shared" si="58"/>
        <v>1734774</v>
      </c>
      <c r="BQ445">
        <f t="shared" si="59"/>
        <v>2.8088177581512022</v>
      </c>
      <c r="BR445">
        <f t="shared" si="60"/>
        <v>0.3560216739224164</v>
      </c>
      <c r="BS445" t="str">
        <f t="shared" si="61"/>
        <v>Continue</v>
      </c>
    </row>
    <row r="446" spans="1:71">
      <c r="A446" s="27">
        <v>445</v>
      </c>
      <c r="B446" s="27" t="s">
        <v>83</v>
      </c>
      <c r="C446" s="29">
        <v>44196</v>
      </c>
      <c r="D446" s="27">
        <v>1.1625000000000001</v>
      </c>
      <c r="E446" s="27">
        <v>64073</v>
      </c>
      <c r="F446" s="27">
        <v>55149</v>
      </c>
      <c r="G446" s="27">
        <v>119707</v>
      </c>
      <c r="H446" s="27">
        <v>159996</v>
      </c>
      <c r="I446" s="27">
        <v>2820</v>
      </c>
      <c r="J446" s="27">
        <v>1009676</v>
      </c>
      <c r="K446" s="27">
        <v>175658</v>
      </c>
      <c r="L446" s="27">
        <v>64192</v>
      </c>
      <c r="M446" s="27">
        <v>0</v>
      </c>
      <c r="N446" s="27">
        <v>1600391</v>
      </c>
      <c r="O446" s="27">
        <v>1588274</v>
      </c>
      <c r="P446" s="27">
        <v>56950</v>
      </c>
      <c r="Q446" s="27">
        <v>2059178</v>
      </c>
      <c r="R446" s="27">
        <v>420751</v>
      </c>
      <c r="S446" s="27">
        <v>463</v>
      </c>
      <c r="T446" s="27">
        <v>57172</v>
      </c>
      <c r="U446" s="27">
        <v>1899182</v>
      </c>
      <c r="V446" s="27">
        <v>-57172</v>
      </c>
      <c r="W446" s="27">
        <v>56160</v>
      </c>
      <c r="X446" s="27">
        <v>11659</v>
      </c>
      <c r="Y446" s="27" t="e">
        <v>#N/A</v>
      </c>
      <c r="Z446" s="27">
        <v>-1012</v>
      </c>
      <c r="AA446" s="27">
        <v>36</v>
      </c>
      <c r="AB446" s="27">
        <v>0</v>
      </c>
      <c r="AC446" s="27">
        <v>56045</v>
      </c>
      <c r="AD446" s="27">
        <v>12.217499999999999</v>
      </c>
      <c r="AE446" s="27">
        <v>3781133.1995999999</v>
      </c>
      <c r="AF446" s="27">
        <v>43776</v>
      </c>
      <c r="AG446" s="27">
        <v>6551</v>
      </c>
      <c r="AH446" s="27">
        <v>1255</v>
      </c>
      <c r="AI446" s="27">
        <v>56045</v>
      </c>
      <c r="AJ446" s="27">
        <v>0</v>
      </c>
      <c r="AK446" s="27">
        <v>18463</v>
      </c>
      <c r="AL446" s="27">
        <v>32690</v>
      </c>
      <c r="AM446" s="27">
        <v>0</v>
      </c>
      <c r="AN446" s="27">
        <v>53620</v>
      </c>
      <c r="AO446" s="27">
        <v>219540</v>
      </c>
      <c r="AP446" s="27">
        <v>38.453400000000002</v>
      </c>
      <c r="AQ446" s="27">
        <v>67832</v>
      </c>
      <c r="AR446" s="27">
        <v>2056358</v>
      </c>
      <c r="AS446" s="27">
        <v>1619964</v>
      </c>
      <c r="AT446" s="27">
        <v>39.360799999999998</v>
      </c>
      <c r="AU446" s="27">
        <v>51010</v>
      </c>
      <c r="AV446" s="27">
        <v>4939</v>
      </c>
      <c r="AW446" s="27">
        <v>10754</v>
      </c>
      <c r="AX446" s="27">
        <v>67832</v>
      </c>
      <c r="AY446" s="27">
        <v>67832</v>
      </c>
      <c r="AZ446" s="27">
        <v>711812</v>
      </c>
      <c r="BA446" s="27">
        <v>113012</v>
      </c>
      <c r="BB446" s="27">
        <v>129596</v>
      </c>
      <c r="BC446" s="27">
        <v>202938</v>
      </c>
      <c r="BD446" s="27" t="e">
        <v>#N/A</v>
      </c>
      <c r="BE446" s="28">
        <v>43776</v>
      </c>
      <c r="BF446" s="27">
        <v>23.74</v>
      </c>
      <c r="BG446" s="31">
        <f t="shared" si="56"/>
        <v>72081.904439999998</v>
      </c>
      <c r="BH446" s="31">
        <f t="shared" si="62"/>
        <v>107971.04136</v>
      </c>
      <c r="BI446" s="31">
        <f t="shared" si="57"/>
        <v>107971.04136</v>
      </c>
      <c r="BJ446" s="27">
        <v>3036.306</v>
      </c>
      <c r="BK446" s="31">
        <f t="shared" si="63"/>
        <v>3824530.9647286558</v>
      </c>
      <c r="BL446" s="27">
        <v>1259.599976</v>
      </c>
      <c r="BM446" s="27">
        <v>0</v>
      </c>
      <c r="BN446" s="27" t="s">
        <v>114</v>
      </c>
      <c r="BO446" s="27">
        <f t="shared" si="64"/>
        <v>1</v>
      </c>
      <c r="BP446" s="27">
        <f t="shared" si="58"/>
        <v>1638427</v>
      </c>
      <c r="BQ446" s="27">
        <f t="shared" si="59"/>
        <v>2.3342699825678261</v>
      </c>
      <c r="BR446" s="27">
        <f t="shared" si="60"/>
        <v>0.42839945998874762</v>
      </c>
      <c r="BS446" s="27" t="str">
        <f t="shared" si="61"/>
        <v>Continue</v>
      </c>
    </row>
    <row r="447" spans="1:71" customFormat="1" hidden="1">
      <c r="A447">
        <v>446</v>
      </c>
      <c r="B447" t="s">
        <v>83</v>
      </c>
      <c r="C447" s="1">
        <v>44012</v>
      </c>
      <c r="D447">
        <v>1.0660000000000001</v>
      </c>
      <c r="E447">
        <v>40359</v>
      </c>
      <c r="F447">
        <v>36986</v>
      </c>
      <c r="G447">
        <v>46090</v>
      </c>
      <c r="H447">
        <v>141233</v>
      </c>
      <c r="I447">
        <v>2897</v>
      </c>
      <c r="J447" s="3">
        <v>906320</v>
      </c>
      <c r="K447">
        <v>125944</v>
      </c>
      <c r="L447">
        <v>19770</v>
      </c>
      <c r="M447">
        <v>0</v>
      </c>
      <c r="N447" s="2">
        <v>1574712</v>
      </c>
      <c r="O447" s="2">
        <v>1564135</v>
      </c>
      <c r="P447">
        <v>53638</v>
      </c>
      <c r="Q447">
        <v>1964753</v>
      </c>
      <c r="R447">
        <v>350106</v>
      </c>
      <c r="S447" s="4" t="e">
        <v>#N/A</v>
      </c>
      <c r="T447">
        <v>54800</v>
      </c>
      <c r="U447">
        <v>1823520</v>
      </c>
      <c r="V447">
        <v>-54800</v>
      </c>
      <c r="W447">
        <v>1606</v>
      </c>
      <c r="X447">
        <v>8975</v>
      </c>
      <c r="Y447" t="e">
        <v>#N/A</v>
      </c>
      <c r="Z447">
        <v>-53194</v>
      </c>
      <c r="AA447">
        <v>0</v>
      </c>
      <c r="AB447" t="e">
        <v>#N/A</v>
      </c>
      <c r="AC447">
        <v>13623</v>
      </c>
      <c r="AD447" t="e">
        <v>#N/A</v>
      </c>
      <c r="AE447" s="25">
        <v>3069276.5879000002</v>
      </c>
      <c r="AF447">
        <v>41564</v>
      </c>
      <c r="AG447">
        <v>-8169</v>
      </c>
      <c r="AH447">
        <v>1242</v>
      </c>
      <c r="AI447">
        <v>13623</v>
      </c>
      <c r="AJ447">
        <v>0</v>
      </c>
      <c r="AK447">
        <v>18822</v>
      </c>
      <c r="AL447">
        <v>-3329</v>
      </c>
      <c r="AM447">
        <v>0</v>
      </c>
      <c r="AN447">
        <v>34727</v>
      </c>
      <c r="AO447">
        <v>143939</v>
      </c>
      <c r="AP447">
        <v>64.934700000000007</v>
      </c>
      <c r="AQ447">
        <v>425390</v>
      </c>
      <c r="AR447">
        <v>1961856</v>
      </c>
      <c r="AS447">
        <v>1595825</v>
      </c>
      <c r="AT447">
        <v>16.221299999999999</v>
      </c>
      <c r="AU447">
        <v>84920</v>
      </c>
      <c r="AV447">
        <v>4733</v>
      </c>
      <c r="AW447">
        <v>13199</v>
      </c>
      <c r="AX447" s="26">
        <v>425390</v>
      </c>
      <c r="AY447">
        <v>425390</v>
      </c>
      <c r="AZ447">
        <v>738685</v>
      </c>
      <c r="BA447">
        <v>460614</v>
      </c>
      <c r="BB447">
        <v>523509</v>
      </c>
      <c r="BC447">
        <v>239060</v>
      </c>
      <c r="BD447" t="e">
        <v>#N/A</v>
      </c>
      <c r="BE447" s="15">
        <v>41564</v>
      </c>
      <c r="BF447" s="5">
        <v>11.82</v>
      </c>
      <c r="BG447" s="9">
        <f t="shared" si="56"/>
        <v>35889.136920000004</v>
      </c>
      <c r="BH447" s="9">
        <f t="shared" si="62"/>
        <v>90846.27552000001</v>
      </c>
      <c r="BI447" s="9">
        <f t="shared" si="57"/>
        <v>90846.27552000001</v>
      </c>
      <c r="BJ447">
        <v>3036.306</v>
      </c>
      <c r="BK447" s="9">
        <f t="shared" si="63"/>
        <v>3081243.2923643282</v>
      </c>
      <c r="BL447">
        <v>1014.799988</v>
      </c>
      <c r="BM447">
        <v>0</v>
      </c>
      <c r="BN447" t="s">
        <v>114</v>
      </c>
      <c r="BO447">
        <f t="shared" si="64"/>
        <v>1</v>
      </c>
      <c r="BP447">
        <f t="shared" si="58"/>
        <v>1614647</v>
      </c>
      <c r="BQ447">
        <f t="shared" si="59"/>
        <v>1.9083076934861478</v>
      </c>
      <c r="BR447">
        <f t="shared" si="60"/>
        <v>0.52402450789954791</v>
      </c>
      <c r="BS447" t="str">
        <f t="shared" si="61"/>
        <v>Continue</v>
      </c>
    </row>
    <row r="448" spans="1:71">
      <c r="A448" s="27">
        <v>447</v>
      </c>
      <c r="B448" s="27" t="s">
        <v>83</v>
      </c>
      <c r="C448" s="29">
        <v>43830</v>
      </c>
      <c r="D448" s="27">
        <v>0.71150000000000002</v>
      </c>
      <c r="E448" s="27">
        <v>48539</v>
      </c>
      <c r="F448" s="27">
        <v>50048</v>
      </c>
      <c r="G448" s="27">
        <v>53240</v>
      </c>
      <c r="H448" s="27">
        <v>117113</v>
      </c>
      <c r="I448" s="27">
        <v>2644</v>
      </c>
      <c r="J448" s="27">
        <v>800995</v>
      </c>
      <c r="K448" s="27">
        <v>147368</v>
      </c>
      <c r="L448" s="27">
        <v>84374</v>
      </c>
      <c r="M448" s="27">
        <v>0</v>
      </c>
      <c r="N448" s="27">
        <v>1618696</v>
      </c>
      <c r="O448" s="27">
        <v>1615819</v>
      </c>
      <c r="P448" s="27">
        <v>15193</v>
      </c>
      <c r="Q448" s="27">
        <v>2012867</v>
      </c>
      <c r="R448" s="27">
        <v>345791</v>
      </c>
      <c r="S448" s="27" t="e">
        <v>#N/A</v>
      </c>
      <c r="T448" s="27">
        <v>45700</v>
      </c>
      <c r="U448" s="27">
        <v>1895754</v>
      </c>
      <c r="V448" s="27">
        <v>-45700</v>
      </c>
      <c r="W448" s="27">
        <v>77661</v>
      </c>
      <c r="X448" s="27">
        <v>8553</v>
      </c>
      <c r="Y448" s="27" t="e">
        <v>#N/A</v>
      </c>
      <c r="Z448" s="27">
        <v>31961</v>
      </c>
      <c r="AA448" s="27">
        <v>0</v>
      </c>
      <c r="AB448" s="27">
        <v>0</v>
      </c>
      <c r="AC448" s="27">
        <v>27079</v>
      </c>
      <c r="AD448" s="27" t="e">
        <v>#N/A</v>
      </c>
      <c r="AE448" s="27">
        <v>3800142.0410000002</v>
      </c>
      <c r="AF448" s="27">
        <v>44547</v>
      </c>
      <c r="AG448" s="27">
        <v>-935</v>
      </c>
      <c r="AH448" s="27">
        <v>1159</v>
      </c>
      <c r="AI448" s="27">
        <v>27079</v>
      </c>
      <c r="AJ448" s="27">
        <v>0</v>
      </c>
      <c r="AK448" s="27">
        <v>19567</v>
      </c>
      <c r="AL448" s="27">
        <v>-3552</v>
      </c>
      <c r="AM448" s="27">
        <v>0</v>
      </c>
      <c r="AN448" s="27">
        <v>48194</v>
      </c>
      <c r="AO448" s="27">
        <v>221022</v>
      </c>
      <c r="AP448" s="27">
        <v>111.7238</v>
      </c>
      <c r="AQ448" s="27">
        <v>865477</v>
      </c>
      <c r="AR448" s="27">
        <v>2010223</v>
      </c>
      <c r="AS448" s="27">
        <v>1647509</v>
      </c>
      <c r="AT448" s="27">
        <v>11.9282</v>
      </c>
      <c r="AU448" s="27">
        <v>119654</v>
      </c>
      <c r="AV448" s="27">
        <v>4378</v>
      </c>
      <c r="AW448" s="27">
        <v>17984</v>
      </c>
      <c r="AX448" s="27">
        <v>865477</v>
      </c>
      <c r="AY448" s="27">
        <v>865477</v>
      </c>
      <c r="AZ448" s="27">
        <v>862803</v>
      </c>
      <c r="BA448" s="27">
        <v>869589</v>
      </c>
      <c r="BB448" s="27">
        <v>1003115</v>
      </c>
      <c r="BC448" s="27">
        <v>379383</v>
      </c>
      <c r="BD448" s="27" t="e">
        <v>#N/A</v>
      </c>
      <c r="BE448" s="28">
        <v>44547</v>
      </c>
      <c r="BF448" s="27">
        <v>18.100000000000001</v>
      </c>
      <c r="BG448" s="31">
        <f t="shared" si="56"/>
        <v>54957.138600000006</v>
      </c>
      <c r="BH448" s="31">
        <f t="shared" si="62"/>
        <v>98163.772980000009</v>
      </c>
      <c r="BI448" s="31">
        <f t="shared" si="57"/>
        <v>98163.772980000009</v>
      </c>
      <c r="BJ448" s="27">
        <v>3036.306</v>
      </c>
      <c r="BK448" s="31">
        <f t="shared" si="63"/>
        <v>3831818.1720000003</v>
      </c>
      <c r="BL448" s="27">
        <v>1262</v>
      </c>
      <c r="BM448" s="27">
        <v>0</v>
      </c>
      <c r="BN448" s="27" t="s">
        <v>114</v>
      </c>
      <c r="BO448" s="27">
        <f t="shared" si="64"/>
        <v>1</v>
      </c>
      <c r="BP448" s="27">
        <f t="shared" si="58"/>
        <v>1667076</v>
      </c>
      <c r="BQ448" s="27">
        <f t="shared" si="59"/>
        <v>2.2985263851198146</v>
      </c>
      <c r="BR448" s="27">
        <f t="shared" si="60"/>
        <v>0.43506135342791519</v>
      </c>
      <c r="BS448" s="27" t="str">
        <f t="shared" si="61"/>
        <v>Continue</v>
      </c>
    </row>
    <row r="449" spans="1:71" customFormat="1" hidden="1">
      <c r="A449">
        <v>448</v>
      </c>
      <c r="B449" t="s">
        <v>83</v>
      </c>
      <c r="C449" s="1">
        <v>43646</v>
      </c>
      <c r="D449">
        <v>0.7329</v>
      </c>
      <c r="E449">
        <v>39178</v>
      </c>
      <c r="F449">
        <v>42453</v>
      </c>
      <c r="G449">
        <v>51714</v>
      </c>
      <c r="H449">
        <v>109675</v>
      </c>
      <c r="I449">
        <v>2566</v>
      </c>
      <c r="J449" s="3">
        <v>683559</v>
      </c>
      <c r="K449">
        <v>153827</v>
      </c>
      <c r="L449">
        <v>31084</v>
      </c>
      <c r="M449">
        <v>0</v>
      </c>
      <c r="N449" s="2">
        <v>1243046</v>
      </c>
      <c r="O449" s="2">
        <v>1232650</v>
      </c>
      <c r="P449">
        <v>15896</v>
      </c>
      <c r="Q449">
        <v>1611695</v>
      </c>
      <c r="R449">
        <v>329580</v>
      </c>
      <c r="S449" s="4" t="e">
        <v>#N/A</v>
      </c>
      <c r="T449">
        <v>26002</v>
      </c>
      <c r="U449">
        <v>1502020</v>
      </c>
      <c r="V449">
        <v>-26002</v>
      </c>
      <c r="W449">
        <v>91981</v>
      </c>
      <c r="X449">
        <v>8007</v>
      </c>
      <c r="Y449">
        <v>0</v>
      </c>
      <c r="Z449">
        <v>65979</v>
      </c>
      <c r="AA449">
        <v>0</v>
      </c>
      <c r="AB449" t="e">
        <v>#N/A</v>
      </c>
      <c r="AC449">
        <v>60759</v>
      </c>
      <c r="AD449">
        <v>11.7783</v>
      </c>
      <c r="AE449" s="25">
        <v>4027178.8147</v>
      </c>
      <c r="AF449">
        <v>69175</v>
      </c>
      <c r="AG449">
        <v>9866</v>
      </c>
      <c r="AH449">
        <v>1112</v>
      </c>
      <c r="AI449">
        <v>60759</v>
      </c>
      <c r="AJ449">
        <v>0</v>
      </c>
      <c r="AK449">
        <v>17775</v>
      </c>
      <c r="AL449">
        <v>-564</v>
      </c>
      <c r="AM449">
        <v>0</v>
      </c>
      <c r="AN449">
        <v>83764</v>
      </c>
      <c r="AO449">
        <v>218513</v>
      </c>
      <c r="AP449">
        <v>92.400800000000004</v>
      </c>
      <c r="AQ449">
        <v>539551</v>
      </c>
      <c r="AR449">
        <v>1609129</v>
      </c>
      <c r="AS449">
        <v>1264340</v>
      </c>
      <c r="AT449">
        <v>12.4588</v>
      </c>
      <c r="AU449">
        <v>79542</v>
      </c>
      <c r="AV449">
        <v>4105</v>
      </c>
      <c r="AW449">
        <v>19349</v>
      </c>
      <c r="AX449" s="26">
        <v>539551</v>
      </c>
      <c r="AY449">
        <v>539551</v>
      </c>
      <c r="AZ449">
        <v>909152</v>
      </c>
      <c r="BA449">
        <v>544865</v>
      </c>
      <c r="BB449">
        <v>638442</v>
      </c>
      <c r="BC449">
        <v>272132</v>
      </c>
      <c r="BD449" t="e">
        <v>#N/A</v>
      </c>
      <c r="BE449" s="15">
        <v>69175</v>
      </c>
      <c r="BF449" s="5">
        <v>14.23</v>
      </c>
      <c r="BG449" s="9">
        <f t="shared" si="56"/>
        <v>43206.634380000003</v>
      </c>
      <c r="BH449" s="9">
        <f t="shared" si="62"/>
        <v>94246.938240000003</v>
      </c>
      <c r="BI449" s="9">
        <f t="shared" si="57"/>
        <v>94246.938240000003</v>
      </c>
      <c r="BJ449">
        <v>3036.306</v>
      </c>
      <c r="BK449" s="9">
        <f t="shared" si="63"/>
        <v>4060755.7172713443</v>
      </c>
      <c r="BL449">
        <v>1337.400024</v>
      </c>
      <c r="BM449">
        <v>0</v>
      </c>
      <c r="BN449" t="s">
        <v>114</v>
      </c>
      <c r="BO449">
        <f t="shared" si="64"/>
        <v>1</v>
      </c>
      <c r="BP449">
        <f t="shared" si="58"/>
        <v>1282115</v>
      </c>
      <c r="BQ449">
        <f t="shared" si="59"/>
        <v>3.1672320480388612</v>
      </c>
      <c r="BR449">
        <f t="shared" si="60"/>
        <v>0.31573310222697337</v>
      </c>
      <c r="BS449" t="str">
        <f t="shared" si="61"/>
        <v>Continue</v>
      </c>
    </row>
    <row r="450" spans="1:71">
      <c r="A450" s="27">
        <v>449</v>
      </c>
      <c r="B450" s="27" t="s">
        <v>83</v>
      </c>
      <c r="C450" s="29">
        <v>43465</v>
      </c>
      <c r="D450" s="27">
        <v>0.91469999999999996</v>
      </c>
      <c r="E450" s="27">
        <v>52882</v>
      </c>
      <c r="F450" s="27">
        <v>52314</v>
      </c>
      <c r="G450" s="27">
        <v>41472</v>
      </c>
      <c r="H450" s="27">
        <v>107023</v>
      </c>
      <c r="I450" s="27">
        <v>2119</v>
      </c>
      <c r="J450" s="27">
        <v>620991</v>
      </c>
      <c r="K450" s="27">
        <v>177516</v>
      </c>
      <c r="L450" s="27">
        <v>27788</v>
      </c>
      <c r="M450" s="27">
        <v>0</v>
      </c>
      <c r="N450" s="27">
        <v>843094</v>
      </c>
      <c r="O450" s="27">
        <v>836564</v>
      </c>
      <c r="P450" s="27">
        <v>4445</v>
      </c>
      <c r="Q450" s="27">
        <v>1216370</v>
      </c>
      <c r="R450" s="27">
        <v>329775</v>
      </c>
      <c r="S450" s="27" t="e">
        <v>#N/A</v>
      </c>
      <c r="T450" s="27">
        <v>31049</v>
      </c>
      <c r="U450" s="27">
        <v>1109347</v>
      </c>
      <c r="V450" s="27">
        <v>-31049</v>
      </c>
      <c r="W450" s="27">
        <v>53215</v>
      </c>
      <c r="X450" s="27">
        <v>7831</v>
      </c>
      <c r="Y450" s="27">
        <v>16</v>
      </c>
      <c r="Z450" s="27">
        <v>22166</v>
      </c>
      <c r="AA450" s="27">
        <v>0</v>
      </c>
      <c r="AB450" s="27" t="e">
        <v>#N/A</v>
      </c>
      <c r="AC450" s="27">
        <v>55498</v>
      </c>
      <c r="AD450" s="27">
        <v>19.065000000000001</v>
      </c>
      <c r="AE450" s="27">
        <v>3437098.2881</v>
      </c>
      <c r="AF450" s="27">
        <v>42680</v>
      </c>
      <c r="AG450" s="27">
        <v>11153</v>
      </c>
      <c r="AH450" s="27">
        <v>1055</v>
      </c>
      <c r="AI450" s="27">
        <v>55498</v>
      </c>
      <c r="AJ450" s="27">
        <v>0</v>
      </c>
      <c r="AK450" s="27">
        <v>18341</v>
      </c>
      <c r="AL450" s="27">
        <v>-717</v>
      </c>
      <c r="AM450" s="27">
        <v>0</v>
      </c>
      <c r="AN450" s="27">
        <v>58500</v>
      </c>
      <c r="AO450" s="27">
        <v>237167</v>
      </c>
      <c r="AP450" s="27">
        <v>52.646700000000003</v>
      </c>
      <c r="AQ450" s="27">
        <v>163742</v>
      </c>
      <c r="AR450" s="27">
        <v>1214251</v>
      </c>
      <c r="AS450" s="27">
        <v>868254</v>
      </c>
      <c r="AT450" s="27">
        <v>19.947600000000001</v>
      </c>
      <c r="AU450" s="27">
        <v>45587</v>
      </c>
      <c r="AV450" s="27">
        <v>4444</v>
      </c>
      <c r="AW450" s="27">
        <v>19205</v>
      </c>
      <c r="AX450" s="27">
        <v>163742</v>
      </c>
      <c r="AY450" s="27">
        <v>163742</v>
      </c>
      <c r="AZ450" s="27">
        <v>831758</v>
      </c>
      <c r="BA450" s="27">
        <v>227184</v>
      </c>
      <c r="BB450" s="27">
        <v>228534</v>
      </c>
      <c r="BC450" s="27">
        <v>186297</v>
      </c>
      <c r="BD450" s="27" t="e">
        <v>#N/A</v>
      </c>
      <c r="BE450" s="28">
        <v>42680</v>
      </c>
      <c r="BF450" s="27">
        <v>16.809999999999999</v>
      </c>
      <c r="BG450" s="31">
        <f t="shared" ref="BG450:BG513" si="65">BF450*BJ450</f>
        <v>51040.30386</v>
      </c>
      <c r="BH450" s="31">
        <f t="shared" si="62"/>
        <v>79126.134359999996</v>
      </c>
      <c r="BI450" s="31">
        <f t="shared" si="57"/>
        <v>79126.134359999996</v>
      </c>
      <c r="BJ450" s="27">
        <v>3036.306</v>
      </c>
      <c r="BK450" s="31">
        <f t="shared" si="63"/>
        <v>3421309.7495789938</v>
      </c>
      <c r="BL450" s="27">
        <v>1126.8000489999999</v>
      </c>
      <c r="BM450" s="27">
        <v>0</v>
      </c>
      <c r="BN450" s="27" t="s">
        <v>114</v>
      </c>
      <c r="BO450" s="27">
        <f t="shared" si="64"/>
        <v>1</v>
      </c>
      <c r="BP450" s="27">
        <f t="shared" si="58"/>
        <v>886595</v>
      </c>
      <c r="BQ450" s="27">
        <f t="shared" si="59"/>
        <v>3.8589319244739637</v>
      </c>
      <c r="BR450" s="27">
        <f t="shared" si="60"/>
        <v>0.25913906219952731</v>
      </c>
      <c r="BS450" s="27" t="str">
        <f t="shared" si="61"/>
        <v>Continue</v>
      </c>
    </row>
    <row r="451" spans="1:71" customFormat="1" hidden="1">
      <c r="A451">
        <v>450</v>
      </c>
      <c r="B451" t="s">
        <v>83</v>
      </c>
      <c r="C451" s="1">
        <v>43281</v>
      </c>
      <c r="D451">
        <v>0.95730000000000004</v>
      </c>
      <c r="E451">
        <v>38403</v>
      </c>
      <c r="F451">
        <v>35813</v>
      </c>
      <c r="G451">
        <v>35553</v>
      </c>
      <c r="H451">
        <v>76330</v>
      </c>
      <c r="I451">
        <v>1535</v>
      </c>
      <c r="J451" s="3">
        <v>613990</v>
      </c>
      <c r="K451">
        <v>162689</v>
      </c>
      <c r="L451">
        <v>30095</v>
      </c>
      <c r="M451">
        <v>0</v>
      </c>
      <c r="N451" s="2">
        <v>783098</v>
      </c>
      <c r="O451" s="2">
        <v>776609</v>
      </c>
      <c r="P451">
        <v>3276</v>
      </c>
      <c r="Q451">
        <v>1111779</v>
      </c>
      <c r="R451">
        <v>283675</v>
      </c>
      <c r="S451" s="4" t="e">
        <v>#N/A</v>
      </c>
      <c r="T451">
        <v>17359</v>
      </c>
      <c r="U451">
        <v>1035449</v>
      </c>
      <c r="V451">
        <v>-17359</v>
      </c>
      <c r="W451">
        <v>61604</v>
      </c>
      <c r="X451">
        <v>8655</v>
      </c>
      <c r="Y451">
        <v>0</v>
      </c>
      <c r="Z451">
        <v>44245</v>
      </c>
      <c r="AA451">
        <v>-1332</v>
      </c>
      <c r="AB451" t="e">
        <v>#N/A</v>
      </c>
      <c r="AC451">
        <v>59595</v>
      </c>
      <c r="AD451">
        <v>23.5562</v>
      </c>
      <c r="AE451" s="25">
        <v>2569486.4</v>
      </c>
      <c r="AF451">
        <v>32041</v>
      </c>
      <c r="AG451">
        <v>11486</v>
      </c>
      <c r="AH451">
        <v>1210</v>
      </c>
      <c r="AI451">
        <v>59595</v>
      </c>
      <c r="AJ451">
        <v>0</v>
      </c>
      <c r="AK451">
        <v>19805</v>
      </c>
      <c r="AL451">
        <v>-906</v>
      </c>
      <c r="AM451">
        <v>0</v>
      </c>
      <c r="AN451">
        <v>48760</v>
      </c>
      <c r="AO451">
        <v>195822</v>
      </c>
      <c r="AP451">
        <v>50.982399999999998</v>
      </c>
      <c r="AQ451">
        <v>157288</v>
      </c>
      <c r="AR451">
        <v>1110244</v>
      </c>
      <c r="AS451">
        <v>808299</v>
      </c>
      <c r="AT451">
        <v>18.347200000000001</v>
      </c>
      <c r="AU451">
        <v>38698</v>
      </c>
      <c r="AV451">
        <v>5281</v>
      </c>
      <c r="AW451">
        <v>14935</v>
      </c>
      <c r="AX451" s="26">
        <v>157288</v>
      </c>
      <c r="AY451">
        <v>157288</v>
      </c>
      <c r="AZ451">
        <v>674953</v>
      </c>
      <c r="BA451">
        <v>192773</v>
      </c>
      <c r="BB451">
        <v>210921</v>
      </c>
      <c r="BC451">
        <v>81086</v>
      </c>
      <c r="BD451" t="e">
        <v>#N/A</v>
      </c>
      <c r="BE451" s="15">
        <v>32041</v>
      </c>
      <c r="BF451" s="5">
        <v>9.25</v>
      </c>
      <c r="BG451" s="9">
        <f t="shared" si="65"/>
        <v>28085.8305</v>
      </c>
      <c r="BH451" s="9">
        <f t="shared" si="62"/>
        <v>52376.2785</v>
      </c>
      <c r="BI451" s="9">
        <f t="shared" ref="BI451:BI514" si="66">IF(C452&lt;&gt;DATE(2021,12,31),BG451+BG452,0)</f>
        <v>52376.2785</v>
      </c>
      <c r="BJ451">
        <v>3036.306</v>
      </c>
      <c r="BK451" s="9">
        <f t="shared" si="63"/>
        <v>2589361.720364328</v>
      </c>
      <c r="BL451">
        <v>852.79998799999998</v>
      </c>
      <c r="BM451">
        <v>0</v>
      </c>
      <c r="BN451" t="s">
        <v>114</v>
      </c>
      <c r="BO451">
        <f t="shared" si="64"/>
        <v>1</v>
      </c>
      <c r="BP451">
        <f t="shared" ref="BP451:BP514" si="67">Q451-R451</f>
        <v>828104</v>
      </c>
      <c r="BQ451">
        <f t="shared" ref="BQ451:BQ514" si="68">BK451/BP451</f>
        <v>3.1268557093847247</v>
      </c>
      <c r="BR451">
        <f t="shared" ref="BR451:BR514" si="69">BP451/BK451</f>
        <v>0.31981008813379858</v>
      </c>
      <c r="BS451" t="str">
        <f t="shared" ref="BS451:BS514" si="70">IF(B451=B452,IF(AND(BF451&gt;0,BF452&gt;0),"Continue",IF(AND(BF451&gt;0,BF452=0),"Initiate","NonPayer")),$BG$89)</f>
        <v>Continue</v>
      </c>
    </row>
    <row r="452" spans="1:71">
      <c r="A452" s="27">
        <v>451</v>
      </c>
      <c r="B452" s="27" t="s">
        <v>83</v>
      </c>
      <c r="C452" s="29">
        <v>43100</v>
      </c>
      <c r="D452" s="27">
        <v>0.95279999999999998</v>
      </c>
      <c r="E452" s="27">
        <v>43387</v>
      </c>
      <c r="F452" s="27">
        <v>30936</v>
      </c>
      <c r="G452" s="27">
        <v>65943</v>
      </c>
      <c r="H452" s="27">
        <v>83958</v>
      </c>
      <c r="I452" s="27">
        <v>1665</v>
      </c>
      <c r="J452" s="27">
        <v>535204</v>
      </c>
      <c r="K452" s="27">
        <v>147224</v>
      </c>
      <c r="L452" s="27">
        <v>0</v>
      </c>
      <c r="M452" s="27">
        <v>0</v>
      </c>
      <c r="N452" s="27">
        <v>732168</v>
      </c>
      <c r="O452" s="27">
        <v>726149</v>
      </c>
      <c r="P452" s="27">
        <v>15822</v>
      </c>
      <c r="Q452" s="27">
        <v>1044162</v>
      </c>
      <c r="R452" s="27">
        <v>268503</v>
      </c>
      <c r="S452" s="27" t="e">
        <v>#N/A</v>
      </c>
      <c r="T452" s="27">
        <v>9703</v>
      </c>
      <c r="U452" s="27">
        <v>960204</v>
      </c>
      <c r="V452" s="27">
        <v>-9703</v>
      </c>
      <c r="W452" s="27">
        <v>54766</v>
      </c>
      <c r="X452" s="27">
        <v>8466</v>
      </c>
      <c r="Y452" s="27" t="e">
        <v>#N/A</v>
      </c>
      <c r="Z452" s="27">
        <v>45063</v>
      </c>
      <c r="AA452" s="27">
        <v>-143</v>
      </c>
      <c r="AB452" s="27" t="e">
        <v>#N/A</v>
      </c>
      <c r="AC452" s="27">
        <v>46969</v>
      </c>
      <c r="AD452" s="27">
        <v>16.704699999999999</v>
      </c>
      <c r="AE452" s="27">
        <v>2057704.514</v>
      </c>
      <c r="AF452" s="27">
        <v>44389</v>
      </c>
      <c r="AG452" s="27">
        <v>9597</v>
      </c>
      <c r="AH452" s="27">
        <v>938</v>
      </c>
      <c r="AI452" s="27">
        <v>46969</v>
      </c>
      <c r="AJ452" s="27">
        <v>0</v>
      </c>
      <c r="AK452" s="27">
        <v>17820</v>
      </c>
      <c r="AL452" s="27">
        <v>-9929</v>
      </c>
      <c r="AM452" s="27">
        <v>0</v>
      </c>
      <c r="AN452" s="27">
        <v>57451</v>
      </c>
      <c r="AO452" s="27">
        <v>169025</v>
      </c>
      <c r="AP452" s="27">
        <v>53.768999999999998</v>
      </c>
      <c r="AQ452" s="27">
        <v>156387</v>
      </c>
      <c r="AR452" s="27">
        <v>1042497</v>
      </c>
      <c r="AS452" s="27">
        <v>757839</v>
      </c>
      <c r="AT452" s="27">
        <v>17.1127</v>
      </c>
      <c r="AU452" s="27">
        <v>34369</v>
      </c>
      <c r="AV452" s="27">
        <v>6963</v>
      </c>
      <c r="AW452" s="27">
        <v>10083</v>
      </c>
      <c r="AX452" s="27">
        <v>156387</v>
      </c>
      <c r="AY452" s="27">
        <v>156387</v>
      </c>
      <c r="AZ452" s="27">
        <v>583186</v>
      </c>
      <c r="BA452" s="27">
        <v>163751</v>
      </c>
      <c r="BB452" s="27">
        <v>200839</v>
      </c>
      <c r="BC452" s="27">
        <v>69478</v>
      </c>
      <c r="BD452" s="27" t="e">
        <v>#N/A</v>
      </c>
      <c r="BE452" s="28">
        <v>44389</v>
      </c>
      <c r="BF452" s="27">
        <v>8</v>
      </c>
      <c r="BG452" s="31">
        <f t="shared" si="65"/>
        <v>24290.448</v>
      </c>
      <c r="BH452" s="31">
        <f t="shared" ref="BH452:BH515" si="71">BG452+BG453</f>
        <v>45392.774700000002</v>
      </c>
      <c r="BI452" s="31">
        <f t="shared" si="66"/>
        <v>45392.774700000002</v>
      </c>
      <c r="BJ452" s="27">
        <v>3036.306</v>
      </c>
      <c r="BK452" s="31">
        <f t="shared" si="63"/>
        <v>2057704.6126356721</v>
      </c>
      <c r="BL452" s="27">
        <v>677.70001200000002</v>
      </c>
      <c r="BM452" s="27">
        <v>0</v>
      </c>
      <c r="BN452" s="27" t="s">
        <v>114</v>
      </c>
      <c r="BO452" s="27">
        <f t="shared" si="64"/>
        <v>1</v>
      </c>
      <c r="BP452" s="27">
        <f t="shared" si="67"/>
        <v>775659</v>
      </c>
      <c r="BQ452" s="27">
        <f t="shared" si="68"/>
        <v>2.6528469503166625</v>
      </c>
      <c r="BR452" s="27">
        <f t="shared" si="69"/>
        <v>0.37695352152925105</v>
      </c>
      <c r="BS452" s="27" t="str">
        <f t="shared" si="70"/>
        <v>Continue</v>
      </c>
    </row>
    <row r="453" spans="1:71" customFormat="1" hidden="1">
      <c r="A453">
        <v>452</v>
      </c>
      <c r="B453" t="s">
        <v>83</v>
      </c>
      <c r="C453" s="1">
        <v>42916</v>
      </c>
      <c r="D453">
        <v>0.99050000000000005</v>
      </c>
      <c r="E453">
        <v>34289</v>
      </c>
      <c r="F453">
        <v>17423</v>
      </c>
      <c r="G453">
        <v>63879</v>
      </c>
      <c r="H453">
        <v>77962</v>
      </c>
      <c r="I453">
        <v>1557</v>
      </c>
      <c r="J453" s="3">
        <v>481956</v>
      </c>
      <c r="K453">
        <v>146468</v>
      </c>
      <c r="L453">
        <v>218</v>
      </c>
      <c r="M453">
        <v>0</v>
      </c>
      <c r="N453" s="2">
        <v>671820</v>
      </c>
      <c r="O453" s="2">
        <v>667129</v>
      </c>
      <c r="P453">
        <v>35200</v>
      </c>
      <c r="Q453">
        <v>974502</v>
      </c>
      <c r="R453">
        <v>262124</v>
      </c>
      <c r="S453" s="4" t="e">
        <v>#N/A</v>
      </c>
      <c r="T453">
        <v>7157</v>
      </c>
      <c r="U453">
        <v>896540</v>
      </c>
      <c r="V453">
        <v>-7157</v>
      </c>
      <c r="W453">
        <v>37966</v>
      </c>
      <c r="X453">
        <v>8572</v>
      </c>
      <c r="Y453">
        <v>0</v>
      </c>
      <c r="Z453">
        <v>30809</v>
      </c>
      <c r="AA453">
        <v>-49</v>
      </c>
      <c r="AB453" t="e">
        <v>#N/A</v>
      </c>
      <c r="AC453">
        <v>35148</v>
      </c>
      <c r="AD453">
        <v>64.56</v>
      </c>
      <c r="AE453" s="25">
        <v>1946698.9314999999</v>
      </c>
      <c r="AF453">
        <v>3243</v>
      </c>
      <c r="AG453">
        <v>9551</v>
      </c>
      <c r="AH453">
        <v>1873</v>
      </c>
      <c r="AI453">
        <v>35148</v>
      </c>
      <c r="AJ453">
        <v>0</v>
      </c>
      <c r="AK453">
        <v>13559</v>
      </c>
      <c r="AL453">
        <v>-8908</v>
      </c>
      <c r="AM453">
        <v>0</v>
      </c>
      <c r="AN453">
        <v>14794</v>
      </c>
      <c r="AO453">
        <v>128830</v>
      </c>
      <c r="AP453">
        <v>55.564599999999999</v>
      </c>
      <c r="AQ453">
        <v>170205</v>
      </c>
      <c r="AR453">
        <v>972945</v>
      </c>
      <c r="AS453">
        <v>698819</v>
      </c>
      <c r="AT453">
        <v>14.4621</v>
      </c>
      <c r="AU453">
        <v>30031</v>
      </c>
      <c r="AV453">
        <v>9342</v>
      </c>
      <c r="AW453">
        <v>7417</v>
      </c>
      <c r="AX453" s="26">
        <v>170205</v>
      </c>
      <c r="AY453">
        <v>170205</v>
      </c>
      <c r="AZ453">
        <v>554191</v>
      </c>
      <c r="BA453">
        <v>154079</v>
      </c>
      <c r="BB453">
        <v>207653</v>
      </c>
      <c r="BC453">
        <v>56155</v>
      </c>
      <c r="BD453" t="e">
        <v>#N/A</v>
      </c>
      <c r="BE453" s="15">
        <v>3243</v>
      </c>
      <c r="BF453" s="5">
        <v>6.95</v>
      </c>
      <c r="BG453" s="9">
        <f t="shared" si="65"/>
        <v>21102.326700000001</v>
      </c>
      <c r="BH453" s="9">
        <f t="shared" si="71"/>
        <v>42356.468699999998</v>
      </c>
      <c r="BI453" s="9">
        <f t="shared" si="66"/>
        <v>42356.468699999998</v>
      </c>
      <c r="BJ453">
        <v>3036.306</v>
      </c>
      <c r="BK453" s="9">
        <f t="shared" si="63"/>
        <v>1959935.523</v>
      </c>
      <c r="BL453">
        <v>645.5</v>
      </c>
      <c r="BM453">
        <v>0</v>
      </c>
      <c r="BN453" t="s">
        <v>114</v>
      </c>
      <c r="BO453">
        <f t="shared" si="64"/>
        <v>1</v>
      </c>
      <c r="BP453">
        <f t="shared" si="67"/>
        <v>712378</v>
      </c>
      <c r="BQ453">
        <f t="shared" si="68"/>
        <v>2.751257791509564</v>
      </c>
      <c r="BR453">
        <f t="shared" si="69"/>
        <v>0.36347012013415098</v>
      </c>
      <c r="BS453" t="str">
        <f t="shared" si="70"/>
        <v>Continue</v>
      </c>
    </row>
    <row r="454" spans="1:71">
      <c r="A454" s="27">
        <v>453</v>
      </c>
      <c r="B454" s="27" t="s">
        <v>83</v>
      </c>
      <c r="C454" s="29">
        <v>42735</v>
      </c>
      <c r="D454" s="27">
        <v>1.0447</v>
      </c>
      <c r="E454" s="27">
        <v>40606</v>
      </c>
      <c r="F454" s="27">
        <v>25828</v>
      </c>
      <c r="G454" s="27">
        <v>48301</v>
      </c>
      <c r="H454" s="27">
        <v>108791</v>
      </c>
      <c r="I454" s="27">
        <v>1510</v>
      </c>
      <c r="J454" s="27">
        <v>462530</v>
      </c>
      <c r="K454" s="27">
        <v>161296</v>
      </c>
      <c r="L454" s="27">
        <v>0</v>
      </c>
      <c r="M454" s="27">
        <v>0</v>
      </c>
      <c r="N454" s="27">
        <v>618680</v>
      </c>
      <c r="O454" s="27">
        <v>616660</v>
      </c>
      <c r="P454" s="27">
        <v>55469</v>
      </c>
      <c r="Q454" s="27">
        <v>963834</v>
      </c>
      <c r="R454" s="27">
        <v>306114</v>
      </c>
      <c r="S454" s="27" t="e">
        <v>#N/A</v>
      </c>
      <c r="T454" s="27">
        <v>9088</v>
      </c>
      <c r="U454" s="27">
        <v>855043</v>
      </c>
      <c r="V454" s="27">
        <v>-9088</v>
      </c>
      <c r="W454" s="27">
        <v>53861</v>
      </c>
      <c r="X454" s="27">
        <v>8202</v>
      </c>
      <c r="Y454" s="27">
        <v>0</v>
      </c>
      <c r="Z454" s="27">
        <v>44773</v>
      </c>
      <c r="AA454" s="27">
        <v>-1237</v>
      </c>
      <c r="AB454" s="27">
        <v>0</v>
      </c>
      <c r="AC454" s="27">
        <v>39661</v>
      </c>
      <c r="AD454" s="27">
        <v>10.051</v>
      </c>
      <c r="AE454" s="27">
        <v>2404450.6486999998</v>
      </c>
      <c r="AF454" s="27">
        <v>59450</v>
      </c>
      <c r="AG454" s="27">
        <v>6841</v>
      </c>
      <c r="AH454" s="27">
        <v>2547</v>
      </c>
      <c r="AI454" s="27">
        <v>39661</v>
      </c>
      <c r="AJ454" s="27">
        <v>0</v>
      </c>
      <c r="AK454" s="27">
        <v>9370</v>
      </c>
      <c r="AL454" s="27">
        <v>-2519</v>
      </c>
      <c r="AM454" s="27">
        <v>0</v>
      </c>
      <c r="AN454" s="27">
        <v>68063</v>
      </c>
      <c r="AO454" s="27">
        <v>144250</v>
      </c>
      <c r="AP454" s="27">
        <v>61.919499999999999</v>
      </c>
      <c r="AQ454" s="27">
        <v>257795</v>
      </c>
      <c r="AR454" s="27">
        <v>962324</v>
      </c>
      <c r="AS454" s="27">
        <v>648350</v>
      </c>
      <c r="AT454" s="27">
        <v>13.9831</v>
      </c>
      <c r="AU454" s="27">
        <v>43091</v>
      </c>
      <c r="AV454" s="27">
        <v>11570</v>
      </c>
      <c r="AW454" s="27">
        <v>7278</v>
      </c>
      <c r="AX454" s="27">
        <v>257795</v>
      </c>
      <c r="AY454" s="27">
        <v>257795</v>
      </c>
      <c r="AZ454" s="27">
        <v>537472</v>
      </c>
      <c r="BA454" s="27">
        <v>225266</v>
      </c>
      <c r="BB454" s="27">
        <v>308164</v>
      </c>
      <c r="BC454" s="27">
        <v>23969</v>
      </c>
      <c r="BD454" s="27" t="e">
        <v>#N/A</v>
      </c>
      <c r="BE454" s="28">
        <v>59450</v>
      </c>
      <c r="BF454" s="27">
        <v>7</v>
      </c>
      <c r="BG454" s="31">
        <f t="shared" si="65"/>
        <v>21254.142</v>
      </c>
      <c r="BH454" s="31">
        <f t="shared" si="71"/>
        <v>42204.653400000003</v>
      </c>
      <c r="BI454" s="31">
        <f t="shared" si="66"/>
        <v>42204.653400000003</v>
      </c>
      <c r="BJ454" s="27">
        <v>3036.306</v>
      </c>
      <c r="BK454" s="31">
        <f t="shared" si="63"/>
        <v>2404450.7942713443</v>
      </c>
      <c r="BL454" s="27">
        <v>791.90002400000003</v>
      </c>
      <c r="BM454" s="27">
        <v>0</v>
      </c>
      <c r="BN454" s="27" t="s">
        <v>114</v>
      </c>
      <c r="BO454" s="27">
        <f t="shared" si="64"/>
        <v>1</v>
      </c>
      <c r="BP454" s="27">
        <f t="shared" si="67"/>
        <v>657720</v>
      </c>
      <c r="BQ454" s="27">
        <f t="shared" si="68"/>
        <v>3.6557361708194129</v>
      </c>
      <c r="BR454" s="27">
        <f t="shared" si="69"/>
        <v>0.27354271568668903</v>
      </c>
      <c r="BS454" s="27" t="str">
        <f t="shared" si="70"/>
        <v>Continue</v>
      </c>
    </row>
    <row r="455" spans="1:71" customFormat="1" hidden="1">
      <c r="A455">
        <v>454</v>
      </c>
      <c r="B455" t="s">
        <v>83</v>
      </c>
      <c r="C455" s="1">
        <v>42551</v>
      </c>
      <c r="D455">
        <v>1.0450999999999999</v>
      </c>
      <c r="E455">
        <v>44230</v>
      </c>
      <c r="F455">
        <v>23169</v>
      </c>
      <c r="G455">
        <v>25788</v>
      </c>
      <c r="H455">
        <v>101958</v>
      </c>
      <c r="I455">
        <v>1568</v>
      </c>
      <c r="J455" s="3">
        <v>444919</v>
      </c>
      <c r="K455">
        <v>194150</v>
      </c>
      <c r="L455">
        <v>340</v>
      </c>
      <c r="M455">
        <v>0</v>
      </c>
      <c r="N455" s="2">
        <v>543532</v>
      </c>
      <c r="O455" s="2">
        <v>541240</v>
      </c>
      <c r="P455">
        <v>47648</v>
      </c>
      <c r="Q455">
        <v>908123</v>
      </c>
      <c r="R455">
        <v>329051</v>
      </c>
      <c r="S455" s="4" t="e">
        <v>#N/A</v>
      </c>
      <c r="T455">
        <v>6556</v>
      </c>
      <c r="U455">
        <v>806165</v>
      </c>
      <c r="V455">
        <v>-6556</v>
      </c>
      <c r="W455">
        <v>16670</v>
      </c>
      <c r="X455">
        <v>8363</v>
      </c>
      <c r="Y455" t="e">
        <v>#N/A</v>
      </c>
      <c r="Z455">
        <v>10114</v>
      </c>
      <c r="AA455">
        <v>-23986</v>
      </c>
      <c r="AB455" t="e">
        <v>#N/A</v>
      </c>
      <c r="AC455">
        <v>35638</v>
      </c>
      <c r="AD455">
        <v>12.6701</v>
      </c>
      <c r="AE455" s="25">
        <v>1955039.5767999999</v>
      </c>
      <c r="AF455">
        <v>45934</v>
      </c>
      <c r="AG455">
        <v>7011</v>
      </c>
      <c r="AH455">
        <v>2685</v>
      </c>
      <c r="AI455">
        <v>35638</v>
      </c>
      <c r="AJ455">
        <v>0</v>
      </c>
      <c r="AK455">
        <v>6142</v>
      </c>
      <c r="AL455">
        <v>-11067</v>
      </c>
      <c r="AM455">
        <v>0</v>
      </c>
      <c r="AN455">
        <v>55335</v>
      </c>
      <c r="AO455">
        <v>127388</v>
      </c>
      <c r="AP455">
        <v>37.209600000000002</v>
      </c>
      <c r="AQ455">
        <v>163252</v>
      </c>
      <c r="AR455">
        <v>906555</v>
      </c>
      <c r="AS455">
        <v>572930</v>
      </c>
      <c r="AT455">
        <v>17.827000000000002</v>
      </c>
      <c r="AU455">
        <v>36448</v>
      </c>
      <c r="AV455">
        <v>12478</v>
      </c>
      <c r="AW455">
        <v>4754</v>
      </c>
      <c r="AX455" s="26">
        <v>163252</v>
      </c>
      <c r="AY455">
        <v>163252</v>
      </c>
      <c r="AZ455">
        <v>516078</v>
      </c>
      <c r="BA455">
        <v>220411</v>
      </c>
      <c r="BB455">
        <v>204454</v>
      </c>
      <c r="BC455">
        <v>23205</v>
      </c>
      <c r="BD455" t="e">
        <v>#N/A</v>
      </c>
      <c r="BE455" s="15">
        <v>45934</v>
      </c>
      <c r="BF455" s="5">
        <v>6.9</v>
      </c>
      <c r="BG455" s="9">
        <f t="shared" si="65"/>
        <v>20950.511400000003</v>
      </c>
      <c r="BH455" s="9">
        <f t="shared" si="71"/>
        <v>41901.022800000006</v>
      </c>
      <c r="BI455" s="9">
        <f t="shared" si="66"/>
        <v>41901.022800000006</v>
      </c>
      <c r="BJ455">
        <v>3036.306</v>
      </c>
      <c r="BK455" s="9">
        <f t="shared" si="63"/>
        <v>1966311.6927286559</v>
      </c>
      <c r="BL455">
        <v>647.59997599999997</v>
      </c>
      <c r="BM455">
        <v>0</v>
      </c>
      <c r="BN455" t="s">
        <v>114</v>
      </c>
      <c r="BO455">
        <f t="shared" si="64"/>
        <v>1</v>
      </c>
      <c r="BP455">
        <f t="shared" si="67"/>
        <v>579072</v>
      </c>
      <c r="BQ455">
        <f t="shared" si="68"/>
        <v>3.3956255745894395</v>
      </c>
      <c r="BR455">
        <f t="shared" si="69"/>
        <v>0.29449654504999678</v>
      </c>
      <c r="BS455" t="str">
        <f t="shared" si="70"/>
        <v>Continue</v>
      </c>
    </row>
    <row r="456" spans="1:71">
      <c r="A456" s="27">
        <v>455</v>
      </c>
      <c r="B456" s="27" t="s">
        <v>83</v>
      </c>
      <c r="C456" s="29">
        <v>42369</v>
      </c>
      <c r="D456" s="27">
        <v>1.1558999999999999</v>
      </c>
      <c r="E456" s="27">
        <v>35221</v>
      </c>
      <c r="F456" s="27">
        <v>23989</v>
      </c>
      <c r="G456" s="27">
        <v>29187</v>
      </c>
      <c r="H456" s="27">
        <v>169675</v>
      </c>
      <c r="I456" s="27">
        <v>1567</v>
      </c>
      <c r="J456" s="27">
        <v>428241</v>
      </c>
      <c r="K456" s="27">
        <v>252050</v>
      </c>
      <c r="L456" s="27">
        <v>6477</v>
      </c>
      <c r="M456" s="27">
        <v>0</v>
      </c>
      <c r="N456" s="27">
        <v>399861</v>
      </c>
      <c r="O456" s="27">
        <v>394389</v>
      </c>
      <c r="P456" s="27">
        <v>106655</v>
      </c>
      <c r="Q456" s="27">
        <v>880024</v>
      </c>
      <c r="R456" s="27">
        <v>451853</v>
      </c>
      <c r="S456" s="27" t="e">
        <v>#N/A</v>
      </c>
      <c r="T456" s="27">
        <v>10737</v>
      </c>
      <c r="U456" s="27">
        <v>710349</v>
      </c>
      <c r="V456" s="27">
        <v>-10737</v>
      </c>
      <c r="W456" s="27">
        <v>42382</v>
      </c>
      <c r="X456" s="27">
        <v>5901</v>
      </c>
      <c r="Y456" s="27">
        <v>0</v>
      </c>
      <c r="Z456" s="27">
        <v>31645</v>
      </c>
      <c r="AA456" s="27">
        <v>20189</v>
      </c>
      <c r="AB456" s="27">
        <v>0</v>
      </c>
      <c r="AC456" s="27">
        <v>35120</v>
      </c>
      <c r="AD456" s="27">
        <v>9.5914000000000001</v>
      </c>
      <c r="AE456" s="27">
        <v>1784291.6206</v>
      </c>
      <c r="AF456" s="27">
        <v>13817</v>
      </c>
      <c r="AG456" s="27">
        <v>1540</v>
      </c>
      <c r="AH456" s="27">
        <v>4875</v>
      </c>
      <c r="AI456" s="27">
        <v>35120</v>
      </c>
      <c r="AJ456" s="27">
        <v>0</v>
      </c>
      <c r="AK456" s="27">
        <v>2092</v>
      </c>
      <c r="AL456" s="27">
        <v>27229</v>
      </c>
      <c r="AM456" s="27">
        <v>0</v>
      </c>
      <c r="AN456" s="27">
        <v>16056</v>
      </c>
      <c r="AO456" s="27">
        <v>131972</v>
      </c>
      <c r="AP456" s="27">
        <v>27.431699999999999</v>
      </c>
      <c r="AQ456" s="27">
        <v>74396</v>
      </c>
      <c r="AR456" s="27">
        <v>878457</v>
      </c>
      <c r="AS456" s="27">
        <v>426079</v>
      </c>
      <c r="AT456" s="27">
        <v>20.2516</v>
      </c>
      <c r="AU456" s="27">
        <v>18822</v>
      </c>
      <c r="AV456" s="27">
        <v>8792</v>
      </c>
      <c r="AW456" s="27">
        <v>-277</v>
      </c>
      <c r="AX456" s="27">
        <v>74396</v>
      </c>
      <c r="AY456" s="27">
        <v>74396</v>
      </c>
      <c r="AZ456" s="27">
        <v>475325</v>
      </c>
      <c r="BA456" s="27">
        <v>140730</v>
      </c>
      <c r="BB456" s="27">
        <v>92941</v>
      </c>
      <c r="BC456" s="27">
        <v>-41203</v>
      </c>
      <c r="BD456" s="27" t="e">
        <v>#N/A</v>
      </c>
      <c r="BE456" s="28">
        <v>13817</v>
      </c>
      <c r="BF456" s="27">
        <v>6.9</v>
      </c>
      <c r="BG456" s="31">
        <f t="shared" si="65"/>
        <v>20950.511400000003</v>
      </c>
      <c r="BH456" s="31">
        <f t="shared" si="71"/>
        <v>40990.131000000001</v>
      </c>
      <c r="BI456" s="31">
        <f t="shared" si="66"/>
        <v>40990.131000000001</v>
      </c>
      <c r="BJ456" s="27">
        <v>3036.306</v>
      </c>
      <c r="BK456" s="31">
        <f t="shared" si="63"/>
        <v>1794456.8460000001</v>
      </c>
      <c r="BL456" s="27">
        <v>591</v>
      </c>
      <c r="BM456" s="27">
        <v>0</v>
      </c>
      <c r="BN456" s="27" t="s">
        <v>114</v>
      </c>
      <c r="BO456" s="27">
        <f t="shared" si="64"/>
        <v>1</v>
      </c>
      <c r="BP456" s="27">
        <f t="shared" si="67"/>
        <v>428171</v>
      </c>
      <c r="BQ456" s="27">
        <f t="shared" si="68"/>
        <v>4.1909817479464984</v>
      </c>
      <c r="BR456" s="27">
        <f t="shared" si="69"/>
        <v>0.23860757696928198</v>
      </c>
      <c r="BS456" s="27" t="str">
        <f t="shared" si="70"/>
        <v>Continue</v>
      </c>
    </row>
    <row r="457" spans="1:71" customFormat="1" hidden="1">
      <c r="A457">
        <v>456</v>
      </c>
      <c r="B457" t="s">
        <v>83</v>
      </c>
      <c r="C457" s="1">
        <v>42185</v>
      </c>
      <c r="D457">
        <v>1.1517999999999999</v>
      </c>
      <c r="E457">
        <v>39813</v>
      </c>
      <c r="F457">
        <v>28572</v>
      </c>
      <c r="G457">
        <v>37725</v>
      </c>
      <c r="H457">
        <v>138780</v>
      </c>
      <c r="I457">
        <v>1657</v>
      </c>
      <c r="J457" s="3">
        <v>398268</v>
      </c>
      <c r="K457">
        <v>156290</v>
      </c>
      <c r="L457">
        <v>8107</v>
      </c>
      <c r="M457">
        <v>0</v>
      </c>
      <c r="N457" s="2">
        <v>413569</v>
      </c>
      <c r="O457" s="2">
        <v>415084</v>
      </c>
      <c r="P457">
        <v>85823</v>
      </c>
      <c r="Q457">
        <v>770507</v>
      </c>
      <c r="R457">
        <v>322345</v>
      </c>
      <c r="S457" s="4" t="e">
        <v>#N/A</v>
      </c>
      <c r="T457">
        <v>13389</v>
      </c>
      <c r="U457">
        <v>631727</v>
      </c>
      <c r="V457">
        <v>-13389</v>
      </c>
      <c r="W457">
        <v>27951</v>
      </c>
      <c r="X457">
        <v>4681</v>
      </c>
      <c r="Y457">
        <v>0</v>
      </c>
      <c r="Z457">
        <v>14562</v>
      </c>
      <c r="AA457">
        <v>566</v>
      </c>
      <c r="AB457">
        <v>0</v>
      </c>
      <c r="AC457">
        <v>32545</v>
      </c>
      <c r="AD457">
        <v>13.444100000000001</v>
      </c>
      <c r="AE457" s="25">
        <v>1684477.0255</v>
      </c>
      <c r="AF457">
        <v>41920</v>
      </c>
      <c r="AG457">
        <v>6410</v>
      </c>
      <c r="AH457">
        <v>1127</v>
      </c>
      <c r="AI457">
        <v>32545</v>
      </c>
      <c r="AJ457">
        <v>0</v>
      </c>
      <c r="AK457">
        <v>1388</v>
      </c>
      <c r="AL457">
        <v>-6451</v>
      </c>
      <c r="AM457">
        <v>0</v>
      </c>
      <c r="AN457">
        <v>47679</v>
      </c>
      <c r="AO457">
        <v>112244</v>
      </c>
      <c r="AP457">
        <v>22.289100000000001</v>
      </c>
      <c r="AQ457">
        <v>53186</v>
      </c>
      <c r="AR457">
        <v>768850</v>
      </c>
      <c r="AS457">
        <v>446774</v>
      </c>
      <c r="AT457">
        <v>22.2836</v>
      </c>
      <c r="AU457">
        <v>14883</v>
      </c>
      <c r="AV457">
        <v>4928</v>
      </c>
      <c r="AW457">
        <v>-1280</v>
      </c>
      <c r="AX457" s="26">
        <v>53186</v>
      </c>
      <c r="AY457">
        <v>53186</v>
      </c>
      <c r="AZ457">
        <v>406583</v>
      </c>
      <c r="BA457">
        <v>128081</v>
      </c>
      <c r="BB457">
        <v>66789</v>
      </c>
      <c r="BC457">
        <v>-9758</v>
      </c>
      <c r="BD457" t="e">
        <v>#N/A</v>
      </c>
      <c r="BE457" s="15">
        <v>41920</v>
      </c>
      <c r="BF457" s="5">
        <v>6.6</v>
      </c>
      <c r="BG457" s="9">
        <f t="shared" si="65"/>
        <v>20039.619599999998</v>
      </c>
      <c r="BH457" s="9">
        <f t="shared" si="71"/>
        <v>35828.410799999998</v>
      </c>
      <c r="BI457" s="9">
        <f t="shared" si="66"/>
        <v>35828.410799999998</v>
      </c>
      <c r="BJ457">
        <v>3036.306</v>
      </c>
      <c r="BK457" s="9">
        <f t="shared" si="63"/>
        <v>1693347.8926356721</v>
      </c>
      <c r="BL457">
        <v>557.70001200000002</v>
      </c>
      <c r="BM457">
        <v>0</v>
      </c>
      <c r="BN457" t="s">
        <v>114</v>
      </c>
      <c r="BO457">
        <f t="shared" si="64"/>
        <v>1</v>
      </c>
      <c r="BP457">
        <f t="shared" si="67"/>
        <v>448162</v>
      </c>
      <c r="BQ457">
        <f t="shared" si="68"/>
        <v>3.7784280966161168</v>
      </c>
      <c r="BR457">
        <f t="shared" si="69"/>
        <v>0.26466032287224933</v>
      </c>
      <c r="BS457" t="str">
        <f t="shared" si="70"/>
        <v>Continue</v>
      </c>
    </row>
    <row r="458" spans="1:71">
      <c r="A458" s="27">
        <v>457</v>
      </c>
      <c r="B458" s="27" t="s">
        <v>83</v>
      </c>
      <c r="C458" s="29">
        <v>42004</v>
      </c>
      <c r="D458" s="27">
        <v>1.052</v>
      </c>
      <c r="E458" s="27">
        <v>30430</v>
      </c>
      <c r="F458" s="27">
        <v>16347</v>
      </c>
      <c r="G458" s="27">
        <v>41318</v>
      </c>
      <c r="H458" s="27">
        <v>81208</v>
      </c>
      <c r="I458" s="27">
        <v>1796</v>
      </c>
      <c r="J458" s="27">
        <v>368796</v>
      </c>
      <c r="K458" s="27">
        <v>204699</v>
      </c>
      <c r="L458" s="27">
        <v>8109</v>
      </c>
      <c r="M458" s="27">
        <v>0</v>
      </c>
      <c r="N458" s="27">
        <v>352462</v>
      </c>
      <c r="O458" s="27">
        <v>353065</v>
      </c>
      <c r="P458" s="27">
        <v>40980</v>
      </c>
      <c r="Q458" s="27">
        <v>699139</v>
      </c>
      <c r="R458" s="27">
        <v>312015</v>
      </c>
      <c r="S458" s="27" t="e">
        <v>#N/A</v>
      </c>
      <c r="T458" s="27">
        <v>17677</v>
      </c>
      <c r="U458" s="27">
        <v>617931</v>
      </c>
      <c r="V458" s="27">
        <v>-17677</v>
      </c>
      <c r="W458" s="27">
        <v>38502</v>
      </c>
      <c r="X458" s="27">
        <v>4633</v>
      </c>
      <c r="Y458" s="27">
        <v>0</v>
      </c>
      <c r="Z458" s="27">
        <v>20825</v>
      </c>
      <c r="AA458" s="27">
        <v>0</v>
      </c>
      <c r="AB458" s="27">
        <v>0</v>
      </c>
      <c r="AC458" s="27">
        <v>26926</v>
      </c>
      <c r="AD458" s="27" t="e">
        <v>#N/A</v>
      </c>
      <c r="AE458" s="27">
        <v>1312668.4501</v>
      </c>
      <c r="AF458" s="27">
        <v>-27436</v>
      </c>
      <c r="AG458" s="27">
        <v>-1121</v>
      </c>
      <c r="AH458" s="27">
        <v>1301</v>
      </c>
      <c r="AI458" s="27">
        <v>26926</v>
      </c>
      <c r="AJ458" s="27">
        <v>0</v>
      </c>
      <c r="AK458" s="27">
        <v>2369</v>
      </c>
      <c r="AL458" s="27">
        <v>0</v>
      </c>
      <c r="AM458" s="27">
        <v>0</v>
      </c>
      <c r="AN458" s="27">
        <v>-28732</v>
      </c>
      <c r="AO458" s="27">
        <v>95864</v>
      </c>
      <c r="AP458" s="27">
        <v>16.272600000000001</v>
      </c>
      <c r="AQ458" s="27">
        <v>37256</v>
      </c>
      <c r="AR458" s="27">
        <v>697343</v>
      </c>
      <c r="AS458" s="27">
        <v>384755</v>
      </c>
      <c r="AT458" s="27">
        <v>30.164999999999999</v>
      </c>
      <c r="AU458" s="27">
        <v>15928</v>
      </c>
      <c r="AV458" s="27">
        <v>4649</v>
      </c>
      <c r="AW458" s="27">
        <v>-381</v>
      </c>
      <c r="AX458" s="27">
        <v>37256</v>
      </c>
      <c r="AY458" s="27">
        <v>37256</v>
      </c>
      <c r="AZ458" s="27">
        <v>357643</v>
      </c>
      <c r="BA458" s="27">
        <v>127763</v>
      </c>
      <c r="BB458" s="27">
        <v>52803</v>
      </c>
      <c r="BC458" s="27">
        <v>45383</v>
      </c>
      <c r="BD458" s="27" t="e">
        <v>#N/A</v>
      </c>
      <c r="BE458" s="28">
        <v>-27436</v>
      </c>
      <c r="BF458" s="27">
        <v>5.2</v>
      </c>
      <c r="BG458" s="31">
        <f t="shared" si="65"/>
        <v>15788.791200000001</v>
      </c>
      <c r="BH458" s="31">
        <f t="shared" si="71"/>
        <v>31273.951800000003</v>
      </c>
      <c r="BI458" s="31">
        <f t="shared" si="66"/>
        <v>31273.951800000003</v>
      </c>
      <c r="BJ458" s="27">
        <v>3036.306</v>
      </c>
      <c r="BK458" s="31">
        <f t="shared" si="63"/>
        <v>1319578.605817836</v>
      </c>
      <c r="BL458" s="27">
        <v>434.60000600000001</v>
      </c>
      <c r="BM458" s="27">
        <v>0</v>
      </c>
      <c r="BN458" s="27" t="s">
        <v>114</v>
      </c>
      <c r="BO458" s="27">
        <f t="shared" si="64"/>
        <v>1</v>
      </c>
      <c r="BP458" s="27">
        <f t="shared" si="67"/>
        <v>387124</v>
      </c>
      <c r="BQ458" s="27">
        <f t="shared" si="68"/>
        <v>3.4086716551229994</v>
      </c>
      <c r="BR458" s="27">
        <f t="shared" si="69"/>
        <v>0.29336941224510982</v>
      </c>
      <c r="BS458" s="27" t="str">
        <f t="shared" si="70"/>
        <v>Continue</v>
      </c>
    </row>
    <row r="459" spans="1:71" customFormat="1" hidden="1">
      <c r="A459">
        <v>458</v>
      </c>
      <c r="B459" t="s">
        <v>83</v>
      </c>
      <c r="C459" s="1">
        <v>41820</v>
      </c>
      <c r="D459">
        <v>1.0101</v>
      </c>
      <c r="E459">
        <v>28933</v>
      </c>
      <c r="F459">
        <v>13807</v>
      </c>
      <c r="G459">
        <v>46307</v>
      </c>
      <c r="H459">
        <v>34137</v>
      </c>
      <c r="I459">
        <v>1856</v>
      </c>
      <c r="J459" s="3">
        <v>337187</v>
      </c>
      <c r="K459">
        <v>155347</v>
      </c>
      <c r="L459">
        <v>50</v>
      </c>
      <c r="M459">
        <v>0</v>
      </c>
      <c r="N459" s="2">
        <v>382121</v>
      </c>
      <c r="O459" s="2">
        <v>383452</v>
      </c>
      <c r="P459">
        <v>5456</v>
      </c>
      <c r="Q459">
        <v>634214</v>
      </c>
      <c r="R459">
        <v>216404</v>
      </c>
      <c r="S459" s="4" t="e">
        <v>#N/A</v>
      </c>
      <c r="T459">
        <v>13756</v>
      </c>
      <c r="U459">
        <v>600077</v>
      </c>
      <c r="V459">
        <v>-13756</v>
      </c>
      <c r="W459">
        <v>21914</v>
      </c>
      <c r="X459">
        <v>4167</v>
      </c>
      <c r="Y459">
        <v>0</v>
      </c>
      <c r="Z459">
        <v>8158</v>
      </c>
      <c r="AA459">
        <v>0</v>
      </c>
      <c r="AB459">
        <v>0</v>
      </c>
      <c r="AC459">
        <v>34491</v>
      </c>
      <c r="AD459">
        <v>18.411999999999999</v>
      </c>
      <c r="AE459" s="25">
        <v>1268567.959</v>
      </c>
      <c r="AF459">
        <v>31950</v>
      </c>
      <c r="AG459">
        <v>7193</v>
      </c>
      <c r="AH459">
        <v>1132</v>
      </c>
      <c r="AI459">
        <v>34491</v>
      </c>
      <c r="AJ459">
        <v>0</v>
      </c>
      <c r="AK459">
        <v>2668</v>
      </c>
      <c r="AL459">
        <v>0</v>
      </c>
      <c r="AM459">
        <v>0</v>
      </c>
      <c r="AN459">
        <v>39067</v>
      </c>
      <c r="AO459">
        <v>88370</v>
      </c>
      <c r="AP459">
        <v>33.369399999999999</v>
      </c>
      <c r="AQ459">
        <v>132643</v>
      </c>
      <c r="AR459">
        <v>632358</v>
      </c>
      <c r="AS459">
        <v>415142</v>
      </c>
      <c r="AT459">
        <v>19.483799999999999</v>
      </c>
      <c r="AU459">
        <v>32071</v>
      </c>
      <c r="AV459">
        <v>4874</v>
      </c>
      <c r="AW459">
        <v>-111</v>
      </c>
      <c r="AX459" s="26">
        <v>132643</v>
      </c>
      <c r="AY459">
        <v>132643</v>
      </c>
      <c r="AZ459">
        <v>336609</v>
      </c>
      <c r="BA459">
        <v>167217</v>
      </c>
      <c r="BB459">
        <v>164603</v>
      </c>
      <c r="BC459">
        <v>73346</v>
      </c>
      <c r="BD459" t="e">
        <v>#N/A</v>
      </c>
      <c r="BE459" s="15">
        <v>31950</v>
      </c>
      <c r="BF459" s="5">
        <v>5.0999999999999996</v>
      </c>
      <c r="BG459" s="9">
        <f t="shared" si="65"/>
        <v>15485.160599999999</v>
      </c>
      <c r="BH459" s="9">
        <f t="shared" si="71"/>
        <v>29118.17454</v>
      </c>
      <c r="BI459" s="9">
        <f t="shared" si="66"/>
        <v>29118.17454</v>
      </c>
      <c r="BJ459">
        <v>3036.306</v>
      </c>
      <c r="BK459" s="9">
        <f t="shared" si="63"/>
        <v>1275248.52</v>
      </c>
      <c r="BL459">
        <v>420</v>
      </c>
      <c r="BM459">
        <v>0</v>
      </c>
      <c r="BN459" t="s">
        <v>114</v>
      </c>
      <c r="BO459">
        <f t="shared" si="64"/>
        <v>1</v>
      </c>
      <c r="BP459">
        <f t="shared" si="67"/>
        <v>417810</v>
      </c>
      <c r="BQ459">
        <f t="shared" si="68"/>
        <v>3.0522211531557408</v>
      </c>
      <c r="BR459">
        <f t="shared" si="69"/>
        <v>0.32763025672831203</v>
      </c>
      <c r="BS459" t="str">
        <f t="shared" si="70"/>
        <v>Continue</v>
      </c>
    </row>
    <row r="460" spans="1:71">
      <c r="A460" s="27">
        <v>459</v>
      </c>
      <c r="B460" s="27" t="s">
        <v>83</v>
      </c>
      <c r="C460" s="29">
        <v>41639</v>
      </c>
      <c r="D460" s="27">
        <v>0.71589999999999998</v>
      </c>
      <c r="E460" s="27">
        <v>29984</v>
      </c>
      <c r="F460" s="27">
        <v>14372</v>
      </c>
      <c r="G460" s="27">
        <v>7889</v>
      </c>
      <c r="H460" s="27">
        <v>59873</v>
      </c>
      <c r="I460" s="27">
        <v>1990</v>
      </c>
      <c r="J460" s="27">
        <v>304813</v>
      </c>
      <c r="K460" s="27">
        <v>141595</v>
      </c>
      <c r="L460" s="27">
        <v>59</v>
      </c>
      <c r="M460" s="27">
        <v>0</v>
      </c>
      <c r="N460" s="27">
        <v>334614</v>
      </c>
      <c r="O460" s="27">
        <v>338508</v>
      </c>
      <c r="P460" s="27">
        <v>24026</v>
      </c>
      <c r="Q460" s="27">
        <v>597995</v>
      </c>
      <c r="R460" s="27">
        <v>224938</v>
      </c>
      <c r="S460" s="27" t="e">
        <v>#N/A</v>
      </c>
      <c r="T460" s="27">
        <v>12889</v>
      </c>
      <c r="U460" s="27">
        <v>538122</v>
      </c>
      <c r="V460" s="27">
        <v>-12889</v>
      </c>
      <c r="W460" s="27">
        <v>19384</v>
      </c>
      <c r="X460" s="27">
        <v>3703</v>
      </c>
      <c r="Y460" s="27">
        <v>0</v>
      </c>
      <c r="Z460" s="27">
        <v>6495</v>
      </c>
      <c r="AA460" s="27">
        <v>6589</v>
      </c>
      <c r="AB460" s="27" t="e">
        <v>#N/A</v>
      </c>
      <c r="AC460" s="27">
        <v>66739</v>
      </c>
      <c r="AD460" s="27">
        <v>19.833600000000001</v>
      </c>
      <c r="AE460" s="27">
        <v>1210324.3879</v>
      </c>
      <c r="AF460" s="27">
        <v>52120</v>
      </c>
      <c r="AG460" s="27">
        <v>12894</v>
      </c>
      <c r="AH460" s="27">
        <v>1242</v>
      </c>
      <c r="AI460" s="27">
        <v>66739</v>
      </c>
      <c r="AJ460" s="27">
        <v>0</v>
      </c>
      <c r="AK460" s="27">
        <v>2859</v>
      </c>
      <c r="AL460" s="27">
        <v>9444</v>
      </c>
      <c r="AM460" s="27">
        <v>0</v>
      </c>
      <c r="AN460" s="27">
        <v>65011</v>
      </c>
      <c r="AO460" s="27">
        <v>83915</v>
      </c>
      <c r="AP460" s="27">
        <v>26.840699999999998</v>
      </c>
      <c r="AQ460" s="27">
        <v>110006</v>
      </c>
      <c r="AR460" s="27">
        <v>596005</v>
      </c>
      <c r="AS460" s="27">
        <v>370198</v>
      </c>
      <c r="AT460" s="27">
        <v>19.824300000000001</v>
      </c>
      <c r="AU460" s="27">
        <v>27185</v>
      </c>
      <c r="AV460" s="27">
        <v>4916</v>
      </c>
      <c r="AW460" s="27">
        <v>-61</v>
      </c>
      <c r="AX460" s="27">
        <v>110006</v>
      </c>
      <c r="AY460" s="27">
        <v>110006</v>
      </c>
      <c r="AZ460" s="27">
        <v>298158</v>
      </c>
      <c r="BA460" s="27">
        <v>143926</v>
      </c>
      <c r="BB460" s="27">
        <v>137130</v>
      </c>
      <c r="BC460" s="27">
        <v>22553</v>
      </c>
      <c r="BD460" s="27" t="e">
        <v>#N/A</v>
      </c>
      <c r="BE460" s="28">
        <v>52120</v>
      </c>
      <c r="BF460" s="27">
        <v>4.49</v>
      </c>
      <c r="BG460" s="31">
        <f t="shared" si="65"/>
        <v>13633.013940000001</v>
      </c>
      <c r="BH460" s="31">
        <f t="shared" si="71"/>
        <v>23956.45434</v>
      </c>
      <c r="BI460" s="31">
        <f t="shared" si="66"/>
        <v>23956.45434</v>
      </c>
      <c r="BJ460" s="27">
        <v>3036.306</v>
      </c>
      <c r="BK460" s="31">
        <f t="shared" si="63"/>
        <v>1213611.5446356721</v>
      </c>
      <c r="BL460" s="27">
        <v>399.70001200000002</v>
      </c>
      <c r="BM460" s="27">
        <v>0</v>
      </c>
      <c r="BN460" s="27" t="s">
        <v>114</v>
      </c>
      <c r="BO460" s="27">
        <f t="shared" si="64"/>
        <v>1</v>
      </c>
      <c r="BP460" s="27">
        <f t="shared" si="67"/>
        <v>373057</v>
      </c>
      <c r="BQ460" s="27">
        <f t="shared" si="68"/>
        <v>3.2531531230768276</v>
      </c>
      <c r="BR460" s="27">
        <f t="shared" si="69"/>
        <v>0.30739407650575062</v>
      </c>
      <c r="BS460" s="27" t="str">
        <f t="shared" si="70"/>
        <v>Continue</v>
      </c>
    </row>
    <row r="461" spans="1:71" customFormat="1" hidden="1">
      <c r="A461">
        <v>460</v>
      </c>
      <c r="B461" t="s">
        <v>83</v>
      </c>
      <c r="C461" s="1">
        <v>41455</v>
      </c>
      <c r="D461">
        <v>0.69620000000000004</v>
      </c>
      <c r="E461">
        <v>17203</v>
      </c>
      <c r="F461">
        <v>9896</v>
      </c>
      <c r="G461">
        <v>6920</v>
      </c>
      <c r="H461">
        <v>20116</v>
      </c>
      <c r="I461" t="e">
        <v>#N/A</v>
      </c>
      <c r="J461" s="3">
        <v>277220</v>
      </c>
      <c r="K461">
        <v>132619</v>
      </c>
      <c r="L461">
        <v>47</v>
      </c>
      <c r="M461">
        <v>0</v>
      </c>
      <c r="N461" s="2">
        <v>276330</v>
      </c>
      <c r="O461" s="2">
        <v>280228</v>
      </c>
      <c r="P461">
        <v>1959</v>
      </c>
      <c r="Q461">
        <v>486864</v>
      </c>
      <c r="R461">
        <v>173804</v>
      </c>
      <c r="S461" s="4" t="e">
        <v>#N/A</v>
      </c>
      <c r="T461">
        <v>16712</v>
      </c>
      <c r="U461">
        <v>466748</v>
      </c>
      <c r="V461">
        <v>-16712</v>
      </c>
      <c r="W461">
        <v>13856</v>
      </c>
      <c r="X461">
        <v>3054</v>
      </c>
      <c r="Y461">
        <v>0</v>
      </c>
      <c r="Z461">
        <v>-2856</v>
      </c>
      <c r="AA461">
        <v>0</v>
      </c>
      <c r="AB461" t="e">
        <v>#N/A</v>
      </c>
      <c r="AC461">
        <v>18383</v>
      </c>
      <c r="AD461">
        <v>19.874099999999999</v>
      </c>
      <c r="AE461" s="25">
        <v>1055826.3648000001</v>
      </c>
      <c r="AF461">
        <v>11602</v>
      </c>
      <c r="AG461">
        <v>2873</v>
      </c>
      <c r="AH461">
        <v>1126</v>
      </c>
      <c r="AI461">
        <v>18383</v>
      </c>
      <c r="AJ461">
        <v>0</v>
      </c>
      <c r="AK461">
        <v>1219</v>
      </c>
      <c r="AL461">
        <v>4336</v>
      </c>
      <c r="AM461">
        <v>0</v>
      </c>
      <c r="AN461">
        <v>14456</v>
      </c>
      <c r="AO461">
        <v>58030</v>
      </c>
      <c r="AP461">
        <v>23.985900000000001</v>
      </c>
      <c r="AQ461">
        <v>72978</v>
      </c>
      <c r="AR461" t="e">
        <v>#N/A</v>
      </c>
      <c r="AS461">
        <v>311841</v>
      </c>
      <c r="AT461">
        <v>18.6861</v>
      </c>
      <c r="AU461">
        <v>16762</v>
      </c>
      <c r="AV461">
        <v>4041</v>
      </c>
      <c r="AW461">
        <v>-37</v>
      </c>
      <c r="AX461" s="26">
        <v>72978</v>
      </c>
      <c r="AY461">
        <v>72978</v>
      </c>
      <c r="AZ461">
        <v>249833</v>
      </c>
      <c r="BA461">
        <v>93025</v>
      </c>
      <c r="BB461">
        <v>89703</v>
      </c>
      <c r="BC461">
        <v>27082</v>
      </c>
      <c r="BD461" t="e">
        <v>#N/A</v>
      </c>
      <c r="BE461" s="15">
        <v>11602</v>
      </c>
      <c r="BF461" s="5">
        <v>3.4</v>
      </c>
      <c r="BG461" s="9">
        <f t="shared" si="65"/>
        <v>10323.440399999999</v>
      </c>
      <c r="BH461" s="9">
        <f t="shared" si="71"/>
        <v>22043.581559999999</v>
      </c>
      <c r="BI461" s="9">
        <f t="shared" si="66"/>
        <v>22043.581559999999</v>
      </c>
      <c r="BJ461">
        <v>3036.306</v>
      </c>
      <c r="BK461" s="9">
        <f t="shared" si="63"/>
        <v>1071816.0179999999</v>
      </c>
      <c r="BL461">
        <v>353</v>
      </c>
      <c r="BM461">
        <v>0</v>
      </c>
      <c r="BN461" t="s">
        <v>114</v>
      </c>
      <c r="BO461">
        <f t="shared" si="64"/>
        <v>1</v>
      </c>
      <c r="BP461">
        <f t="shared" si="67"/>
        <v>313060</v>
      </c>
      <c r="BQ461">
        <f t="shared" si="68"/>
        <v>3.4236760301539637</v>
      </c>
      <c r="BR461">
        <f t="shared" si="69"/>
        <v>0.29208371095644514</v>
      </c>
      <c r="BS461" t="str">
        <f t="shared" si="70"/>
        <v>Continue</v>
      </c>
    </row>
    <row r="462" spans="1:71">
      <c r="A462" s="27">
        <v>461</v>
      </c>
      <c r="B462" s="27" t="s">
        <v>83</v>
      </c>
      <c r="C462" s="29">
        <v>41274</v>
      </c>
      <c r="D462" s="27">
        <v>0.71989999999999998</v>
      </c>
      <c r="E462" s="27">
        <v>14251</v>
      </c>
      <c r="F462" s="27">
        <v>9959</v>
      </c>
      <c r="G462" s="27">
        <v>18420</v>
      </c>
      <c r="H462" s="27">
        <v>55130</v>
      </c>
      <c r="I462" s="27">
        <v>0</v>
      </c>
      <c r="J462" s="27">
        <v>245746</v>
      </c>
      <c r="K462" s="27">
        <v>97805</v>
      </c>
      <c r="L462" s="27">
        <v>438</v>
      </c>
      <c r="M462" s="27">
        <v>0</v>
      </c>
      <c r="N462" s="27">
        <v>253606</v>
      </c>
      <c r="O462" s="27">
        <v>258437</v>
      </c>
      <c r="P462" s="27">
        <v>34682</v>
      </c>
      <c r="Q462" s="27">
        <v>463133</v>
      </c>
      <c r="R462" s="27">
        <v>171832</v>
      </c>
      <c r="S462" s="27" t="e">
        <v>#N/A</v>
      </c>
      <c r="T462" s="27">
        <v>10578</v>
      </c>
      <c r="U462" s="27">
        <v>408003</v>
      </c>
      <c r="V462" s="27">
        <v>-10578</v>
      </c>
      <c r="W462" s="27">
        <v>18730</v>
      </c>
      <c r="X462" s="27">
        <v>3666</v>
      </c>
      <c r="Y462" s="27">
        <v>0</v>
      </c>
      <c r="Z462" s="27">
        <v>8152</v>
      </c>
      <c r="AA462" s="27">
        <v>0</v>
      </c>
      <c r="AB462" s="27" t="e">
        <v>#N/A</v>
      </c>
      <c r="AC462" s="27">
        <v>21217</v>
      </c>
      <c r="AD462" s="27">
        <v>13.8818</v>
      </c>
      <c r="AE462" s="27">
        <v>1049439.5911999999</v>
      </c>
      <c r="AF462" s="27">
        <v>18547</v>
      </c>
      <c r="AG462" s="27">
        <v>2990</v>
      </c>
      <c r="AH462" s="27">
        <v>998</v>
      </c>
      <c r="AI462" s="27">
        <v>21217</v>
      </c>
      <c r="AJ462" s="27">
        <v>0</v>
      </c>
      <c r="AK462" s="27">
        <v>1251</v>
      </c>
      <c r="AL462" s="27">
        <v>49287</v>
      </c>
      <c r="AM462" s="27">
        <v>0</v>
      </c>
      <c r="AN462" s="27">
        <v>21539</v>
      </c>
      <c r="AO462" s="27">
        <v>58724</v>
      </c>
      <c r="AP462" s="27">
        <v>22.913799999999998</v>
      </c>
      <c r="AQ462" s="27">
        <v>69458</v>
      </c>
      <c r="AR462" s="27">
        <v>463133</v>
      </c>
      <c r="AS462" s="27">
        <v>290050</v>
      </c>
      <c r="AT462" s="27">
        <v>19.456</v>
      </c>
      <c r="AU462" s="27">
        <v>16774</v>
      </c>
      <c r="AV462" s="27">
        <v>3000</v>
      </c>
      <c r="AW462" s="27">
        <v>-17</v>
      </c>
      <c r="AX462" s="27">
        <v>69458</v>
      </c>
      <c r="AY462" s="27">
        <v>69458</v>
      </c>
      <c r="AZ462" s="27">
        <v>210756</v>
      </c>
      <c r="BA462" s="27">
        <v>85334</v>
      </c>
      <c r="BB462" s="27">
        <v>86215</v>
      </c>
      <c r="BC462" s="27">
        <v>3113</v>
      </c>
      <c r="BD462" s="27" t="e">
        <v>#N/A</v>
      </c>
      <c r="BE462" s="28">
        <v>18547</v>
      </c>
      <c r="BF462" s="27">
        <v>3.86</v>
      </c>
      <c r="BG462" s="31">
        <f t="shared" si="65"/>
        <v>11720.141159999999</v>
      </c>
      <c r="BH462" s="31">
        <f t="shared" si="71"/>
        <v>20829.059159999997</v>
      </c>
      <c r="BI462" s="31">
        <f t="shared" si="66"/>
        <v>20829.059159999997</v>
      </c>
      <c r="BJ462" s="27">
        <v>3036.306</v>
      </c>
      <c r="BK462" s="31">
        <f t="shared" si="63"/>
        <v>1050865.524817836</v>
      </c>
      <c r="BL462" s="27">
        <v>346.10000600000001</v>
      </c>
      <c r="BM462" s="27">
        <v>0</v>
      </c>
      <c r="BN462" s="27" t="s">
        <v>114</v>
      </c>
      <c r="BO462" s="27">
        <f t="shared" si="64"/>
        <v>1</v>
      </c>
      <c r="BP462" s="27">
        <f t="shared" si="67"/>
        <v>291301</v>
      </c>
      <c r="BQ462" s="27">
        <f t="shared" si="68"/>
        <v>3.6074902757554419</v>
      </c>
      <c r="BR462" s="27">
        <f t="shared" si="69"/>
        <v>0.27720102441318173</v>
      </c>
      <c r="BS462" s="27" t="str">
        <f t="shared" si="70"/>
        <v>Continue</v>
      </c>
    </row>
    <row r="463" spans="1:71" customFormat="1" hidden="1">
      <c r="A463">
        <v>462</v>
      </c>
      <c r="B463" t="s">
        <v>83</v>
      </c>
      <c r="C463" s="1">
        <v>41090</v>
      </c>
      <c r="D463">
        <v>0.71650000000000003</v>
      </c>
      <c r="E463" t="e">
        <v>#N/A</v>
      </c>
      <c r="F463">
        <v>6645</v>
      </c>
      <c r="G463">
        <v>15849</v>
      </c>
      <c r="H463">
        <v>35560</v>
      </c>
      <c r="I463" t="e">
        <v>#N/A</v>
      </c>
      <c r="J463" s="3">
        <v>223461</v>
      </c>
      <c r="K463">
        <v>70816</v>
      </c>
      <c r="L463">
        <v>454</v>
      </c>
      <c r="M463">
        <v>0</v>
      </c>
      <c r="N463" s="2">
        <v>224159</v>
      </c>
      <c r="O463" s="2">
        <v>229759</v>
      </c>
      <c r="P463">
        <v>22851</v>
      </c>
      <c r="Q463">
        <v>385899</v>
      </c>
      <c r="R463">
        <v>123373</v>
      </c>
      <c r="S463" s="4" t="e">
        <v>#N/A</v>
      </c>
      <c r="T463">
        <v>9573</v>
      </c>
      <c r="U463">
        <v>350339</v>
      </c>
      <c r="V463">
        <v>-9573</v>
      </c>
      <c r="W463">
        <v>9255</v>
      </c>
      <c r="X463">
        <v>2561</v>
      </c>
      <c r="Y463" t="e">
        <v>#N/A</v>
      </c>
      <c r="Z463">
        <v>-318</v>
      </c>
      <c r="AA463" t="e">
        <v>#N/A</v>
      </c>
      <c r="AB463" t="e">
        <v>#N/A</v>
      </c>
      <c r="AC463">
        <v>18329</v>
      </c>
      <c r="AD463">
        <v>20.915600000000001</v>
      </c>
      <c r="AE463" s="25">
        <v>991348.53220000002</v>
      </c>
      <c r="AF463">
        <v>9663</v>
      </c>
      <c r="AG463">
        <v>2554</v>
      </c>
      <c r="AH463">
        <v>628</v>
      </c>
      <c r="AI463">
        <v>18329</v>
      </c>
      <c r="AJ463">
        <v>0</v>
      </c>
      <c r="AK463">
        <v>1154</v>
      </c>
      <c r="AL463">
        <v>8900</v>
      </c>
      <c r="AM463">
        <v>0</v>
      </c>
      <c r="AN463">
        <v>12211</v>
      </c>
      <c r="AO463">
        <v>45145</v>
      </c>
      <c r="AP463">
        <v>17.953399999999998</v>
      </c>
      <c r="AQ463">
        <v>117289</v>
      </c>
      <c r="AR463" t="e">
        <v>#N/A</v>
      </c>
      <c r="AS463">
        <v>261372</v>
      </c>
      <c r="AT463">
        <v>11.6738</v>
      </c>
      <c r="AU463">
        <v>15475</v>
      </c>
      <c r="AV463">
        <v>2236</v>
      </c>
      <c r="AW463">
        <v>-202</v>
      </c>
      <c r="AX463" s="26">
        <v>117289</v>
      </c>
      <c r="AY463">
        <v>117289</v>
      </c>
      <c r="AZ463">
        <v>190145</v>
      </c>
      <c r="BA463">
        <v>142924</v>
      </c>
      <c r="BB463">
        <v>132562</v>
      </c>
      <c r="BC463">
        <v>9387</v>
      </c>
      <c r="BD463" t="e">
        <v>#N/A</v>
      </c>
      <c r="BE463" s="15">
        <v>9663</v>
      </c>
      <c r="BF463" s="5">
        <v>3</v>
      </c>
      <c r="BG463" s="9">
        <f t="shared" si="65"/>
        <v>9108.9179999999997</v>
      </c>
      <c r="BH463" s="9">
        <f t="shared" si="71"/>
        <v>19735.989000000001</v>
      </c>
      <c r="BI463" s="9">
        <f t="shared" si="66"/>
        <v>19735.989000000001</v>
      </c>
      <c r="BJ463">
        <v>3036.306</v>
      </c>
      <c r="BK463" s="9">
        <f t="shared" si="63"/>
        <v>989835.75600000005</v>
      </c>
      <c r="BL463">
        <v>326</v>
      </c>
      <c r="BM463">
        <v>0</v>
      </c>
      <c r="BN463" t="s">
        <v>114</v>
      </c>
      <c r="BO463">
        <f t="shared" si="64"/>
        <v>1</v>
      </c>
      <c r="BP463">
        <f t="shared" si="67"/>
        <v>262526</v>
      </c>
      <c r="BQ463">
        <f t="shared" si="68"/>
        <v>3.7704294279423753</v>
      </c>
      <c r="BR463">
        <f t="shared" si="69"/>
        <v>0.26522177887459542</v>
      </c>
      <c r="BS463" t="str">
        <f t="shared" si="70"/>
        <v>Continue</v>
      </c>
    </row>
    <row r="464" spans="1:71">
      <c r="A464" s="27">
        <v>463</v>
      </c>
      <c r="B464" s="27" t="s">
        <v>83</v>
      </c>
      <c r="C464" s="29">
        <v>40908</v>
      </c>
      <c r="D464" s="27">
        <v>0.74250000000000005</v>
      </c>
      <c r="E464" s="27">
        <v>14996</v>
      </c>
      <c r="F464" s="27">
        <v>5187</v>
      </c>
      <c r="G464" s="27">
        <v>23831</v>
      </c>
      <c r="H464" s="27">
        <v>50114</v>
      </c>
      <c r="I464" s="27">
        <v>0</v>
      </c>
      <c r="J464" s="27">
        <v>204038</v>
      </c>
      <c r="K464" s="27">
        <v>75180</v>
      </c>
      <c r="L464" s="27">
        <v>6876</v>
      </c>
      <c r="M464" s="27">
        <v>0</v>
      </c>
      <c r="N464" s="27">
        <v>203871</v>
      </c>
      <c r="O464" s="27">
        <v>209400</v>
      </c>
      <c r="P464" s="27">
        <v>20298</v>
      </c>
      <c r="Q464" s="27">
        <v>383432</v>
      </c>
      <c r="R464" s="27">
        <v>141750</v>
      </c>
      <c r="S464" s="27" t="e">
        <v>#N/A</v>
      </c>
      <c r="T464" s="27">
        <v>8183</v>
      </c>
      <c r="U464" s="27">
        <v>333318</v>
      </c>
      <c r="V464" s="27">
        <v>-8183</v>
      </c>
      <c r="W464" s="27">
        <v>24298</v>
      </c>
      <c r="X464" s="27">
        <v>3039</v>
      </c>
      <c r="Y464" s="27" t="e">
        <v>#N/A</v>
      </c>
      <c r="Z464" s="27">
        <v>16115</v>
      </c>
      <c r="AA464" s="27">
        <v>0</v>
      </c>
      <c r="AB464" s="27">
        <v>354</v>
      </c>
      <c r="AC464" s="27">
        <v>84902</v>
      </c>
      <c r="AD464" s="27">
        <v>5.6879</v>
      </c>
      <c r="AE464" s="27">
        <v>1195347.0686000001</v>
      </c>
      <c r="AF464" s="27">
        <v>77975</v>
      </c>
      <c r="AG464" s="27">
        <v>4702</v>
      </c>
      <c r="AH464" s="27">
        <v>527</v>
      </c>
      <c r="AI464" s="27">
        <v>84902</v>
      </c>
      <c r="AJ464" s="27">
        <v>0</v>
      </c>
      <c r="AK464" s="27">
        <v>669</v>
      </c>
      <c r="AL464" s="27">
        <v>-966</v>
      </c>
      <c r="AM464" s="27">
        <v>0</v>
      </c>
      <c r="AN464" s="27">
        <v>82666</v>
      </c>
      <c r="AO464" s="27">
        <v>50647</v>
      </c>
      <c r="AP464" s="27">
        <v>18.933</v>
      </c>
      <c r="AQ464" s="27">
        <v>119655</v>
      </c>
      <c r="AR464" s="27">
        <v>383432</v>
      </c>
      <c r="AS464" s="27">
        <v>241013</v>
      </c>
      <c r="AT464" s="27">
        <v>11.652699999999999</v>
      </c>
      <c r="AU464" s="27">
        <v>15734</v>
      </c>
      <c r="AV464" s="27">
        <v>1942</v>
      </c>
      <c r="AW464" s="27">
        <v>-364</v>
      </c>
      <c r="AX464" s="27">
        <v>119655</v>
      </c>
      <c r="AY464" s="27">
        <v>119655</v>
      </c>
      <c r="AZ464" s="27">
        <v>176064</v>
      </c>
      <c r="BA464" s="27">
        <v>141608</v>
      </c>
      <c r="BB464" s="27">
        <v>135025</v>
      </c>
      <c r="BC464" s="27">
        <v>8202</v>
      </c>
      <c r="BD464" s="27" t="e">
        <v>#N/A</v>
      </c>
      <c r="BE464" s="28">
        <v>77975</v>
      </c>
      <c r="BF464" s="27">
        <v>3.5</v>
      </c>
      <c r="BG464" s="31">
        <f t="shared" si="65"/>
        <v>10627.071</v>
      </c>
      <c r="BH464" s="31">
        <f t="shared" si="71"/>
        <v>18217.835999999999</v>
      </c>
      <c r="BI464" s="31">
        <f t="shared" si="66"/>
        <v>18217.835999999999</v>
      </c>
      <c r="BJ464" s="27">
        <v>3036.306</v>
      </c>
      <c r="BK464" s="31">
        <f t="shared" si="63"/>
        <v>1196304.564</v>
      </c>
      <c r="BL464" s="27">
        <v>394</v>
      </c>
      <c r="BM464" s="27">
        <v>0</v>
      </c>
      <c r="BN464" s="27" t="s">
        <v>114</v>
      </c>
      <c r="BO464" s="27">
        <f t="shared" si="64"/>
        <v>1</v>
      </c>
      <c r="BP464" s="27">
        <f t="shared" si="67"/>
        <v>241682</v>
      </c>
      <c r="BQ464" s="27">
        <f t="shared" si="68"/>
        <v>4.9499117187047439</v>
      </c>
      <c r="BR464" s="27">
        <f t="shared" si="69"/>
        <v>0.20202380503498604</v>
      </c>
      <c r="BS464" s="27" t="str">
        <f t="shared" si="70"/>
        <v>Continue</v>
      </c>
    </row>
    <row r="465" spans="1:71" customFormat="1" hidden="1">
      <c r="A465">
        <v>464</v>
      </c>
      <c r="B465" t="s">
        <v>83</v>
      </c>
      <c r="C465" s="1">
        <v>40724</v>
      </c>
      <c r="D465">
        <v>0.74309999999999998</v>
      </c>
      <c r="E465" t="e">
        <v>#N/A</v>
      </c>
      <c r="F465">
        <v>3293</v>
      </c>
      <c r="G465">
        <v>14230</v>
      </c>
      <c r="H465">
        <v>21879</v>
      </c>
      <c r="I465" t="e">
        <v>#N/A</v>
      </c>
      <c r="J465" s="3">
        <v>226237</v>
      </c>
      <c r="K465">
        <v>77601</v>
      </c>
      <c r="L465" t="e">
        <v>#N/A</v>
      </c>
      <c r="M465">
        <v>0</v>
      </c>
      <c r="N465" s="2">
        <v>136785</v>
      </c>
      <c r="O465" s="2">
        <v>141650</v>
      </c>
      <c r="P465">
        <v>11738</v>
      </c>
      <c r="Q465">
        <v>307546</v>
      </c>
      <c r="R465">
        <v>113859</v>
      </c>
      <c r="S465" s="4" t="e">
        <v>#N/A</v>
      </c>
      <c r="T465">
        <v>5947</v>
      </c>
      <c r="U465">
        <v>285667</v>
      </c>
      <c r="V465">
        <v>-5947</v>
      </c>
      <c r="W465">
        <v>14492</v>
      </c>
      <c r="X465">
        <v>2023</v>
      </c>
      <c r="Y465" t="e">
        <v>#N/A</v>
      </c>
      <c r="Z465">
        <v>8545</v>
      </c>
      <c r="AA465">
        <v>0</v>
      </c>
      <c r="AB465" t="e">
        <v>#N/A</v>
      </c>
      <c r="AC465">
        <v>18072</v>
      </c>
      <c r="AD465">
        <v>21.229500000000002</v>
      </c>
      <c r="AE465" s="25">
        <v>1048753.7282</v>
      </c>
      <c r="AF465">
        <v>14421</v>
      </c>
      <c r="AG465">
        <v>3854</v>
      </c>
      <c r="AH465">
        <v>487</v>
      </c>
      <c r="AI465">
        <v>18072</v>
      </c>
      <c r="AJ465">
        <v>0</v>
      </c>
      <c r="AK465">
        <v>20779</v>
      </c>
      <c r="AL465">
        <v>5185</v>
      </c>
      <c r="AM465">
        <v>0</v>
      </c>
      <c r="AN465">
        <v>18154</v>
      </c>
      <c r="AO465">
        <v>40576</v>
      </c>
      <c r="AP465">
        <v>18.6785</v>
      </c>
      <c r="AQ465">
        <v>55486</v>
      </c>
      <c r="AR465" t="e">
        <v>#N/A</v>
      </c>
      <c r="AS465">
        <v>172908</v>
      </c>
      <c r="AT465">
        <v>21.133099999999999</v>
      </c>
      <c r="AU465">
        <v>14801</v>
      </c>
      <c r="AV465">
        <v>1186</v>
      </c>
      <c r="AW465">
        <v>-250</v>
      </c>
      <c r="AX465" s="26">
        <v>55486</v>
      </c>
      <c r="AY465">
        <v>55486</v>
      </c>
      <c r="AZ465">
        <v>149013</v>
      </c>
      <c r="BA465">
        <v>66416</v>
      </c>
      <c r="BB465">
        <v>70037</v>
      </c>
      <c r="BC465">
        <v>25410</v>
      </c>
      <c r="BD465" t="e">
        <v>#N/A</v>
      </c>
      <c r="BE465" s="15">
        <v>14421</v>
      </c>
      <c r="BF465" s="5">
        <v>2.5</v>
      </c>
      <c r="BG465" s="9">
        <f t="shared" si="65"/>
        <v>7590.7650000000003</v>
      </c>
      <c r="BH465" s="9">
        <f t="shared" si="71"/>
        <v>15181.53</v>
      </c>
      <c r="BI465" s="9">
        <f t="shared" si="66"/>
        <v>15181.53</v>
      </c>
      <c r="BJ465">
        <v>3036.306</v>
      </c>
      <c r="BK465" s="9">
        <f t="shared" si="63"/>
        <v>1049833.1625600001</v>
      </c>
      <c r="BL465">
        <v>345.76</v>
      </c>
      <c r="BM465">
        <v>0</v>
      </c>
      <c r="BN465" t="s">
        <v>114</v>
      </c>
      <c r="BO465">
        <f t="shared" si="64"/>
        <v>1</v>
      </c>
      <c r="BP465">
        <f t="shared" si="67"/>
        <v>193687</v>
      </c>
      <c r="BQ465">
        <f t="shared" si="68"/>
        <v>5.4202561997449497</v>
      </c>
      <c r="BR465">
        <f t="shared" si="69"/>
        <v>0.18449312415288691</v>
      </c>
      <c r="BS465" t="str">
        <f t="shared" si="70"/>
        <v>Continue</v>
      </c>
    </row>
    <row r="466" spans="1:71">
      <c r="A466" s="27">
        <v>465</v>
      </c>
      <c r="B466" s="27" t="s">
        <v>83</v>
      </c>
      <c r="C466" s="29">
        <v>40543</v>
      </c>
      <c r="D466" s="27">
        <v>0.6744</v>
      </c>
      <c r="E466" s="27">
        <v>7225</v>
      </c>
      <c r="F466" s="27">
        <v>2194</v>
      </c>
      <c r="G466" s="27">
        <v>10238</v>
      </c>
      <c r="H466" s="27">
        <v>57441</v>
      </c>
      <c r="I466" s="27">
        <v>0</v>
      </c>
      <c r="J466" s="27">
        <v>213669</v>
      </c>
      <c r="K466" s="27">
        <v>47074</v>
      </c>
      <c r="L466" s="27">
        <v>969</v>
      </c>
      <c r="M466" s="27">
        <v>0</v>
      </c>
      <c r="N466" s="27">
        <v>110810</v>
      </c>
      <c r="O466" s="27">
        <v>115861</v>
      </c>
      <c r="P466" s="27">
        <v>25152</v>
      </c>
      <c r="Q466" s="27">
        <v>285173</v>
      </c>
      <c r="R466" s="27">
        <v>117387</v>
      </c>
      <c r="S466" s="27" t="e">
        <v>#N/A</v>
      </c>
      <c r="T466" s="27">
        <v>6030</v>
      </c>
      <c r="U466" s="27">
        <v>227732</v>
      </c>
      <c r="V466" s="27">
        <v>-6030</v>
      </c>
      <c r="W466" s="27">
        <v>13257</v>
      </c>
      <c r="X466" s="27">
        <v>1717</v>
      </c>
      <c r="Y466" s="27" t="e">
        <v>#N/A</v>
      </c>
      <c r="Z466" s="27">
        <v>7227</v>
      </c>
      <c r="AA466" s="27">
        <v>18718</v>
      </c>
      <c r="AB466" s="27">
        <v>341</v>
      </c>
      <c r="AC466" s="27">
        <v>14832</v>
      </c>
      <c r="AD466" s="27">
        <v>23.0107</v>
      </c>
      <c r="AE466" s="27">
        <v>1018452.2192000001</v>
      </c>
      <c r="AF466" s="27">
        <v>12107</v>
      </c>
      <c r="AG466" s="27">
        <v>3609</v>
      </c>
      <c r="AH466" s="27">
        <v>8</v>
      </c>
      <c r="AI466" s="27">
        <v>14832</v>
      </c>
      <c r="AJ466" s="27">
        <v>0</v>
      </c>
      <c r="AK466" s="27">
        <v>20667</v>
      </c>
      <c r="AL466" s="27">
        <v>20062</v>
      </c>
      <c r="AM466" s="27">
        <v>0</v>
      </c>
      <c r="AN466" s="27">
        <v>15684</v>
      </c>
      <c r="AO466" s="27">
        <v>34135</v>
      </c>
      <c r="AP466" s="27">
        <v>13.077999999999999</v>
      </c>
      <c r="AQ466" s="27">
        <v>40533</v>
      </c>
      <c r="AR466" s="27">
        <v>285173</v>
      </c>
      <c r="AS466" s="27">
        <v>147119</v>
      </c>
      <c r="AT466" s="27">
        <v>21.150300000000001</v>
      </c>
      <c r="AU466" s="27">
        <v>10804</v>
      </c>
      <c r="AV466" s="27">
        <v>337</v>
      </c>
      <c r="AW466" s="27">
        <v>-255</v>
      </c>
      <c r="AX466" s="27">
        <v>40533</v>
      </c>
      <c r="AY466" s="27">
        <v>40533</v>
      </c>
      <c r="AZ466" s="27">
        <v>117024</v>
      </c>
      <c r="BA466" s="27">
        <v>50231</v>
      </c>
      <c r="BB466" s="27">
        <v>51082</v>
      </c>
      <c r="BC466" s="27">
        <v>-27876</v>
      </c>
      <c r="BD466" s="27" t="e">
        <v>#N/A</v>
      </c>
      <c r="BE466" s="28">
        <v>12107</v>
      </c>
      <c r="BF466" s="27">
        <v>2.5</v>
      </c>
      <c r="BG466" s="31">
        <f t="shared" si="65"/>
        <v>7590.7650000000003</v>
      </c>
      <c r="BH466" s="31">
        <f t="shared" si="71"/>
        <v>12145.224</v>
      </c>
      <c r="BI466" s="31">
        <f t="shared" si="66"/>
        <v>12145.224</v>
      </c>
      <c r="BJ466" s="27">
        <v>3036.306</v>
      </c>
      <c r="BK466" s="31">
        <f t="shared" si="63"/>
        <v>995969.09411999991</v>
      </c>
      <c r="BL466" s="27">
        <v>328.02</v>
      </c>
      <c r="BM466" s="27">
        <v>0</v>
      </c>
      <c r="BN466" s="27" t="s">
        <v>114</v>
      </c>
      <c r="BO466" s="27">
        <f t="shared" si="64"/>
        <v>1</v>
      </c>
      <c r="BP466" s="27">
        <f t="shared" si="67"/>
        <v>167786</v>
      </c>
      <c r="BQ466" s="27">
        <f t="shared" si="68"/>
        <v>5.9359487330289769</v>
      </c>
      <c r="BR466" s="27">
        <f t="shared" si="69"/>
        <v>0.16846506682845341</v>
      </c>
      <c r="BS466" s="27" t="str">
        <f t="shared" si="70"/>
        <v>Continue</v>
      </c>
    </row>
    <row r="467" spans="1:71" customFormat="1" hidden="1">
      <c r="A467">
        <v>466</v>
      </c>
      <c r="B467" t="s">
        <v>83</v>
      </c>
      <c r="C467" s="1">
        <v>40359</v>
      </c>
      <c r="D467">
        <v>0.73899999999999999</v>
      </c>
      <c r="E467" t="e">
        <v>#N/A</v>
      </c>
      <c r="F467" t="e">
        <v>#N/A</v>
      </c>
      <c r="G467">
        <v>18082</v>
      </c>
      <c r="H467">
        <v>28930</v>
      </c>
      <c r="I467" t="e">
        <v>#N/A</v>
      </c>
      <c r="J467" s="3">
        <v>201862</v>
      </c>
      <c r="K467">
        <v>23765</v>
      </c>
      <c r="L467" t="e">
        <v>#N/A</v>
      </c>
      <c r="M467">
        <v>0</v>
      </c>
      <c r="N467" s="2">
        <v>93147</v>
      </c>
      <c r="O467" s="2">
        <v>98086</v>
      </c>
      <c r="P467">
        <v>21223</v>
      </c>
      <c r="Q467">
        <v>216943</v>
      </c>
      <c r="R467">
        <v>67096</v>
      </c>
      <c r="S467" s="4" t="e">
        <v>#N/A</v>
      </c>
      <c r="T467">
        <v>4695</v>
      </c>
      <c r="U467">
        <v>188013</v>
      </c>
      <c r="V467">
        <v>-4695</v>
      </c>
      <c r="W467">
        <v>5962</v>
      </c>
      <c r="X467">
        <v>1584</v>
      </c>
      <c r="Y467" t="e">
        <v>#N/A</v>
      </c>
      <c r="Z467">
        <v>1267</v>
      </c>
      <c r="AA467">
        <v>0</v>
      </c>
      <c r="AB467" t="e">
        <v>#N/A</v>
      </c>
      <c r="AC467">
        <v>10018</v>
      </c>
      <c r="AD467">
        <v>20.882300000000001</v>
      </c>
      <c r="AE467" s="25">
        <v>635015.63789999997</v>
      </c>
      <c r="AF467">
        <v>7139</v>
      </c>
      <c r="AG467">
        <v>1865</v>
      </c>
      <c r="AH467">
        <v>83</v>
      </c>
      <c r="AI467">
        <v>10018</v>
      </c>
      <c r="AJ467">
        <v>0</v>
      </c>
      <c r="AK467">
        <v>20691</v>
      </c>
      <c r="AL467">
        <v>8107</v>
      </c>
      <c r="AM467">
        <v>0</v>
      </c>
      <c r="AN467">
        <v>8931</v>
      </c>
      <c r="AO467">
        <v>25706</v>
      </c>
      <c r="AP467">
        <v>11.1472</v>
      </c>
      <c r="AQ467" t="e">
        <v>#N/A</v>
      </c>
      <c r="AR467" t="e">
        <v>#N/A</v>
      </c>
      <c r="AS467">
        <v>129156</v>
      </c>
      <c r="AT467" t="e">
        <v>#N/A</v>
      </c>
      <c r="AU467" t="e">
        <v>#N/A</v>
      </c>
      <c r="AV467" t="e">
        <v>#N/A</v>
      </c>
      <c r="AW467">
        <v>-399</v>
      </c>
      <c r="AX467" s="26">
        <v>35052</v>
      </c>
      <c r="AY467">
        <v>35052</v>
      </c>
      <c r="AZ467">
        <v>103273</v>
      </c>
      <c r="BA467" t="e">
        <v>#N/A</v>
      </c>
      <c r="BB467" t="e">
        <v>#N/A</v>
      </c>
      <c r="BC467">
        <v>6848</v>
      </c>
      <c r="BD467" t="e">
        <v>#N/A</v>
      </c>
      <c r="BE467" s="15">
        <v>7139</v>
      </c>
      <c r="BF467" s="5">
        <v>1.5</v>
      </c>
      <c r="BG467" s="9">
        <f t="shared" si="65"/>
        <v>4554.4589999999998</v>
      </c>
      <c r="BH467" s="9">
        <f t="shared" si="71"/>
        <v>4554.4589999999998</v>
      </c>
      <c r="BI467" s="9">
        <f t="shared" si="66"/>
        <v>0</v>
      </c>
      <c r="BJ467">
        <v>3036.306</v>
      </c>
      <c r="BK467" s="9">
        <f t="shared" si="63"/>
        <v>635893.56558000005</v>
      </c>
      <c r="BL467">
        <v>209.43</v>
      </c>
      <c r="BM467">
        <v>0</v>
      </c>
      <c r="BN467" t="s">
        <v>114</v>
      </c>
      <c r="BO467">
        <f t="shared" si="64"/>
        <v>1</v>
      </c>
      <c r="BP467">
        <f t="shared" si="67"/>
        <v>149847</v>
      </c>
      <c r="BQ467">
        <f t="shared" si="68"/>
        <v>4.243618928507078</v>
      </c>
      <c r="BR467">
        <f t="shared" si="69"/>
        <v>0.23564792617979111</v>
      </c>
      <c r="BS467" t="e">
        <f t="shared" si="70"/>
        <v>#N/A</v>
      </c>
    </row>
    <row r="468" spans="1:71">
      <c r="A468" s="27">
        <v>467</v>
      </c>
      <c r="B468" s="27" t="s">
        <v>84</v>
      </c>
      <c r="C468" s="29">
        <v>44561</v>
      </c>
      <c r="D468" s="27">
        <v>1.1019000000000001</v>
      </c>
      <c r="E468" s="27">
        <v>6611</v>
      </c>
      <c r="F468" s="27">
        <v>59417</v>
      </c>
      <c r="G468" s="27">
        <v>108037</v>
      </c>
      <c r="H468" s="27">
        <v>123936</v>
      </c>
      <c r="I468" s="27">
        <v>1171</v>
      </c>
      <c r="J468" s="27">
        <v>76358</v>
      </c>
      <c r="K468" s="27">
        <v>85347</v>
      </c>
      <c r="L468" s="27">
        <v>75</v>
      </c>
      <c r="M468" s="27">
        <v>0</v>
      </c>
      <c r="N468" s="27">
        <v>-112124</v>
      </c>
      <c r="O468" s="27">
        <v>-104328</v>
      </c>
      <c r="P468" s="27">
        <v>19236</v>
      </c>
      <c r="Q468" s="27">
        <v>241338</v>
      </c>
      <c r="R468" s="27">
        <v>210730</v>
      </c>
      <c r="S468" s="27">
        <v>0</v>
      </c>
      <c r="T468" s="27">
        <v>8686</v>
      </c>
      <c r="U468" s="27">
        <v>117402</v>
      </c>
      <c r="V468" s="27">
        <v>-8686</v>
      </c>
      <c r="W468" s="27">
        <v>15901</v>
      </c>
      <c r="X468" s="27">
        <v>3331</v>
      </c>
      <c r="Y468" s="27" t="e">
        <v>#N/A</v>
      </c>
      <c r="Z468" s="27">
        <v>7215</v>
      </c>
      <c r="AA468" s="27" t="e">
        <v>#N/A</v>
      </c>
      <c r="AB468" s="27" t="e">
        <v>#N/A</v>
      </c>
      <c r="AC468" s="27">
        <v>-22283</v>
      </c>
      <c r="AD468" s="27" t="e">
        <v>#N/A</v>
      </c>
      <c r="AE468" s="27" t="e">
        <v>#N/A</v>
      </c>
      <c r="AF468" s="27">
        <v>-20794</v>
      </c>
      <c r="AG468" s="27">
        <v>-47</v>
      </c>
      <c r="AH468" s="27" t="e">
        <v>#N/A</v>
      </c>
      <c r="AI468" s="27">
        <v>-22283</v>
      </c>
      <c r="AJ468" s="27">
        <v>0</v>
      </c>
      <c r="AK468" s="27">
        <v>0</v>
      </c>
      <c r="AL468" s="27">
        <v>-56968</v>
      </c>
      <c r="AM468" s="27" t="e">
        <v>#N/A</v>
      </c>
      <c r="AN468" s="27">
        <v>-20841</v>
      </c>
      <c r="AO468" s="27">
        <v>66298</v>
      </c>
      <c r="AP468" s="27" t="e">
        <v>#N/A</v>
      </c>
      <c r="AQ468" s="27">
        <v>-56779</v>
      </c>
      <c r="AR468" s="27">
        <v>240167</v>
      </c>
      <c r="AS468" s="27">
        <v>30608</v>
      </c>
      <c r="AT468" s="27" t="e">
        <v>#N/A</v>
      </c>
      <c r="AU468" s="27">
        <v>2</v>
      </c>
      <c r="AV468" s="27" t="e">
        <v>#N/A</v>
      </c>
      <c r="AW468" s="27">
        <v>0</v>
      </c>
      <c r="AX468" s="27">
        <v>-56779</v>
      </c>
      <c r="AY468" s="27">
        <v>-56779</v>
      </c>
      <c r="AZ468" s="27">
        <v>178215</v>
      </c>
      <c r="BA468" s="27">
        <v>-58856</v>
      </c>
      <c r="BB468" s="27">
        <v>-56777</v>
      </c>
      <c r="BC468" s="27">
        <v>42650</v>
      </c>
      <c r="BD468" s="27" t="e">
        <v>#N/A</v>
      </c>
      <c r="BE468" s="28">
        <v>-20794</v>
      </c>
      <c r="BF468" s="27">
        <v>0</v>
      </c>
      <c r="BG468" s="31">
        <f t="shared" si="65"/>
        <v>0</v>
      </c>
      <c r="BH468" s="31">
        <f t="shared" si="71"/>
        <v>0</v>
      </c>
      <c r="BI468" s="31">
        <f t="shared" si="66"/>
        <v>0</v>
      </c>
      <c r="BJ468" s="27">
        <v>216.31</v>
      </c>
      <c r="BK468" s="31">
        <f t="shared" si="63"/>
        <v>471339.49</v>
      </c>
      <c r="BL468" s="27">
        <v>2179</v>
      </c>
      <c r="BM468" s="27">
        <v>0</v>
      </c>
      <c r="BN468" s="27" t="s">
        <v>111</v>
      </c>
      <c r="BO468" s="27">
        <v>0</v>
      </c>
      <c r="BP468" s="27">
        <f t="shared" si="67"/>
        <v>30608</v>
      </c>
      <c r="BQ468" s="27">
        <f t="shared" si="68"/>
        <v>15.399225365917406</v>
      </c>
      <c r="BR468" s="27">
        <f t="shared" si="69"/>
        <v>6.4938331392517104E-2</v>
      </c>
      <c r="BS468" s="27" t="str">
        <f t="shared" si="70"/>
        <v>NonPayer</v>
      </c>
    </row>
    <row r="469" spans="1:71" customFormat="1" hidden="1">
      <c r="A469">
        <v>468</v>
      </c>
      <c r="B469" t="s">
        <v>84</v>
      </c>
      <c r="C469" s="1">
        <v>44377</v>
      </c>
      <c r="D469">
        <v>1.3264</v>
      </c>
      <c r="E469">
        <v>3137</v>
      </c>
      <c r="F469" t="e">
        <v>#N/A</v>
      </c>
      <c r="G469">
        <v>122849</v>
      </c>
      <c r="H469">
        <v>58015</v>
      </c>
      <c r="I469">
        <v>567</v>
      </c>
      <c r="J469" s="3" t="e">
        <v>#N/A</v>
      </c>
      <c r="K469">
        <v>68861</v>
      </c>
      <c r="L469">
        <v>0</v>
      </c>
      <c r="M469">
        <v>0</v>
      </c>
      <c r="N469" s="2">
        <v>-77312</v>
      </c>
      <c r="O469" s="2">
        <v>-74578</v>
      </c>
      <c r="P469">
        <v>6422</v>
      </c>
      <c r="Q469">
        <v>192641</v>
      </c>
      <c r="R469">
        <v>133529</v>
      </c>
      <c r="S469" s="4">
        <v>0</v>
      </c>
      <c r="T469">
        <v>3663</v>
      </c>
      <c r="U469">
        <v>134626</v>
      </c>
      <c r="V469">
        <v>-3663</v>
      </c>
      <c r="W469">
        <v>-7541</v>
      </c>
      <c r="X469">
        <v>2132</v>
      </c>
      <c r="Y469">
        <v>0</v>
      </c>
      <c r="Z469">
        <v>-11204</v>
      </c>
      <c r="AA469" t="e">
        <v>#N/A</v>
      </c>
      <c r="AB469">
        <v>0</v>
      </c>
      <c r="AC469">
        <v>-12334</v>
      </c>
      <c r="AD469" t="e">
        <v>#N/A</v>
      </c>
      <c r="AE469" s="25" t="e">
        <v>#N/A</v>
      </c>
      <c r="AF469">
        <v>-15233</v>
      </c>
      <c r="AG469">
        <v>-26</v>
      </c>
      <c r="AH469">
        <v>1210</v>
      </c>
      <c r="AI469">
        <v>-12334</v>
      </c>
      <c r="AJ469">
        <v>0</v>
      </c>
      <c r="AK469">
        <v>0</v>
      </c>
      <c r="AL469">
        <v>-916</v>
      </c>
      <c r="AM469">
        <v>0</v>
      </c>
      <c r="AN469">
        <v>-15259</v>
      </c>
      <c r="AO469">
        <v>37018</v>
      </c>
      <c r="AP469" t="e">
        <v>#N/A</v>
      </c>
      <c r="AQ469">
        <v>-35253</v>
      </c>
      <c r="AR469">
        <v>192074</v>
      </c>
      <c r="AS469">
        <v>59112</v>
      </c>
      <c r="AT469" t="e">
        <v>#N/A</v>
      </c>
      <c r="AU469">
        <v>336</v>
      </c>
      <c r="AV469" t="e">
        <v>#N/A</v>
      </c>
      <c r="AW469">
        <v>0</v>
      </c>
      <c r="AX469" s="26">
        <v>-35253</v>
      </c>
      <c r="AY469">
        <v>-35253</v>
      </c>
      <c r="AZ469">
        <v>130613</v>
      </c>
      <c r="BA469">
        <v>-28527</v>
      </c>
      <c r="BB469">
        <v>-34917</v>
      </c>
      <c r="BC469">
        <v>89744</v>
      </c>
      <c r="BD469" t="e">
        <v>#N/A</v>
      </c>
      <c r="BE469" s="15">
        <v>-15233</v>
      </c>
      <c r="BF469" s="5">
        <v>0</v>
      </c>
      <c r="BG469" s="9">
        <f t="shared" si="65"/>
        <v>0</v>
      </c>
      <c r="BH469" s="9">
        <f t="shared" si="71"/>
        <v>0</v>
      </c>
      <c r="BI469" s="9">
        <f t="shared" si="66"/>
        <v>0</v>
      </c>
      <c r="BJ469">
        <v>203.923</v>
      </c>
      <c r="BK469" s="9">
        <f t="shared" si="63"/>
        <v>882476.78249999997</v>
      </c>
      <c r="BL469">
        <v>4327.5</v>
      </c>
      <c r="BM469">
        <v>0</v>
      </c>
      <c r="BN469" t="s">
        <v>111</v>
      </c>
      <c r="BO469">
        <v>0</v>
      </c>
      <c r="BP469">
        <f t="shared" si="67"/>
        <v>59112</v>
      </c>
      <c r="BQ469">
        <f t="shared" si="68"/>
        <v>14.928894006293138</v>
      </c>
      <c r="BR469">
        <f t="shared" si="69"/>
        <v>6.6984198533291156E-2</v>
      </c>
      <c r="BS469" t="str">
        <f t="shared" si="70"/>
        <v>NonPayer</v>
      </c>
    </row>
    <row r="470" spans="1:71">
      <c r="A470" s="27">
        <v>469</v>
      </c>
      <c r="B470" s="27" t="s">
        <v>84</v>
      </c>
      <c r="C470" s="29">
        <v>44196</v>
      </c>
      <c r="D470" s="27">
        <v>0.2382</v>
      </c>
      <c r="E470" s="27">
        <v>3405</v>
      </c>
      <c r="F470" s="27">
        <v>32437</v>
      </c>
      <c r="G470" s="27">
        <v>103702</v>
      </c>
      <c r="H470" s="27">
        <v>60211</v>
      </c>
      <c r="I470" s="27">
        <v>317</v>
      </c>
      <c r="J470" s="27">
        <v>30120</v>
      </c>
      <c r="K470" s="27">
        <v>14590</v>
      </c>
      <c r="L470" s="27">
        <v>0</v>
      </c>
      <c r="M470" s="27">
        <v>0</v>
      </c>
      <c r="N470" s="27">
        <v>-55345</v>
      </c>
      <c r="O470" s="27">
        <v>-54193</v>
      </c>
      <c r="P470" s="27">
        <v>10348</v>
      </c>
      <c r="Q470" s="27">
        <v>154608</v>
      </c>
      <c r="R470" s="27">
        <v>75351</v>
      </c>
      <c r="S470" s="27">
        <v>0</v>
      </c>
      <c r="T470" s="27">
        <v>2006</v>
      </c>
      <c r="U470" s="27">
        <v>94397</v>
      </c>
      <c r="V470" s="27">
        <v>-2006</v>
      </c>
      <c r="W470" s="27">
        <v>10093</v>
      </c>
      <c r="X470" s="27">
        <v>1561</v>
      </c>
      <c r="Y470" s="27">
        <v>0</v>
      </c>
      <c r="Z470" s="27">
        <v>8087</v>
      </c>
      <c r="AA470" s="27" t="e">
        <v>#N/A</v>
      </c>
      <c r="AB470" s="27">
        <v>90480</v>
      </c>
      <c r="AC470" s="27">
        <v>-5516</v>
      </c>
      <c r="AD470" s="27" t="e">
        <v>#N/A</v>
      </c>
      <c r="AE470" s="27" t="e">
        <v>#N/A</v>
      </c>
      <c r="AF470" s="27">
        <v>-9407</v>
      </c>
      <c r="AG470" s="27">
        <v>324</v>
      </c>
      <c r="AH470" s="27" t="e">
        <v>#N/A</v>
      </c>
      <c r="AI470" s="27">
        <v>-5516</v>
      </c>
      <c r="AJ470" s="27">
        <v>0</v>
      </c>
      <c r="AK470" s="27">
        <v>0</v>
      </c>
      <c r="AL470" s="27">
        <v>1366</v>
      </c>
      <c r="AM470" s="27">
        <v>0</v>
      </c>
      <c r="AN470" s="27">
        <v>-9083</v>
      </c>
      <c r="AO470" s="27">
        <v>37751</v>
      </c>
      <c r="AP470" s="27" t="e">
        <v>#N/A</v>
      </c>
      <c r="AQ470" s="27">
        <v>-22264</v>
      </c>
      <c r="AR470" s="27">
        <v>154291</v>
      </c>
      <c r="AS470" s="27">
        <v>79257</v>
      </c>
      <c r="AT470" s="27" t="e">
        <v>#N/A</v>
      </c>
      <c r="AU470" s="27">
        <v>230</v>
      </c>
      <c r="AV470" s="27" t="e">
        <v>#N/A</v>
      </c>
      <c r="AW470" s="27">
        <v>0</v>
      </c>
      <c r="AX470" s="27">
        <v>-22264</v>
      </c>
      <c r="AY470" s="27">
        <v>-22264</v>
      </c>
      <c r="AZ470" s="27">
        <v>104350</v>
      </c>
      <c r="BA470" s="27">
        <v>-17323</v>
      </c>
      <c r="BB470" s="27">
        <v>-22034</v>
      </c>
      <c r="BC470" s="27">
        <v>64597</v>
      </c>
      <c r="BD470" s="27" t="e">
        <v>#N/A</v>
      </c>
      <c r="BE470" s="28">
        <v>-9407</v>
      </c>
      <c r="BF470" s="27">
        <v>0</v>
      </c>
      <c r="BG470" s="31">
        <f t="shared" si="65"/>
        <v>0</v>
      </c>
      <c r="BH470" s="31">
        <f t="shared" si="71"/>
        <v>30303</v>
      </c>
      <c r="BI470" s="31">
        <f t="shared" si="66"/>
        <v>0</v>
      </c>
      <c r="BJ470" s="27">
        <v>203.923</v>
      </c>
      <c r="BK470" s="31">
        <f t="shared" si="63"/>
        <v>657651.67500000005</v>
      </c>
      <c r="BL470" s="27">
        <v>3225</v>
      </c>
      <c r="BM470" s="27">
        <v>0</v>
      </c>
      <c r="BN470" s="27" t="s">
        <v>111</v>
      </c>
      <c r="BO470" s="27">
        <v>0</v>
      </c>
      <c r="BP470" s="27">
        <f t="shared" si="67"/>
        <v>79257</v>
      </c>
      <c r="BQ470" s="27">
        <f t="shared" si="68"/>
        <v>8.2977109277413987</v>
      </c>
      <c r="BR470" s="27">
        <f t="shared" si="69"/>
        <v>0.12051516480969959</v>
      </c>
      <c r="BS470" s="27" t="e">
        <f t="shared" si="70"/>
        <v>#N/A</v>
      </c>
    </row>
    <row r="471" spans="1:71">
      <c r="A471" s="27">
        <v>470</v>
      </c>
      <c r="B471" s="27" t="s">
        <v>85</v>
      </c>
      <c r="C471" s="29">
        <v>44561</v>
      </c>
      <c r="D471" s="27">
        <v>0.58689999999999998</v>
      </c>
      <c r="E471" s="27">
        <v>32674</v>
      </c>
      <c r="F471" s="27">
        <v>16643</v>
      </c>
      <c r="G471" s="27">
        <v>21710</v>
      </c>
      <c r="H471" s="27">
        <v>66375</v>
      </c>
      <c r="I471" s="27">
        <v>1756</v>
      </c>
      <c r="J471" s="27">
        <v>391386</v>
      </c>
      <c r="K471" s="27">
        <v>160229</v>
      </c>
      <c r="L471" s="27">
        <v>0</v>
      </c>
      <c r="M471" s="27">
        <v>0</v>
      </c>
      <c r="N471" s="27">
        <v>148193</v>
      </c>
      <c r="O471" s="27">
        <v>156671</v>
      </c>
      <c r="P471" s="27">
        <v>13668</v>
      </c>
      <c r="Q471" s="27">
        <v>405447</v>
      </c>
      <c r="R471" s="27">
        <v>240804</v>
      </c>
      <c r="S471" s="27">
        <v>0</v>
      </c>
      <c r="T471" s="27">
        <v>16270</v>
      </c>
      <c r="U471" s="27">
        <v>339072</v>
      </c>
      <c r="V471" s="27">
        <v>-16270</v>
      </c>
      <c r="W471" s="27">
        <v>41510</v>
      </c>
      <c r="X471" s="27">
        <v>8570</v>
      </c>
      <c r="Y471" s="27" t="e">
        <v>#N/A</v>
      </c>
      <c r="Z471" s="27">
        <v>25240</v>
      </c>
      <c r="AA471" s="27" t="e">
        <v>#N/A</v>
      </c>
      <c r="AB471" s="27">
        <v>0</v>
      </c>
      <c r="AC471" s="27">
        <v>54032</v>
      </c>
      <c r="AD471" s="27">
        <v>19.122299999999999</v>
      </c>
      <c r="AE471" s="27">
        <v>755373.5</v>
      </c>
      <c r="AF471" s="27">
        <v>41840</v>
      </c>
      <c r="AG471" s="27">
        <v>9891</v>
      </c>
      <c r="AH471" s="27">
        <v>737</v>
      </c>
      <c r="AI471" s="27">
        <v>54032</v>
      </c>
      <c r="AJ471" s="27">
        <v>0</v>
      </c>
      <c r="AK471" s="27">
        <v>106</v>
      </c>
      <c r="AL471" s="27">
        <v>-18735</v>
      </c>
      <c r="AM471" s="27">
        <v>0</v>
      </c>
      <c r="AN471" s="27">
        <v>51725</v>
      </c>
      <c r="AO471" s="27">
        <v>127924</v>
      </c>
      <c r="AP471" s="27">
        <v>1004.2147</v>
      </c>
      <c r="AQ471" s="27">
        <v>129697</v>
      </c>
      <c r="AR471" s="27">
        <v>403691</v>
      </c>
      <c r="AS471" s="27">
        <v>164537</v>
      </c>
      <c r="AT471" s="27">
        <v>18.9816</v>
      </c>
      <c r="AU471" s="27">
        <v>30381</v>
      </c>
      <c r="AV471" s="27">
        <v>4058</v>
      </c>
      <c r="AW471" s="27">
        <v>-23</v>
      </c>
      <c r="AX471" s="27">
        <v>129697</v>
      </c>
      <c r="AY471" s="27">
        <v>129697</v>
      </c>
      <c r="AZ471" s="27">
        <v>420488</v>
      </c>
      <c r="BA471" s="27">
        <v>164134</v>
      </c>
      <c r="BB471" s="27">
        <v>160055</v>
      </c>
      <c r="BC471" s="27">
        <v>60807</v>
      </c>
      <c r="BD471" s="27" t="e">
        <v>#N/A</v>
      </c>
      <c r="BE471" s="28">
        <v>41840</v>
      </c>
      <c r="BF471" s="27">
        <v>234</v>
      </c>
      <c r="BG471" s="31">
        <f t="shared" si="65"/>
        <v>30303</v>
      </c>
      <c r="BH471" s="31">
        <f t="shared" si="71"/>
        <v>64102.5</v>
      </c>
      <c r="BI471" s="31">
        <f t="shared" si="66"/>
        <v>64102.5</v>
      </c>
      <c r="BJ471" s="27">
        <v>129.5</v>
      </c>
      <c r="BK471" s="31">
        <f t="shared" si="63"/>
        <v>759388</v>
      </c>
      <c r="BL471" s="27">
        <v>5864</v>
      </c>
      <c r="BM471" s="27">
        <v>0</v>
      </c>
      <c r="BN471" s="27" t="s">
        <v>107</v>
      </c>
      <c r="BO471" s="27">
        <v>1</v>
      </c>
      <c r="BP471" s="27">
        <f t="shared" si="67"/>
        <v>164643</v>
      </c>
      <c r="BQ471" s="27">
        <f t="shared" si="68"/>
        <v>4.612330922055599</v>
      </c>
      <c r="BR471" s="27">
        <f t="shared" si="69"/>
        <v>0.21681011551407187</v>
      </c>
      <c r="BS471" s="27" t="str">
        <f t="shared" si="70"/>
        <v>Continue</v>
      </c>
    </row>
    <row r="472" spans="1:71" customFormat="1" hidden="1">
      <c r="A472">
        <v>471</v>
      </c>
      <c r="B472" t="s">
        <v>85</v>
      </c>
      <c r="C472" s="1">
        <v>44377</v>
      </c>
      <c r="D472">
        <v>0.54730000000000001</v>
      </c>
      <c r="E472">
        <v>13086</v>
      </c>
      <c r="F472">
        <v>12969</v>
      </c>
      <c r="G472">
        <v>27109</v>
      </c>
      <c r="H472">
        <v>88901</v>
      </c>
      <c r="I472">
        <v>1576</v>
      </c>
      <c r="J472" s="3" t="e">
        <v>#N/A</v>
      </c>
      <c r="K472">
        <v>115739</v>
      </c>
      <c r="L472">
        <v>101</v>
      </c>
      <c r="M472">
        <v>0</v>
      </c>
      <c r="N472" s="2">
        <v>117668</v>
      </c>
      <c r="O472" s="2">
        <v>126028</v>
      </c>
      <c r="P472">
        <v>36627</v>
      </c>
      <c r="Q472">
        <v>351357</v>
      </c>
      <c r="R472">
        <v>217349</v>
      </c>
      <c r="S472" s="4">
        <v>0</v>
      </c>
      <c r="T472">
        <v>11164</v>
      </c>
      <c r="U472">
        <v>262456</v>
      </c>
      <c r="V472">
        <v>-11164</v>
      </c>
      <c r="W472">
        <v>30225</v>
      </c>
      <c r="X472">
        <v>6309</v>
      </c>
      <c r="Y472" t="e">
        <v>#N/A</v>
      </c>
      <c r="Z472">
        <v>19061</v>
      </c>
      <c r="AA472" t="e">
        <v>#N/A</v>
      </c>
      <c r="AB472">
        <v>0</v>
      </c>
      <c r="AC472">
        <v>33340</v>
      </c>
      <c r="AD472">
        <v>19.180800000000001</v>
      </c>
      <c r="AE472" s="25">
        <v>618103.5</v>
      </c>
      <c r="AF472">
        <v>30314</v>
      </c>
      <c r="AG472">
        <v>7193</v>
      </c>
      <c r="AH472">
        <v>1012</v>
      </c>
      <c r="AI472">
        <v>33340</v>
      </c>
      <c r="AJ472">
        <v>0</v>
      </c>
      <c r="AK472">
        <v>114</v>
      </c>
      <c r="AL472">
        <v>-2603</v>
      </c>
      <c r="AM472">
        <v>0</v>
      </c>
      <c r="AN472">
        <v>37501</v>
      </c>
      <c r="AO472">
        <v>88682</v>
      </c>
      <c r="AP472">
        <v>468.23630000000003</v>
      </c>
      <c r="AQ472">
        <v>60315</v>
      </c>
      <c r="AR472">
        <v>349781</v>
      </c>
      <c r="AS472">
        <v>133894</v>
      </c>
      <c r="AT472">
        <v>24.936499999999999</v>
      </c>
      <c r="AU472">
        <v>20026</v>
      </c>
      <c r="AV472">
        <v>4348</v>
      </c>
      <c r="AW472">
        <v>-33</v>
      </c>
      <c r="AX472" s="26">
        <v>60315</v>
      </c>
      <c r="AY472">
        <v>60315</v>
      </c>
      <c r="AZ472">
        <v>306144</v>
      </c>
      <c r="BA472">
        <v>93880</v>
      </c>
      <c r="BB472">
        <v>80308</v>
      </c>
      <c r="BC472">
        <v>385</v>
      </c>
      <c r="BD472" t="e">
        <v>#N/A</v>
      </c>
      <c r="BE472" s="15">
        <v>30314</v>
      </c>
      <c r="BF472" s="5">
        <v>261</v>
      </c>
      <c r="BG472" s="9">
        <f t="shared" si="65"/>
        <v>33799.5</v>
      </c>
      <c r="BH472" s="9">
        <f t="shared" si="71"/>
        <v>57886.5</v>
      </c>
      <c r="BI472" s="9">
        <f t="shared" si="66"/>
        <v>57886.5</v>
      </c>
      <c r="BJ472">
        <v>129.5</v>
      </c>
      <c r="BK472" s="9">
        <f t="shared" si="63"/>
        <v>618362.5</v>
      </c>
      <c r="BL472">
        <v>4775</v>
      </c>
      <c r="BM472">
        <v>0</v>
      </c>
      <c r="BN472" t="s">
        <v>107</v>
      </c>
      <c r="BO472">
        <v>2</v>
      </c>
      <c r="BP472">
        <f t="shared" si="67"/>
        <v>134008</v>
      </c>
      <c r="BQ472">
        <f t="shared" si="68"/>
        <v>4.614370037609695</v>
      </c>
      <c r="BR472">
        <f t="shared" si="69"/>
        <v>0.21671430592896562</v>
      </c>
      <c r="BS472" t="str">
        <f t="shared" si="70"/>
        <v>Continue</v>
      </c>
    </row>
    <row r="473" spans="1:71">
      <c r="A473" s="27">
        <v>472</v>
      </c>
      <c r="B473" s="27" t="s">
        <v>85</v>
      </c>
      <c r="C473" s="29">
        <v>44196</v>
      </c>
      <c r="D473" s="27">
        <v>0.57779999999999998</v>
      </c>
      <c r="E473" s="27">
        <v>10863</v>
      </c>
      <c r="F473" s="27">
        <v>12230</v>
      </c>
      <c r="G473" s="27">
        <v>8460</v>
      </c>
      <c r="H473" s="27">
        <v>91787</v>
      </c>
      <c r="I473" s="27">
        <v>1621</v>
      </c>
      <c r="J473" s="27">
        <v>356401</v>
      </c>
      <c r="K473" s="27">
        <v>107446</v>
      </c>
      <c r="L473" s="27">
        <v>0</v>
      </c>
      <c r="M473" s="27">
        <v>0</v>
      </c>
      <c r="N473" s="27">
        <v>90757</v>
      </c>
      <c r="O473" s="27">
        <v>99621</v>
      </c>
      <c r="P473" s="27">
        <v>56106</v>
      </c>
      <c r="Q473" s="27">
        <v>320018</v>
      </c>
      <c r="R473" s="27">
        <v>212402</v>
      </c>
      <c r="S473" s="27">
        <v>0</v>
      </c>
      <c r="T473" s="27">
        <v>13518</v>
      </c>
      <c r="U473" s="27">
        <v>228231</v>
      </c>
      <c r="V473" s="27">
        <v>-13518</v>
      </c>
      <c r="W473" s="27">
        <v>17384</v>
      </c>
      <c r="X473" s="27">
        <v>7387</v>
      </c>
      <c r="Y473" s="27">
        <v>0</v>
      </c>
      <c r="Z473" s="27">
        <v>3866</v>
      </c>
      <c r="AA473" s="27" t="e">
        <v>#N/A</v>
      </c>
      <c r="AB473" s="27">
        <v>0</v>
      </c>
      <c r="AC473" s="27">
        <v>13999</v>
      </c>
      <c r="AD473" s="27">
        <v>40.024999999999999</v>
      </c>
      <c r="AE473" s="27">
        <v>405723.5</v>
      </c>
      <c r="AF473" s="27">
        <v>12968</v>
      </c>
      <c r="AG473" s="27">
        <v>8651</v>
      </c>
      <c r="AH473" s="27">
        <v>1037</v>
      </c>
      <c r="AI473" s="27">
        <v>13999</v>
      </c>
      <c r="AJ473" s="27">
        <v>0</v>
      </c>
      <c r="AK473" s="27">
        <v>129</v>
      </c>
      <c r="AL473" s="27">
        <v>11076</v>
      </c>
      <c r="AM473" s="27">
        <v>0</v>
      </c>
      <c r="AN473" s="27">
        <v>21614</v>
      </c>
      <c r="AO473" s="27">
        <v>58891</v>
      </c>
      <c r="AP473" s="27">
        <v>132.0402</v>
      </c>
      <c r="AQ473" s="27">
        <v>16932</v>
      </c>
      <c r="AR473" s="27">
        <v>318397</v>
      </c>
      <c r="AS473" s="27">
        <v>107487</v>
      </c>
      <c r="AT473" s="27">
        <v>36.554200000000002</v>
      </c>
      <c r="AU473" s="27">
        <v>9749</v>
      </c>
      <c r="AV473" s="27">
        <v>4282</v>
      </c>
      <c r="AW473" s="27">
        <v>-11</v>
      </c>
      <c r="AX473" s="27">
        <v>16932</v>
      </c>
      <c r="AY473" s="27">
        <v>16932</v>
      </c>
      <c r="AZ473" s="27">
        <v>253879</v>
      </c>
      <c r="BA473" s="27">
        <v>59033</v>
      </c>
      <c r="BB473" s="27">
        <v>26670</v>
      </c>
      <c r="BC473" s="27">
        <v>-24157</v>
      </c>
      <c r="BD473" s="27" t="e">
        <v>#N/A</v>
      </c>
      <c r="BE473" s="28">
        <v>12968</v>
      </c>
      <c r="BF473" s="27">
        <v>186</v>
      </c>
      <c r="BG473" s="31">
        <f t="shared" si="65"/>
        <v>24087</v>
      </c>
      <c r="BH473" s="31">
        <f t="shared" si="71"/>
        <v>44677.5</v>
      </c>
      <c r="BI473" s="31">
        <f t="shared" si="66"/>
        <v>44677.5</v>
      </c>
      <c r="BJ473" s="27">
        <v>129.5</v>
      </c>
      <c r="BK473" s="31">
        <f t="shared" si="63"/>
        <v>406630</v>
      </c>
      <c r="BL473" s="27">
        <v>3140</v>
      </c>
      <c r="BM473" s="27">
        <v>0</v>
      </c>
      <c r="BN473" s="27" t="s">
        <v>107</v>
      </c>
      <c r="BO473" s="27">
        <v>2</v>
      </c>
      <c r="BP473" s="27">
        <f t="shared" si="67"/>
        <v>107616</v>
      </c>
      <c r="BQ473" s="27">
        <f t="shared" si="68"/>
        <v>3.7785273565269106</v>
      </c>
      <c r="BR473" s="27">
        <f t="shared" si="69"/>
        <v>0.26465337038585446</v>
      </c>
      <c r="BS473" s="27" t="str">
        <f t="shared" si="70"/>
        <v>Continue</v>
      </c>
    </row>
    <row r="474" spans="1:71" customFormat="1" hidden="1">
      <c r="A474">
        <v>473</v>
      </c>
      <c r="B474" t="s">
        <v>85</v>
      </c>
      <c r="C474" s="1">
        <v>44012</v>
      </c>
      <c r="D474">
        <v>0.59619999999999995</v>
      </c>
      <c r="E474">
        <v>13867</v>
      </c>
      <c r="F474">
        <v>10435</v>
      </c>
      <c r="G474">
        <v>7793</v>
      </c>
      <c r="H474">
        <v>51432</v>
      </c>
      <c r="I474">
        <v>1437</v>
      </c>
      <c r="J474" s="3" t="e">
        <v>#N/A</v>
      </c>
      <c r="K474">
        <v>132784</v>
      </c>
      <c r="L474">
        <v>216</v>
      </c>
      <c r="M474">
        <v>0</v>
      </c>
      <c r="N474" s="2">
        <v>97690</v>
      </c>
      <c r="O474" s="2">
        <v>105771</v>
      </c>
      <c r="P474">
        <v>12720</v>
      </c>
      <c r="Q474">
        <v>309328</v>
      </c>
      <c r="R474">
        <v>195544</v>
      </c>
      <c r="S474" s="4">
        <v>0</v>
      </c>
      <c r="T474">
        <v>9800</v>
      </c>
      <c r="U474">
        <v>257896</v>
      </c>
      <c r="V474">
        <v>-9800</v>
      </c>
      <c r="W474">
        <v>11683</v>
      </c>
      <c r="X474">
        <v>6692</v>
      </c>
      <c r="Y474" t="e">
        <v>#N/A</v>
      </c>
      <c r="Z474">
        <v>1883</v>
      </c>
      <c r="AA474" t="e">
        <v>#N/A</v>
      </c>
      <c r="AB474">
        <v>0</v>
      </c>
      <c r="AC474">
        <v>13649</v>
      </c>
      <c r="AD474">
        <v>19.791799999999999</v>
      </c>
      <c r="AE474" s="25">
        <v>342268.5</v>
      </c>
      <c r="AF474">
        <v>20871</v>
      </c>
      <c r="AG474">
        <v>5152</v>
      </c>
      <c r="AH474">
        <v>1031</v>
      </c>
      <c r="AI474">
        <v>13649</v>
      </c>
      <c r="AJ474">
        <v>0</v>
      </c>
      <c r="AK474">
        <v>147</v>
      </c>
      <c r="AL474">
        <v>-10686</v>
      </c>
      <c r="AM474">
        <v>0</v>
      </c>
      <c r="AN474">
        <v>26031</v>
      </c>
      <c r="AO474">
        <v>59938</v>
      </c>
      <c r="AP474">
        <v>168.7321</v>
      </c>
      <c r="AQ474">
        <v>21706</v>
      </c>
      <c r="AR474">
        <v>307891</v>
      </c>
      <c r="AS474">
        <v>113637</v>
      </c>
      <c r="AT474">
        <v>20.411200000000001</v>
      </c>
      <c r="AU474">
        <v>5579</v>
      </c>
      <c r="AV474">
        <v>3748</v>
      </c>
      <c r="AW474">
        <v>48</v>
      </c>
      <c r="AX474" s="26">
        <v>21706</v>
      </c>
      <c r="AY474">
        <v>21706</v>
      </c>
      <c r="AZ474">
        <v>241688</v>
      </c>
      <c r="BA474">
        <v>45620</v>
      </c>
      <c r="BB474">
        <v>27333</v>
      </c>
      <c r="BC474">
        <v>14553</v>
      </c>
      <c r="BD474" t="e">
        <v>#N/A</v>
      </c>
      <c r="BE474" s="15">
        <v>20871</v>
      </c>
      <c r="BF474" s="5">
        <v>159</v>
      </c>
      <c r="BG474" s="9">
        <f t="shared" si="65"/>
        <v>20590.5</v>
      </c>
      <c r="BH474" s="9">
        <f t="shared" si="71"/>
        <v>29526</v>
      </c>
      <c r="BI474" s="9">
        <f t="shared" si="66"/>
        <v>29526</v>
      </c>
      <c r="BJ474">
        <v>129.5</v>
      </c>
      <c r="BK474" s="9">
        <f t="shared" si="63"/>
        <v>342268.5</v>
      </c>
      <c r="BL474">
        <v>2643</v>
      </c>
      <c r="BM474">
        <v>0</v>
      </c>
      <c r="BN474" t="s">
        <v>107</v>
      </c>
      <c r="BO474">
        <v>3</v>
      </c>
      <c r="BP474">
        <f t="shared" si="67"/>
        <v>113784</v>
      </c>
      <c r="BQ474">
        <f t="shared" si="68"/>
        <v>3.0080547352879141</v>
      </c>
      <c r="BR474">
        <f t="shared" si="69"/>
        <v>0.33244075922850042</v>
      </c>
      <c r="BS474" t="str">
        <f t="shared" si="70"/>
        <v>Continue</v>
      </c>
    </row>
    <row r="475" spans="1:71">
      <c r="A475" s="27">
        <v>474</v>
      </c>
      <c r="B475" s="27" t="s">
        <v>85</v>
      </c>
      <c r="C475" s="29">
        <v>43830</v>
      </c>
      <c r="D475" s="27">
        <v>0.48359999999999997</v>
      </c>
      <c r="E475" s="27">
        <v>14117</v>
      </c>
      <c r="F475" s="27">
        <v>12121</v>
      </c>
      <c r="G475" s="27">
        <v>8236</v>
      </c>
      <c r="H475" s="27">
        <v>64412</v>
      </c>
      <c r="I475" s="27">
        <v>1567</v>
      </c>
      <c r="J475" s="27">
        <v>318946</v>
      </c>
      <c r="K475" s="27">
        <v>101437</v>
      </c>
      <c r="L475" s="27">
        <v>251</v>
      </c>
      <c r="M475" s="27">
        <v>0</v>
      </c>
      <c r="N475" s="27">
        <v>111054</v>
      </c>
      <c r="O475" s="27">
        <v>117601</v>
      </c>
      <c r="P475" s="27">
        <v>37761</v>
      </c>
      <c r="Q475" s="27">
        <v>302621</v>
      </c>
      <c r="R475" s="27">
        <v>176984</v>
      </c>
      <c r="S475" s="27">
        <v>0</v>
      </c>
      <c r="T475" s="27">
        <v>14320</v>
      </c>
      <c r="U475" s="27">
        <v>238209</v>
      </c>
      <c r="V475" s="27">
        <v>-14320</v>
      </c>
      <c r="W475" s="27">
        <v>10429</v>
      </c>
      <c r="X475" s="27">
        <v>5978</v>
      </c>
      <c r="Y475" s="27">
        <v>22</v>
      </c>
      <c r="Z475" s="27">
        <v>-3891</v>
      </c>
      <c r="AA475" s="27" t="e">
        <v>#N/A</v>
      </c>
      <c r="AB475" s="27">
        <v>0</v>
      </c>
      <c r="AC475" s="27">
        <v>5208</v>
      </c>
      <c r="AD475" s="27">
        <v>22.3523</v>
      </c>
      <c r="AE475" s="27">
        <v>311836</v>
      </c>
      <c r="AF475" s="27">
        <v>6679</v>
      </c>
      <c r="AG475" s="27">
        <v>1929</v>
      </c>
      <c r="AH475" s="27">
        <v>661</v>
      </c>
      <c r="AI475" s="27">
        <v>5208</v>
      </c>
      <c r="AJ475" s="27">
        <v>0</v>
      </c>
      <c r="AK475" s="27">
        <v>170</v>
      </c>
      <c r="AL475" s="27">
        <v>11880</v>
      </c>
      <c r="AM475" s="27">
        <v>0</v>
      </c>
      <c r="AN475" s="27">
        <v>8630</v>
      </c>
      <c r="AO475" s="27">
        <v>53142</v>
      </c>
      <c r="AP475" s="27">
        <v>386.0401</v>
      </c>
      <c r="AQ475" s="27">
        <v>49349</v>
      </c>
      <c r="AR475" s="27">
        <v>301054</v>
      </c>
      <c r="AS475" s="27">
        <v>125467</v>
      </c>
      <c r="AT475" s="27">
        <v>19.2469</v>
      </c>
      <c r="AU475" s="27">
        <v>11776</v>
      </c>
      <c r="AV475" s="27">
        <v>3490</v>
      </c>
      <c r="AW475" s="27">
        <v>59</v>
      </c>
      <c r="AX475" s="27">
        <v>49349</v>
      </c>
      <c r="AY475" s="27">
        <v>49349</v>
      </c>
      <c r="AZ475" s="27">
        <v>248125</v>
      </c>
      <c r="BA475" s="27">
        <v>51651</v>
      </c>
      <c r="BB475" s="27">
        <v>61184</v>
      </c>
      <c r="BC475" s="27">
        <v>4541</v>
      </c>
      <c r="BD475" s="27" t="e">
        <v>#N/A</v>
      </c>
      <c r="BE475" s="28">
        <v>6679</v>
      </c>
      <c r="BF475" s="27">
        <v>69</v>
      </c>
      <c r="BG475" s="31">
        <f t="shared" si="65"/>
        <v>8935.5</v>
      </c>
      <c r="BH475" s="31">
        <f t="shared" si="71"/>
        <v>25252.5</v>
      </c>
      <c r="BI475" s="31">
        <f t="shared" si="66"/>
        <v>25252.5</v>
      </c>
      <c r="BJ475" s="27">
        <v>129.5</v>
      </c>
      <c r="BK475" s="31">
        <f t="shared" si="63"/>
        <v>311836</v>
      </c>
      <c r="BL475" s="27">
        <v>2408</v>
      </c>
      <c r="BM475" s="27">
        <v>0</v>
      </c>
      <c r="BN475" s="27" t="s">
        <v>107</v>
      </c>
      <c r="BO475" s="27">
        <v>2</v>
      </c>
      <c r="BP475" s="27">
        <f t="shared" si="67"/>
        <v>125637</v>
      </c>
      <c r="BQ475" s="27">
        <f t="shared" si="68"/>
        <v>2.4820395265725863</v>
      </c>
      <c r="BR475" s="27">
        <f t="shared" si="69"/>
        <v>0.40289447017021768</v>
      </c>
      <c r="BS475" s="27" t="str">
        <f t="shared" si="70"/>
        <v>Continue</v>
      </c>
    </row>
    <row r="476" spans="1:71" customFormat="1" hidden="1">
      <c r="A476">
        <v>475</v>
      </c>
      <c r="B476" t="s">
        <v>85</v>
      </c>
      <c r="C476" s="1">
        <v>43646</v>
      </c>
      <c r="D476">
        <v>0.47370000000000001</v>
      </c>
      <c r="E476">
        <v>12558</v>
      </c>
      <c r="F476">
        <v>10316</v>
      </c>
      <c r="G476">
        <v>19848</v>
      </c>
      <c r="H476">
        <v>54135</v>
      </c>
      <c r="I476">
        <v>1658</v>
      </c>
      <c r="J476" s="3" t="e">
        <v>#N/A</v>
      </c>
      <c r="K476">
        <v>110328</v>
      </c>
      <c r="L476">
        <v>277</v>
      </c>
      <c r="M476">
        <v>0</v>
      </c>
      <c r="N476" s="2">
        <v>101625</v>
      </c>
      <c r="O476" s="2">
        <v>108464</v>
      </c>
      <c r="P476">
        <v>18550</v>
      </c>
      <c r="Q476">
        <v>290938</v>
      </c>
      <c r="R476">
        <v>174431</v>
      </c>
      <c r="S476" s="4" t="e">
        <v>#N/A</v>
      </c>
      <c r="T476">
        <v>9110</v>
      </c>
      <c r="U476">
        <v>236803</v>
      </c>
      <c r="V476">
        <v>-9110</v>
      </c>
      <c r="W476">
        <v>19389</v>
      </c>
      <c r="X476">
        <v>5564</v>
      </c>
      <c r="Y476">
        <v>37</v>
      </c>
      <c r="Z476">
        <v>10279</v>
      </c>
      <c r="AA476" t="e">
        <v>#N/A</v>
      </c>
      <c r="AB476" t="e">
        <v>#N/A</v>
      </c>
      <c r="AC476">
        <v>12753</v>
      </c>
      <c r="AD476">
        <v>18.936599999999999</v>
      </c>
      <c r="AE476" s="25">
        <v>321678</v>
      </c>
      <c r="AF476">
        <v>11775</v>
      </c>
      <c r="AG476">
        <v>2753</v>
      </c>
      <c r="AH476">
        <v>958</v>
      </c>
      <c r="AI476">
        <v>12753</v>
      </c>
      <c r="AJ476">
        <v>0</v>
      </c>
      <c r="AK476">
        <v>177</v>
      </c>
      <c r="AL476">
        <v>-8957</v>
      </c>
      <c r="AM476">
        <v>0</v>
      </c>
      <c r="AN476">
        <v>14538</v>
      </c>
      <c r="AO476">
        <v>58146</v>
      </c>
      <c r="AP476">
        <v>360.12349999999998</v>
      </c>
      <c r="AQ476">
        <v>45188</v>
      </c>
      <c r="AR476">
        <v>289280</v>
      </c>
      <c r="AS476">
        <v>116330</v>
      </c>
      <c r="AT476">
        <v>19.816099999999999</v>
      </c>
      <c r="AU476">
        <v>11182</v>
      </c>
      <c r="AV476">
        <v>4277</v>
      </c>
      <c r="AW476">
        <v>59</v>
      </c>
      <c r="AX476" s="26">
        <v>45188</v>
      </c>
      <c r="AY476">
        <v>45188</v>
      </c>
      <c r="AZ476">
        <v>252668</v>
      </c>
      <c r="BA476">
        <v>62855</v>
      </c>
      <c r="BB476">
        <v>56429</v>
      </c>
      <c r="BC476">
        <v>21800</v>
      </c>
      <c r="BD476" t="e">
        <v>#N/A</v>
      </c>
      <c r="BE476" s="15">
        <v>11775</v>
      </c>
      <c r="BF476" s="5">
        <v>126</v>
      </c>
      <c r="BG476" s="9">
        <f t="shared" si="65"/>
        <v>16317</v>
      </c>
      <c r="BH476" s="9">
        <f t="shared" si="71"/>
        <v>25252.5</v>
      </c>
      <c r="BI476" s="9">
        <f t="shared" si="66"/>
        <v>25252.5</v>
      </c>
      <c r="BJ476">
        <v>129.5</v>
      </c>
      <c r="BK476" s="9">
        <f t="shared" si="63"/>
        <v>321678</v>
      </c>
      <c r="BL476">
        <v>2484</v>
      </c>
      <c r="BM476">
        <v>0</v>
      </c>
      <c r="BN476" t="s">
        <v>107</v>
      </c>
      <c r="BO476">
        <v>2</v>
      </c>
      <c r="BP476">
        <f t="shared" si="67"/>
        <v>116507</v>
      </c>
      <c r="BQ476">
        <f t="shared" si="68"/>
        <v>2.7610186512398398</v>
      </c>
      <c r="BR476">
        <f t="shared" si="69"/>
        <v>0.3621851665329926</v>
      </c>
      <c r="BS476" t="str">
        <f t="shared" si="70"/>
        <v>Continue</v>
      </c>
    </row>
    <row r="477" spans="1:71">
      <c r="A477" s="27">
        <v>476</v>
      </c>
      <c r="B477" s="27" t="s">
        <v>85</v>
      </c>
      <c r="C477" s="29">
        <v>43465</v>
      </c>
      <c r="D477" s="27">
        <v>0.66610000000000003</v>
      </c>
      <c r="E477" s="27">
        <v>19761</v>
      </c>
      <c r="F477" s="27">
        <v>11922</v>
      </c>
      <c r="G477" s="27">
        <v>9320</v>
      </c>
      <c r="H477" s="27">
        <v>43496</v>
      </c>
      <c r="I477" s="27">
        <v>1786</v>
      </c>
      <c r="J477" s="27">
        <v>278826</v>
      </c>
      <c r="K477" s="27">
        <v>123253</v>
      </c>
      <c r="L477" s="27">
        <v>313</v>
      </c>
      <c r="M477" s="27">
        <v>0</v>
      </c>
      <c r="N477" s="27">
        <v>93951</v>
      </c>
      <c r="O477" s="27">
        <v>101760</v>
      </c>
      <c r="P477" s="27">
        <v>20664</v>
      </c>
      <c r="Q477" s="27">
        <v>286223</v>
      </c>
      <c r="R477" s="27">
        <v>176402</v>
      </c>
      <c r="S477" s="27">
        <v>0</v>
      </c>
      <c r="T477" s="27">
        <v>11838</v>
      </c>
      <c r="U477" s="27">
        <v>242727</v>
      </c>
      <c r="V477" s="27">
        <v>-11838</v>
      </c>
      <c r="W477" s="27">
        <v>10230</v>
      </c>
      <c r="X477" s="27">
        <v>4503</v>
      </c>
      <c r="Y477" s="27">
        <v>5</v>
      </c>
      <c r="Z477" s="27">
        <v>-1608</v>
      </c>
      <c r="AA477" s="27" t="e">
        <v>#N/A</v>
      </c>
      <c r="AB477" s="27">
        <v>0</v>
      </c>
      <c r="AC477" s="27">
        <v>14053</v>
      </c>
      <c r="AD477" s="27">
        <v>27.39</v>
      </c>
      <c r="AE477" s="27">
        <v>329707</v>
      </c>
      <c r="AF477" s="27">
        <v>4493</v>
      </c>
      <c r="AG477" s="27">
        <v>1699</v>
      </c>
      <c r="AH477" s="27">
        <v>1160</v>
      </c>
      <c r="AI477" s="27">
        <v>14053</v>
      </c>
      <c r="AJ477" s="27">
        <v>0</v>
      </c>
      <c r="AK477" s="27">
        <v>195</v>
      </c>
      <c r="AL477" s="27">
        <v>5113</v>
      </c>
      <c r="AM477" s="27">
        <v>0</v>
      </c>
      <c r="AN477" s="27">
        <v>6203</v>
      </c>
      <c r="AO477" s="27">
        <v>59551</v>
      </c>
      <c r="AP477" s="27">
        <v>177.53980000000001</v>
      </c>
      <c r="AQ477" s="27">
        <v>22069</v>
      </c>
      <c r="AR477" s="27">
        <v>284437</v>
      </c>
      <c r="AS477" s="27">
        <v>109626</v>
      </c>
      <c r="AT477" s="27">
        <v>21.255800000000001</v>
      </c>
      <c r="AU477" s="27">
        <v>5975</v>
      </c>
      <c r="AV477" s="27">
        <v>4657</v>
      </c>
      <c r="AW477" s="27">
        <v>66</v>
      </c>
      <c r="AX477" s="27">
        <v>22069</v>
      </c>
      <c r="AY477" s="27">
        <v>22069</v>
      </c>
      <c r="AZ477" s="27">
        <v>233483</v>
      </c>
      <c r="BA477" s="27">
        <v>53997</v>
      </c>
      <c r="BB477" s="27">
        <v>28110</v>
      </c>
      <c r="BC477" s="27">
        <v>34033</v>
      </c>
      <c r="BD477" s="27" t="e">
        <v>#N/A</v>
      </c>
      <c r="BE477" s="28">
        <v>4493</v>
      </c>
      <c r="BF477" s="27">
        <v>69</v>
      </c>
      <c r="BG477" s="31">
        <f t="shared" si="65"/>
        <v>8935.5</v>
      </c>
      <c r="BH477" s="31">
        <f t="shared" si="71"/>
        <v>22921.5</v>
      </c>
      <c r="BI477" s="31">
        <f t="shared" si="66"/>
        <v>22921.5</v>
      </c>
      <c r="BJ477" s="27">
        <v>129.5</v>
      </c>
      <c r="BK477" s="31">
        <f t="shared" si="63"/>
        <v>328282.5</v>
      </c>
      <c r="BL477" s="27">
        <v>2535</v>
      </c>
      <c r="BM477" s="27">
        <v>0</v>
      </c>
      <c r="BN477" s="27" t="s">
        <v>107</v>
      </c>
      <c r="BO477" s="27">
        <v>2</v>
      </c>
      <c r="BP477" s="27">
        <f t="shared" si="67"/>
        <v>109821</v>
      </c>
      <c r="BQ477" s="27">
        <f t="shared" si="68"/>
        <v>2.9892506897587894</v>
      </c>
      <c r="BR477" s="27">
        <f t="shared" si="69"/>
        <v>0.33453199607045758</v>
      </c>
      <c r="BS477" s="27" t="str">
        <f t="shared" si="70"/>
        <v>Continue</v>
      </c>
    </row>
    <row r="478" spans="1:71" customFormat="1" hidden="1">
      <c r="A478">
        <v>477</v>
      </c>
      <c r="B478" t="s">
        <v>85</v>
      </c>
      <c r="C478" s="1">
        <v>43281</v>
      </c>
      <c r="D478">
        <v>0.71060000000000001</v>
      </c>
      <c r="E478">
        <v>18833</v>
      </c>
      <c r="F478">
        <v>5752</v>
      </c>
      <c r="G478">
        <v>3460</v>
      </c>
      <c r="H478">
        <v>33581</v>
      </c>
      <c r="I478">
        <v>1865</v>
      </c>
      <c r="J478" s="3" t="e">
        <v>#N/A</v>
      </c>
      <c r="K478">
        <v>113382</v>
      </c>
      <c r="L478">
        <v>327</v>
      </c>
      <c r="M478">
        <v>0</v>
      </c>
      <c r="N478" s="2">
        <v>90626</v>
      </c>
      <c r="O478" s="2">
        <v>96831</v>
      </c>
      <c r="P478">
        <v>12306</v>
      </c>
      <c r="Q478">
        <v>261251</v>
      </c>
      <c r="R478">
        <v>156400</v>
      </c>
      <c r="S478" s="4" t="e">
        <v>#N/A</v>
      </c>
      <c r="T478">
        <v>7642</v>
      </c>
      <c r="U478">
        <v>227670</v>
      </c>
      <c r="V478">
        <v>-7642</v>
      </c>
      <c r="W478">
        <v>16052</v>
      </c>
      <c r="X478">
        <v>5390</v>
      </c>
      <c r="Y478">
        <v>10</v>
      </c>
      <c r="Z478">
        <v>8410</v>
      </c>
      <c r="AA478" t="e">
        <v>#N/A</v>
      </c>
      <c r="AB478" t="e">
        <v>#N/A</v>
      </c>
      <c r="AC478">
        <v>13284</v>
      </c>
      <c r="AD478">
        <v>13.5206</v>
      </c>
      <c r="AE478" s="25">
        <v>293965</v>
      </c>
      <c r="AF478">
        <v>2946</v>
      </c>
      <c r="AG478">
        <v>462</v>
      </c>
      <c r="AH478">
        <v>1160</v>
      </c>
      <c r="AI478">
        <v>13284</v>
      </c>
      <c r="AJ478">
        <v>0</v>
      </c>
      <c r="AK478">
        <v>154</v>
      </c>
      <c r="AL478">
        <v>-6873</v>
      </c>
      <c r="AM478">
        <v>0</v>
      </c>
      <c r="AN478">
        <v>3417</v>
      </c>
      <c r="AO478">
        <v>56626</v>
      </c>
      <c r="AP478">
        <v>166.03399999999999</v>
      </c>
      <c r="AQ478">
        <v>21407</v>
      </c>
      <c r="AR478">
        <v>259386</v>
      </c>
      <c r="AS478">
        <v>104697</v>
      </c>
      <c r="AT478">
        <v>22.1221</v>
      </c>
      <c r="AU478">
        <v>6088</v>
      </c>
      <c r="AV478">
        <v>4611</v>
      </c>
      <c r="AW478">
        <v>25</v>
      </c>
      <c r="AX478" s="26">
        <v>21407</v>
      </c>
      <c r="AY478">
        <v>21407</v>
      </c>
      <c r="AZ478">
        <v>203478</v>
      </c>
      <c r="BA478">
        <v>40043</v>
      </c>
      <c r="BB478">
        <v>27520</v>
      </c>
      <c r="BC478">
        <v>33670</v>
      </c>
      <c r="BD478" t="e">
        <v>#N/A</v>
      </c>
      <c r="BE478" s="15">
        <v>2946</v>
      </c>
      <c r="BF478" s="5">
        <v>108</v>
      </c>
      <c r="BG478" s="9">
        <f t="shared" si="65"/>
        <v>13986</v>
      </c>
      <c r="BH478" s="9">
        <f t="shared" si="71"/>
        <v>19813.5</v>
      </c>
      <c r="BI478" s="9">
        <f t="shared" si="66"/>
        <v>19813.5</v>
      </c>
      <c r="BJ478">
        <v>129.5</v>
      </c>
      <c r="BK478" s="9">
        <f t="shared" si="63"/>
        <v>293965</v>
      </c>
      <c r="BL478">
        <v>2270</v>
      </c>
      <c r="BM478">
        <v>0</v>
      </c>
      <c r="BN478" t="s">
        <v>107</v>
      </c>
      <c r="BO478">
        <v>3</v>
      </c>
      <c r="BP478">
        <f t="shared" si="67"/>
        <v>104851</v>
      </c>
      <c r="BQ478">
        <f t="shared" si="68"/>
        <v>2.8036451726736034</v>
      </c>
      <c r="BR478">
        <f t="shared" si="69"/>
        <v>0.35667851614988177</v>
      </c>
      <c r="BS478" t="str">
        <f t="shared" si="70"/>
        <v>Continue</v>
      </c>
    </row>
    <row r="479" spans="1:71">
      <c r="A479" s="27">
        <v>478</v>
      </c>
      <c r="B479" s="27" t="s">
        <v>85</v>
      </c>
      <c r="C479" s="29">
        <v>43100</v>
      </c>
      <c r="D479" s="27">
        <v>0.83660000000000001</v>
      </c>
      <c r="E479" s="27">
        <v>14971</v>
      </c>
      <c r="F479" s="27">
        <v>12129</v>
      </c>
      <c r="G479" s="27">
        <v>2691</v>
      </c>
      <c r="H479" s="27">
        <v>66990</v>
      </c>
      <c r="I479" s="27">
        <v>1773</v>
      </c>
      <c r="J479" s="27">
        <v>247134</v>
      </c>
      <c r="K479" s="27">
        <v>77534</v>
      </c>
      <c r="L479" s="27">
        <v>0</v>
      </c>
      <c r="M479" s="27">
        <v>0</v>
      </c>
      <c r="N479" s="27">
        <v>85480</v>
      </c>
      <c r="O479" s="27">
        <v>90247</v>
      </c>
      <c r="P479" s="27">
        <v>44196</v>
      </c>
      <c r="Q479" s="27">
        <v>251630</v>
      </c>
      <c r="R479" s="27">
        <v>153388</v>
      </c>
      <c r="S479" s="27" t="e">
        <v>#N/A</v>
      </c>
      <c r="T479" s="27">
        <v>12624</v>
      </c>
      <c r="U479" s="27">
        <v>184640</v>
      </c>
      <c r="V479" s="27">
        <v>-12624</v>
      </c>
      <c r="W479" s="27">
        <v>3528</v>
      </c>
      <c r="X479" s="27">
        <v>4160</v>
      </c>
      <c r="Y479" s="27">
        <v>172</v>
      </c>
      <c r="Z479" s="27">
        <v>-9096</v>
      </c>
      <c r="AA479" s="27" t="e">
        <v>#N/A</v>
      </c>
      <c r="AB479" s="27" t="e">
        <v>#N/A</v>
      </c>
      <c r="AC479" s="27">
        <v>8125</v>
      </c>
      <c r="AD479" s="27">
        <v>31.054600000000001</v>
      </c>
      <c r="AE479" s="27">
        <v>323620.5</v>
      </c>
      <c r="AF479" s="27">
        <v>4255</v>
      </c>
      <c r="AG479" s="27">
        <v>1917</v>
      </c>
      <c r="AH479" s="27">
        <v>1026</v>
      </c>
      <c r="AI479" s="27">
        <v>8125</v>
      </c>
      <c r="AJ479" s="27">
        <v>0</v>
      </c>
      <c r="AK479" s="27">
        <v>129</v>
      </c>
      <c r="AL479" s="27">
        <v>8457</v>
      </c>
      <c r="AM479" s="27">
        <v>0</v>
      </c>
      <c r="AN479" s="27">
        <v>6173</v>
      </c>
      <c r="AO479" s="27">
        <v>45778</v>
      </c>
      <c r="AP479" s="27">
        <v>199.41470000000001</v>
      </c>
      <c r="AQ479" s="27">
        <v>25333</v>
      </c>
      <c r="AR479" s="27">
        <v>249857</v>
      </c>
      <c r="AS479" s="27">
        <v>98113</v>
      </c>
      <c r="AT479" s="27">
        <v>25.588999999999999</v>
      </c>
      <c r="AU479" s="27">
        <v>8711</v>
      </c>
      <c r="AV479" s="27">
        <v>4400</v>
      </c>
      <c r="AW479" s="27">
        <v>-2</v>
      </c>
      <c r="AX479" s="27">
        <v>25333</v>
      </c>
      <c r="AY479" s="27">
        <v>25333</v>
      </c>
      <c r="AZ479" s="27">
        <v>181351</v>
      </c>
      <c r="BA479" s="27">
        <v>35989</v>
      </c>
      <c r="BB479" s="27">
        <v>34042</v>
      </c>
      <c r="BC479" s="27">
        <v>-4775</v>
      </c>
      <c r="BD479" s="27" t="e">
        <v>#N/A</v>
      </c>
      <c r="BE479" s="28">
        <v>4255</v>
      </c>
      <c r="BF479" s="27">
        <v>45</v>
      </c>
      <c r="BG479" s="31">
        <f t="shared" si="65"/>
        <v>5827.5</v>
      </c>
      <c r="BH479" s="31">
        <f t="shared" si="71"/>
        <v>10878</v>
      </c>
      <c r="BI479" s="31">
        <f t="shared" si="66"/>
        <v>10878</v>
      </c>
      <c r="BJ479" s="27">
        <v>129.5</v>
      </c>
      <c r="BK479" s="31">
        <f t="shared" si="63"/>
        <v>323620.5</v>
      </c>
      <c r="BL479" s="27">
        <v>2499</v>
      </c>
      <c r="BM479" s="27">
        <v>0</v>
      </c>
      <c r="BN479" s="27" t="s">
        <v>107</v>
      </c>
      <c r="BO479" s="27">
        <v>2</v>
      </c>
      <c r="BP479" s="27">
        <f t="shared" si="67"/>
        <v>98242</v>
      </c>
      <c r="BQ479" s="27">
        <f t="shared" si="68"/>
        <v>3.2941155513934977</v>
      </c>
      <c r="BR479" s="27">
        <f t="shared" si="69"/>
        <v>0.30357162169887258</v>
      </c>
      <c r="BS479" s="27" t="str">
        <f t="shared" si="70"/>
        <v>Continue</v>
      </c>
    </row>
    <row r="480" spans="1:71" customFormat="1" hidden="1">
      <c r="A480">
        <v>479</v>
      </c>
      <c r="B480" t="s">
        <v>85</v>
      </c>
      <c r="C480" s="1">
        <v>42916</v>
      </c>
      <c r="D480">
        <v>0.71589999999999998</v>
      </c>
      <c r="E480">
        <v>11268</v>
      </c>
      <c r="F480">
        <v>4087</v>
      </c>
      <c r="G480">
        <v>9451</v>
      </c>
      <c r="H480">
        <v>61394</v>
      </c>
      <c r="I480">
        <v>1657</v>
      </c>
      <c r="J480" s="3" t="e">
        <v>#N/A</v>
      </c>
      <c r="K480">
        <v>78761</v>
      </c>
      <c r="L480">
        <v>2819</v>
      </c>
      <c r="M480">
        <v>0</v>
      </c>
      <c r="N480" s="2">
        <v>79730</v>
      </c>
      <c r="O480" s="2">
        <v>84787</v>
      </c>
      <c r="P480">
        <v>39768</v>
      </c>
      <c r="Q480">
        <v>239805</v>
      </c>
      <c r="R480">
        <v>147022</v>
      </c>
      <c r="S480" s="4" t="e">
        <v>#N/A</v>
      </c>
      <c r="T480">
        <v>5940</v>
      </c>
      <c r="U480">
        <v>178411</v>
      </c>
      <c r="V480">
        <v>-5940</v>
      </c>
      <c r="W480">
        <v>9186</v>
      </c>
      <c r="X480">
        <v>3454</v>
      </c>
      <c r="Y480">
        <v>51</v>
      </c>
      <c r="Z480">
        <v>3246</v>
      </c>
      <c r="AA480" t="e">
        <v>#N/A</v>
      </c>
      <c r="AB480" t="e">
        <v>#N/A</v>
      </c>
      <c r="AC480">
        <v>8758</v>
      </c>
      <c r="AD480">
        <v>52.2742</v>
      </c>
      <c r="AE480" s="25">
        <v>297979.5</v>
      </c>
      <c r="AF480">
        <v>1474</v>
      </c>
      <c r="AG480">
        <v>1609</v>
      </c>
      <c r="AH480">
        <v>1148</v>
      </c>
      <c r="AI480">
        <v>8758</v>
      </c>
      <c r="AJ480">
        <v>0</v>
      </c>
      <c r="AK480">
        <v>130</v>
      </c>
      <c r="AL480">
        <v>-1132</v>
      </c>
      <c r="AM480">
        <v>0</v>
      </c>
      <c r="AN480">
        <v>3078</v>
      </c>
      <c r="AO480">
        <v>44723</v>
      </c>
      <c r="AP480">
        <v>296.33510000000001</v>
      </c>
      <c r="AQ480">
        <v>37509</v>
      </c>
      <c r="AR480">
        <v>238148</v>
      </c>
      <c r="AS480">
        <v>92653</v>
      </c>
      <c r="AT480">
        <v>21.335699999999999</v>
      </c>
      <c r="AU480">
        <v>10172</v>
      </c>
      <c r="AV480">
        <v>4051</v>
      </c>
      <c r="AW480">
        <v>-5</v>
      </c>
      <c r="AX480" s="26">
        <v>37509</v>
      </c>
      <c r="AY480">
        <v>37509</v>
      </c>
      <c r="AZ480">
        <v>174814</v>
      </c>
      <c r="BA480">
        <v>43406</v>
      </c>
      <c r="BB480">
        <v>47676</v>
      </c>
      <c r="BC480">
        <v>2682</v>
      </c>
      <c r="BD480" t="e">
        <v>#N/A</v>
      </c>
      <c r="BE480" s="15">
        <v>1474</v>
      </c>
      <c r="BF480" s="5">
        <v>39</v>
      </c>
      <c r="BG480" s="9">
        <f t="shared" si="65"/>
        <v>5050.5</v>
      </c>
      <c r="BH480" s="9">
        <f t="shared" si="71"/>
        <v>13209</v>
      </c>
      <c r="BI480" s="9">
        <f t="shared" si="66"/>
        <v>13209</v>
      </c>
      <c r="BJ480">
        <v>129.5</v>
      </c>
      <c r="BK480" s="9">
        <f t="shared" si="63"/>
        <v>297979.5</v>
      </c>
      <c r="BL480">
        <v>2301</v>
      </c>
      <c r="BM480">
        <v>0</v>
      </c>
      <c r="BN480" t="s">
        <v>107</v>
      </c>
      <c r="BO480">
        <v>1</v>
      </c>
      <c r="BP480">
        <f t="shared" si="67"/>
        <v>92783</v>
      </c>
      <c r="BQ480">
        <f t="shared" si="68"/>
        <v>3.2115743185712899</v>
      </c>
      <c r="BR480">
        <f t="shared" si="69"/>
        <v>0.31137376900088765</v>
      </c>
      <c r="BS480" t="str">
        <f t="shared" si="70"/>
        <v>Continue</v>
      </c>
    </row>
    <row r="481" spans="1:71">
      <c r="A481" s="27">
        <v>480</v>
      </c>
      <c r="B481" s="27" t="s">
        <v>85</v>
      </c>
      <c r="C481" s="29">
        <v>42735</v>
      </c>
      <c r="D481" s="27">
        <v>0.6421</v>
      </c>
      <c r="E481" s="27">
        <v>12306</v>
      </c>
      <c r="F481" s="27">
        <v>5574</v>
      </c>
      <c r="G481" s="27">
        <v>7261</v>
      </c>
      <c r="H481" s="27">
        <v>37177</v>
      </c>
      <c r="I481" s="27">
        <v>1165</v>
      </c>
      <c r="J481" s="27">
        <v>213668</v>
      </c>
      <c r="K481" s="27">
        <v>98239</v>
      </c>
      <c r="L481" s="27">
        <v>2490</v>
      </c>
      <c r="M481" s="27">
        <v>0</v>
      </c>
      <c r="N481" s="27">
        <v>74932</v>
      </c>
      <c r="O481" s="27">
        <v>80418</v>
      </c>
      <c r="P481" s="27">
        <v>14137</v>
      </c>
      <c r="Q481" s="27">
        <v>229204</v>
      </c>
      <c r="R481" s="27">
        <v>140783</v>
      </c>
      <c r="S481" s="27" t="e">
        <v>#N/A</v>
      </c>
      <c r="T481" s="27">
        <v>10725</v>
      </c>
      <c r="U481" s="27">
        <v>192027</v>
      </c>
      <c r="V481" s="27">
        <v>-10725</v>
      </c>
      <c r="W481" s="27">
        <v>949</v>
      </c>
      <c r="X481" s="27">
        <v>3112</v>
      </c>
      <c r="Y481" s="27" t="e">
        <v>#N/A</v>
      </c>
      <c r="Z481" s="27">
        <v>-9776</v>
      </c>
      <c r="AA481" s="27" t="e">
        <v>#N/A</v>
      </c>
      <c r="AB481" s="27" t="e">
        <v>#N/A</v>
      </c>
      <c r="AC481" s="27">
        <v>10330</v>
      </c>
      <c r="AD481" s="27">
        <v>15.5953</v>
      </c>
      <c r="AE481" s="27">
        <v>336570.5</v>
      </c>
      <c r="AF481" s="27">
        <v>11369</v>
      </c>
      <c r="AG481" s="27">
        <v>2101</v>
      </c>
      <c r="AH481" s="27">
        <v>950</v>
      </c>
      <c r="AI481" s="27">
        <v>10330</v>
      </c>
      <c r="AJ481" s="27">
        <v>0</v>
      </c>
      <c r="AK481" s="27">
        <v>137</v>
      </c>
      <c r="AL481" s="27">
        <v>-1529</v>
      </c>
      <c r="AM481" s="27">
        <v>0</v>
      </c>
      <c r="AN481" s="27">
        <v>13472</v>
      </c>
      <c r="AO481" s="27">
        <v>40135</v>
      </c>
      <c r="AP481" s="27">
        <v>466.21780000000001</v>
      </c>
      <c r="AQ481" s="27">
        <v>59884</v>
      </c>
      <c r="AR481" s="27">
        <v>228039</v>
      </c>
      <c r="AS481" s="27">
        <v>88284</v>
      </c>
      <c r="AT481" s="27">
        <v>20.074200000000001</v>
      </c>
      <c r="AU481" s="27">
        <v>15041</v>
      </c>
      <c r="AV481" s="27">
        <v>4365</v>
      </c>
      <c r="AW481" s="27">
        <v>2</v>
      </c>
      <c r="AX481" s="27">
        <v>59884</v>
      </c>
      <c r="AY481" s="27">
        <v>59884</v>
      </c>
      <c r="AZ481" s="27">
        <v>187742</v>
      </c>
      <c r="BA481" s="27">
        <v>61598</v>
      </c>
      <c r="BB481" s="27">
        <v>74927</v>
      </c>
      <c r="BC481" s="27">
        <v>23313</v>
      </c>
      <c r="BD481" s="27" t="e">
        <v>#N/A</v>
      </c>
      <c r="BE481" s="28">
        <v>11369</v>
      </c>
      <c r="BF481" s="27">
        <v>63</v>
      </c>
      <c r="BG481" s="31">
        <f t="shared" si="65"/>
        <v>8158.5</v>
      </c>
      <c r="BH481" s="31">
        <f t="shared" si="71"/>
        <v>16317</v>
      </c>
      <c r="BI481" s="31">
        <f t="shared" si="66"/>
        <v>16317</v>
      </c>
      <c r="BJ481" s="27">
        <v>129.5</v>
      </c>
      <c r="BK481" s="31">
        <f t="shared" si="63"/>
        <v>336570.5</v>
      </c>
      <c r="BL481" s="27">
        <v>2599</v>
      </c>
      <c r="BM481" s="27">
        <v>0</v>
      </c>
      <c r="BN481" s="27" t="s">
        <v>107</v>
      </c>
      <c r="BO481" s="27">
        <v>2</v>
      </c>
      <c r="BP481" s="27">
        <f t="shared" si="67"/>
        <v>88421</v>
      </c>
      <c r="BQ481" s="27">
        <f t="shared" si="68"/>
        <v>3.8064543490799698</v>
      </c>
      <c r="BR481" s="27">
        <f t="shared" si="69"/>
        <v>0.26271167556277214</v>
      </c>
      <c r="BS481" s="27" t="str">
        <f t="shared" si="70"/>
        <v>Continue</v>
      </c>
    </row>
    <row r="482" spans="1:71" customFormat="1" hidden="1">
      <c r="A482">
        <v>481</v>
      </c>
      <c r="B482" t="s">
        <v>85</v>
      </c>
      <c r="C482" s="1">
        <v>42551</v>
      </c>
      <c r="D482">
        <v>0.5353</v>
      </c>
      <c r="E482">
        <v>10607</v>
      </c>
      <c r="F482">
        <v>3935</v>
      </c>
      <c r="G482">
        <v>26224</v>
      </c>
      <c r="H482">
        <v>42189</v>
      </c>
      <c r="I482">
        <v>745</v>
      </c>
      <c r="J482" s="3" t="e">
        <v>#N/A</v>
      </c>
      <c r="K482">
        <v>99508</v>
      </c>
      <c r="L482">
        <v>2642</v>
      </c>
      <c r="M482">
        <v>0</v>
      </c>
      <c r="N482" s="2">
        <v>63877</v>
      </c>
      <c r="O482" s="2">
        <v>70758</v>
      </c>
      <c r="P482">
        <v>23898</v>
      </c>
      <c r="Q482">
        <v>224906</v>
      </c>
      <c r="R482">
        <v>146064</v>
      </c>
      <c r="S482" s="4" t="e">
        <v>#N/A</v>
      </c>
      <c r="T482">
        <v>9715</v>
      </c>
      <c r="U482">
        <v>182717</v>
      </c>
      <c r="V482">
        <v>-9715</v>
      </c>
      <c r="W482">
        <v>11157</v>
      </c>
      <c r="X482">
        <v>2487</v>
      </c>
      <c r="Y482">
        <v>16</v>
      </c>
      <c r="Z482">
        <v>1442</v>
      </c>
      <c r="AA482" t="e">
        <v>#N/A</v>
      </c>
      <c r="AB482" t="e">
        <v>#N/A</v>
      </c>
      <c r="AC482">
        <v>13819</v>
      </c>
      <c r="AD482">
        <v>22.413399999999999</v>
      </c>
      <c r="AE482" s="25">
        <v>357031.5</v>
      </c>
      <c r="AF482">
        <v>13485</v>
      </c>
      <c r="AG482">
        <v>3895</v>
      </c>
      <c r="AH482">
        <v>1128</v>
      </c>
      <c r="AI482">
        <v>13819</v>
      </c>
      <c r="AJ482">
        <v>0</v>
      </c>
      <c r="AK482">
        <v>218</v>
      </c>
      <c r="AL482">
        <v>6106</v>
      </c>
      <c r="AM482">
        <v>0</v>
      </c>
      <c r="AN482">
        <v>17378</v>
      </c>
      <c r="AO482">
        <v>45976</v>
      </c>
      <c r="AP482">
        <v>353.22320000000002</v>
      </c>
      <c r="AQ482">
        <v>44860</v>
      </c>
      <c r="AR482">
        <v>224161</v>
      </c>
      <c r="AS482">
        <v>78624</v>
      </c>
      <c r="AT482">
        <v>21.6267</v>
      </c>
      <c r="AU482">
        <v>12380</v>
      </c>
      <c r="AV482">
        <v>4900</v>
      </c>
      <c r="AW482">
        <v>4</v>
      </c>
      <c r="AX482" s="26">
        <v>44860</v>
      </c>
      <c r="AY482">
        <v>44860</v>
      </c>
      <c r="AZ482">
        <v>198549</v>
      </c>
      <c r="BA482">
        <v>72707</v>
      </c>
      <c r="BB482">
        <v>57244</v>
      </c>
      <c r="BC482">
        <v>31273</v>
      </c>
      <c r="BD482" t="e">
        <v>#N/A</v>
      </c>
      <c r="BE482" s="15">
        <v>13485</v>
      </c>
      <c r="BF482" s="5">
        <v>63</v>
      </c>
      <c r="BG482" s="9">
        <f t="shared" si="65"/>
        <v>8158.5</v>
      </c>
      <c r="BH482" s="9">
        <f t="shared" si="71"/>
        <v>23698.5</v>
      </c>
      <c r="BI482" s="9">
        <f t="shared" si="66"/>
        <v>23698.5</v>
      </c>
      <c r="BJ482">
        <v>129.5</v>
      </c>
      <c r="BK482" s="9">
        <f t="shared" si="63"/>
        <v>357031.5</v>
      </c>
      <c r="BL482">
        <v>2757</v>
      </c>
      <c r="BM482">
        <v>0</v>
      </c>
      <c r="BN482" t="s">
        <v>107</v>
      </c>
      <c r="BO482">
        <v>1</v>
      </c>
      <c r="BP482">
        <f t="shared" si="67"/>
        <v>78842</v>
      </c>
      <c r="BQ482">
        <f t="shared" si="68"/>
        <v>4.5284429618731137</v>
      </c>
      <c r="BR482">
        <f t="shared" si="69"/>
        <v>0.22082645368826001</v>
      </c>
      <c r="BS482" t="str">
        <f t="shared" si="70"/>
        <v>Continue</v>
      </c>
    </row>
    <row r="483" spans="1:71">
      <c r="A483" s="27">
        <v>482</v>
      </c>
      <c r="B483" s="27" t="s">
        <v>85</v>
      </c>
      <c r="C483" s="29">
        <v>42369</v>
      </c>
      <c r="D483" s="27">
        <v>0.51600000000000001</v>
      </c>
      <c r="E483" s="27">
        <v>8083</v>
      </c>
      <c r="F483" s="27">
        <v>4763</v>
      </c>
      <c r="G483" s="27">
        <v>29347</v>
      </c>
      <c r="H483" s="27">
        <v>46638</v>
      </c>
      <c r="I483" s="27">
        <v>566</v>
      </c>
      <c r="J483" s="27">
        <v>170782</v>
      </c>
      <c r="K483" s="27">
        <v>105565</v>
      </c>
      <c r="L483" s="27">
        <v>5854</v>
      </c>
      <c r="M483" s="27">
        <v>0</v>
      </c>
      <c r="N483" s="27">
        <v>43460</v>
      </c>
      <c r="O483" s="27">
        <v>52119</v>
      </c>
      <c r="P483" s="27">
        <v>28947</v>
      </c>
      <c r="Q483" s="27">
        <v>216502</v>
      </c>
      <c r="R483" s="27">
        <v>156304</v>
      </c>
      <c r="S483" s="27" t="e">
        <v>#N/A</v>
      </c>
      <c r="T483" s="27">
        <v>12059</v>
      </c>
      <c r="U483" s="27">
        <v>169864</v>
      </c>
      <c r="V483" s="27">
        <v>-12059</v>
      </c>
      <c r="W483" s="27">
        <v>12628</v>
      </c>
      <c r="X483" s="27">
        <v>2521</v>
      </c>
      <c r="Y483" s="27">
        <v>86</v>
      </c>
      <c r="Z483" s="27">
        <v>569</v>
      </c>
      <c r="AA483" s="27" t="e">
        <v>#N/A</v>
      </c>
      <c r="AB483" s="27">
        <v>0</v>
      </c>
      <c r="AC483" s="27">
        <v>17138</v>
      </c>
      <c r="AD483" s="27">
        <v>22.238099999999999</v>
      </c>
      <c r="AE483" s="27">
        <v>365319.5</v>
      </c>
      <c r="AF483" s="27">
        <v>4887</v>
      </c>
      <c r="AG483" s="27">
        <v>1397</v>
      </c>
      <c r="AH483" s="27">
        <v>1205</v>
      </c>
      <c r="AI483" s="27">
        <v>17138</v>
      </c>
      <c r="AJ483" s="27">
        <v>0</v>
      </c>
      <c r="AK483" s="27">
        <v>213</v>
      </c>
      <c r="AL483" s="27">
        <v>-717</v>
      </c>
      <c r="AM483" s="27">
        <v>0</v>
      </c>
      <c r="AN483" s="27">
        <v>6282</v>
      </c>
      <c r="AO483" s="27">
        <v>47432</v>
      </c>
      <c r="AP483" s="27" t="e">
        <v>#N/A</v>
      </c>
      <c r="AQ483" s="27" t="e">
        <v>#N/A</v>
      </c>
      <c r="AR483" s="27">
        <v>215936</v>
      </c>
      <c r="AS483" s="27">
        <v>59985</v>
      </c>
      <c r="AT483" s="27" t="e">
        <v>#N/A</v>
      </c>
      <c r="AU483" s="27" t="e">
        <v>#N/A</v>
      </c>
      <c r="AV483" s="27" t="e">
        <v>#N/A</v>
      </c>
      <c r="AW483" s="27" t="e">
        <v>#N/A</v>
      </c>
      <c r="AX483" s="27" t="e">
        <v>#N/A</v>
      </c>
      <c r="AY483" s="27" t="e">
        <v>#N/A</v>
      </c>
      <c r="AZ483" s="27" t="e">
        <v>#N/A</v>
      </c>
      <c r="BA483" s="27" t="e">
        <v>#N/A</v>
      </c>
      <c r="BB483" s="27" t="e">
        <v>#N/A</v>
      </c>
      <c r="BC483" s="27">
        <v>31389</v>
      </c>
      <c r="BD483" s="27" t="e">
        <v>#N/A</v>
      </c>
      <c r="BE483" s="28">
        <v>4887</v>
      </c>
      <c r="BF483" s="27">
        <v>120</v>
      </c>
      <c r="BG483" s="31">
        <f t="shared" si="65"/>
        <v>15540</v>
      </c>
      <c r="BH483" s="31">
        <f t="shared" si="71"/>
        <v>29137.5</v>
      </c>
      <c r="BI483" s="31">
        <f t="shared" si="66"/>
        <v>29137.5</v>
      </c>
      <c r="BJ483" s="27">
        <v>129.5</v>
      </c>
      <c r="BK483" s="31">
        <f t="shared" si="63"/>
        <v>365319.5</v>
      </c>
      <c r="BL483" s="27">
        <v>2821</v>
      </c>
      <c r="BM483" s="27">
        <v>0</v>
      </c>
      <c r="BN483" s="27" t="s">
        <v>107</v>
      </c>
      <c r="BO483" s="27">
        <v>2</v>
      </c>
      <c r="BP483" s="27">
        <f t="shared" si="67"/>
        <v>60198</v>
      </c>
      <c r="BQ483" s="27">
        <f t="shared" si="68"/>
        <v>6.068631848234161</v>
      </c>
      <c r="BR483" s="27">
        <f t="shared" si="69"/>
        <v>0.16478178690160256</v>
      </c>
      <c r="BS483" s="27" t="str">
        <f t="shared" si="70"/>
        <v>Continue</v>
      </c>
    </row>
    <row r="484" spans="1:71" customFormat="1" hidden="1">
      <c r="A484">
        <v>483</v>
      </c>
      <c r="B484" t="s">
        <v>85</v>
      </c>
      <c r="C484" s="1">
        <v>42185</v>
      </c>
      <c r="D484">
        <v>0.61680000000000001</v>
      </c>
      <c r="E484">
        <v>6413</v>
      </c>
      <c r="F484">
        <v>3632</v>
      </c>
      <c r="G484">
        <v>29586</v>
      </c>
      <c r="H484">
        <v>45574</v>
      </c>
      <c r="I484">
        <v>519</v>
      </c>
      <c r="J484" s="3" t="e">
        <v>#N/A</v>
      </c>
      <c r="K484">
        <v>78685</v>
      </c>
      <c r="L484">
        <v>2599</v>
      </c>
      <c r="M484">
        <v>0</v>
      </c>
      <c r="N484" s="2">
        <v>48347</v>
      </c>
      <c r="O484" s="2">
        <v>53033</v>
      </c>
      <c r="P484">
        <v>29234</v>
      </c>
      <c r="Q484">
        <v>189653</v>
      </c>
      <c r="R484">
        <v>128609</v>
      </c>
      <c r="S484" s="4" t="e">
        <v>#N/A</v>
      </c>
      <c r="T484">
        <v>8687</v>
      </c>
      <c r="U484">
        <v>144079</v>
      </c>
      <c r="V484">
        <v>-8687</v>
      </c>
      <c r="W484">
        <v>16614</v>
      </c>
      <c r="X484">
        <v>2244</v>
      </c>
      <c r="Y484">
        <v>0</v>
      </c>
      <c r="Z484">
        <v>7927</v>
      </c>
      <c r="AA484" t="e">
        <v>#N/A</v>
      </c>
      <c r="AB484" t="e">
        <v>#N/A</v>
      </c>
      <c r="AC484">
        <v>14662</v>
      </c>
      <c r="AD484">
        <v>22.1128</v>
      </c>
      <c r="AE484" s="25">
        <v>266770</v>
      </c>
      <c r="AF484">
        <v>13530</v>
      </c>
      <c r="AG484">
        <v>3839</v>
      </c>
      <c r="AH484">
        <v>1320</v>
      </c>
      <c r="AI484">
        <v>14662</v>
      </c>
      <c r="AJ484">
        <v>0</v>
      </c>
      <c r="AK484">
        <v>145</v>
      </c>
      <c r="AL484">
        <v>-14540</v>
      </c>
      <c r="AM484">
        <v>0</v>
      </c>
      <c r="AN484">
        <v>17361</v>
      </c>
      <c r="AO484">
        <v>43206</v>
      </c>
      <c r="AP484" t="e">
        <v>#N/A</v>
      </c>
      <c r="AQ484" t="e">
        <v>#N/A</v>
      </c>
      <c r="AR484">
        <v>189134</v>
      </c>
      <c r="AS484">
        <v>60899</v>
      </c>
      <c r="AT484" t="e">
        <v>#N/A</v>
      </c>
      <c r="AU484" t="e">
        <v>#N/A</v>
      </c>
      <c r="AV484" t="e">
        <v>#N/A</v>
      </c>
      <c r="AW484" t="e">
        <v>#N/A</v>
      </c>
      <c r="AX484" s="26" t="e">
        <v>#N/A</v>
      </c>
      <c r="AY484" t="e">
        <v>#N/A</v>
      </c>
      <c r="AZ484" t="e">
        <v>#N/A</v>
      </c>
      <c r="BA484" t="e">
        <v>#N/A</v>
      </c>
      <c r="BB484" t="e">
        <v>#N/A</v>
      </c>
      <c r="BC484">
        <v>21097</v>
      </c>
      <c r="BD484" t="e">
        <v>#N/A</v>
      </c>
      <c r="BE484" s="15">
        <v>13530</v>
      </c>
      <c r="BF484" s="5">
        <v>105</v>
      </c>
      <c r="BG484" s="9">
        <f t="shared" si="65"/>
        <v>13597.5</v>
      </c>
      <c r="BH484" s="9">
        <f t="shared" si="71"/>
        <v>18130</v>
      </c>
      <c r="BI484" s="9">
        <f t="shared" si="66"/>
        <v>18130</v>
      </c>
      <c r="BJ484">
        <v>129.5</v>
      </c>
      <c r="BK484" s="9">
        <f t="shared" si="63"/>
        <v>266770</v>
      </c>
      <c r="BL484">
        <v>2060</v>
      </c>
      <c r="BM484">
        <v>0</v>
      </c>
      <c r="BN484" t="s">
        <v>107</v>
      </c>
      <c r="BO484">
        <v>2</v>
      </c>
      <c r="BP484">
        <f t="shared" si="67"/>
        <v>61044</v>
      </c>
      <c r="BQ484">
        <f t="shared" si="68"/>
        <v>4.3701264661555603</v>
      </c>
      <c r="BR484">
        <f t="shared" si="69"/>
        <v>0.22882632979720358</v>
      </c>
      <c r="BS484" t="str">
        <f t="shared" si="70"/>
        <v>Continue</v>
      </c>
    </row>
    <row r="485" spans="1:71">
      <c r="A485" s="27">
        <v>484</v>
      </c>
      <c r="B485" s="27" t="s">
        <v>85</v>
      </c>
      <c r="C485" s="29">
        <v>42004</v>
      </c>
      <c r="D485" s="27">
        <v>0.6</v>
      </c>
      <c r="E485" s="27">
        <v>5303</v>
      </c>
      <c r="F485" s="27">
        <v>3902</v>
      </c>
      <c r="G485" s="27">
        <v>30687</v>
      </c>
      <c r="H485" s="27">
        <v>48101</v>
      </c>
      <c r="I485" s="27">
        <v>572</v>
      </c>
      <c r="J485" s="27">
        <v>129309</v>
      </c>
      <c r="K485" s="27">
        <v>93002</v>
      </c>
      <c r="L485" s="27">
        <v>2627</v>
      </c>
      <c r="M485" s="27">
        <v>0</v>
      </c>
      <c r="N485" s="27">
        <v>22708</v>
      </c>
      <c r="O485" s="27">
        <v>27966</v>
      </c>
      <c r="P485" s="27">
        <v>30822</v>
      </c>
      <c r="Q485" s="27">
        <v>179655</v>
      </c>
      <c r="R485" s="27">
        <v>143674</v>
      </c>
      <c r="S485" s="27" t="e">
        <v>#N/A</v>
      </c>
      <c r="T485" s="27">
        <v>8568</v>
      </c>
      <c r="U485" s="27">
        <v>131554</v>
      </c>
      <c r="V485" s="27">
        <v>-8568</v>
      </c>
      <c r="W485" s="27">
        <v>6585</v>
      </c>
      <c r="X485" s="27">
        <v>1999</v>
      </c>
      <c r="Y485" s="27">
        <v>108</v>
      </c>
      <c r="Z485" s="27">
        <v>-1983</v>
      </c>
      <c r="AA485" s="27" t="e">
        <v>#N/A</v>
      </c>
      <c r="AB485" s="27" t="e">
        <v>#N/A</v>
      </c>
      <c r="AC485" s="27">
        <v>9860</v>
      </c>
      <c r="AD485" s="27" t="e">
        <v>#N/A</v>
      </c>
      <c r="AE485" s="27">
        <v>214322.5</v>
      </c>
      <c r="AF485" s="27">
        <v>-19657</v>
      </c>
      <c r="AG485" s="27">
        <v>-4044</v>
      </c>
      <c r="AH485" s="27">
        <v>2350</v>
      </c>
      <c r="AI485" s="27">
        <v>9860</v>
      </c>
      <c r="AJ485" s="27">
        <v>0</v>
      </c>
      <c r="AK485" s="27">
        <v>149</v>
      </c>
      <c r="AL485" s="27">
        <v>17559</v>
      </c>
      <c r="AM485" s="27">
        <v>0</v>
      </c>
      <c r="AN485" s="27">
        <v>-23712</v>
      </c>
      <c r="AO485" s="27">
        <v>36366</v>
      </c>
      <c r="AP485" s="27">
        <v>-102.53740000000001</v>
      </c>
      <c r="AQ485" s="27">
        <v>-13641</v>
      </c>
      <c r="AR485" s="27">
        <v>179083</v>
      </c>
      <c r="AS485" s="27">
        <v>35832</v>
      </c>
      <c r="AT485" s="27" t="e">
        <v>#N/A</v>
      </c>
      <c r="AU485" s="27">
        <v>-2034</v>
      </c>
      <c r="AV485" s="27">
        <v>4001</v>
      </c>
      <c r="AW485" s="27">
        <v>246</v>
      </c>
      <c r="AX485" s="27">
        <v>-13641</v>
      </c>
      <c r="AY485" s="27">
        <v>-13641</v>
      </c>
      <c r="AZ485" s="27">
        <v>123124</v>
      </c>
      <c r="BA485" s="27">
        <v>29596</v>
      </c>
      <c r="BB485" s="27">
        <v>-15429</v>
      </c>
      <c r="BC485" s="27">
        <v>18737</v>
      </c>
      <c r="BD485" s="27" t="e">
        <v>#N/A</v>
      </c>
      <c r="BE485" s="28">
        <v>-19657</v>
      </c>
      <c r="BF485" s="27">
        <v>35</v>
      </c>
      <c r="BG485" s="31">
        <f t="shared" si="65"/>
        <v>4532.5</v>
      </c>
      <c r="BH485" s="31">
        <f t="shared" si="71"/>
        <v>7770</v>
      </c>
      <c r="BI485" s="31">
        <f t="shared" si="66"/>
        <v>7770</v>
      </c>
      <c r="BJ485" s="27">
        <v>129.5</v>
      </c>
      <c r="BK485" s="31">
        <f t="shared" si="63"/>
        <v>214322.5</v>
      </c>
      <c r="BL485" s="27">
        <v>1655</v>
      </c>
      <c r="BM485" s="27">
        <v>0</v>
      </c>
      <c r="BN485" s="27" t="s">
        <v>107</v>
      </c>
      <c r="BO485" s="27">
        <v>2</v>
      </c>
      <c r="BP485" s="27">
        <f t="shared" si="67"/>
        <v>35981</v>
      </c>
      <c r="BQ485" s="27">
        <f t="shared" si="68"/>
        <v>5.956546510658403</v>
      </c>
      <c r="BR485" s="27">
        <f t="shared" si="69"/>
        <v>0.16788251350184885</v>
      </c>
      <c r="BS485" s="27" t="str">
        <f t="shared" si="70"/>
        <v>Continue</v>
      </c>
    </row>
    <row r="486" spans="1:71" customFormat="1" hidden="1">
      <c r="A486">
        <v>485</v>
      </c>
      <c r="B486" t="s">
        <v>85</v>
      </c>
      <c r="C486" s="1">
        <v>41820</v>
      </c>
      <c r="D486">
        <v>0.68830000000000002</v>
      </c>
      <c r="E486">
        <v>4497</v>
      </c>
      <c r="F486">
        <v>2276</v>
      </c>
      <c r="G486">
        <v>14869</v>
      </c>
      <c r="H486">
        <v>23559</v>
      </c>
      <c r="I486">
        <v>515</v>
      </c>
      <c r="J486" s="3" t="e">
        <v>#N/A</v>
      </c>
      <c r="K486">
        <v>48743</v>
      </c>
      <c r="L486">
        <v>1523</v>
      </c>
      <c r="M486">
        <v>0</v>
      </c>
      <c r="N486" s="2">
        <v>50540</v>
      </c>
      <c r="O486" s="2">
        <v>50522</v>
      </c>
      <c r="P486">
        <v>11747</v>
      </c>
      <c r="Q486">
        <v>135987</v>
      </c>
      <c r="R486">
        <v>76987</v>
      </c>
      <c r="S486" s="4" t="e">
        <v>#N/A</v>
      </c>
      <c r="T486">
        <v>3307</v>
      </c>
      <c r="U486">
        <v>112428</v>
      </c>
      <c r="V486">
        <v>-3307</v>
      </c>
      <c r="W486">
        <v>7041</v>
      </c>
      <c r="X486">
        <v>2031</v>
      </c>
      <c r="Y486">
        <v>80</v>
      </c>
      <c r="Z486">
        <v>3734</v>
      </c>
      <c r="AA486" t="e">
        <v>#N/A</v>
      </c>
      <c r="AB486" t="e">
        <v>#N/A</v>
      </c>
      <c r="AC486">
        <v>5601</v>
      </c>
      <c r="AD486">
        <v>23.680299999999999</v>
      </c>
      <c r="AE486" s="25">
        <v>164724</v>
      </c>
      <c r="AF486">
        <v>5976</v>
      </c>
      <c r="AG486">
        <v>1920</v>
      </c>
      <c r="AH486">
        <v>551</v>
      </c>
      <c r="AI486">
        <v>5601</v>
      </c>
      <c r="AJ486">
        <v>0</v>
      </c>
      <c r="AK486">
        <v>612</v>
      </c>
      <c r="AL486">
        <v>1409</v>
      </c>
      <c r="AM486">
        <v>0</v>
      </c>
      <c r="AN486">
        <v>8108</v>
      </c>
      <c r="AO486">
        <v>27286</v>
      </c>
      <c r="AP486">
        <v>100.43170000000001</v>
      </c>
      <c r="AQ486">
        <v>11284</v>
      </c>
      <c r="AR486">
        <v>135472</v>
      </c>
      <c r="AS486">
        <v>58388</v>
      </c>
      <c r="AT486">
        <v>15.222</v>
      </c>
      <c r="AU486">
        <v>2139</v>
      </c>
      <c r="AV486">
        <v>2127</v>
      </c>
      <c r="AW486">
        <v>629</v>
      </c>
      <c r="AX486" s="26">
        <v>11274</v>
      </c>
      <c r="AY486">
        <v>11274</v>
      </c>
      <c r="AZ486">
        <v>107553</v>
      </c>
      <c r="BA486">
        <v>18743</v>
      </c>
      <c r="BB486">
        <v>14052</v>
      </c>
      <c r="BC486">
        <v>17467</v>
      </c>
      <c r="BD486" t="e">
        <v>#N/A</v>
      </c>
      <c r="BE486" s="15">
        <v>5976</v>
      </c>
      <c r="BF486" s="5">
        <v>25</v>
      </c>
      <c r="BG486" s="9">
        <f t="shared" si="65"/>
        <v>3237.5</v>
      </c>
      <c r="BH486" s="9">
        <f t="shared" si="71"/>
        <v>5736.85</v>
      </c>
      <c r="BI486" s="9">
        <f t="shared" si="66"/>
        <v>5736.85</v>
      </c>
      <c r="BJ486">
        <v>129.5</v>
      </c>
      <c r="BK486" s="9">
        <f t="shared" si="63"/>
        <v>164724</v>
      </c>
      <c r="BL486">
        <v>1272</v>
      </c>
      <c r="BM486">
        <v>0</v>
      </c>
      <c r="BN486" t="s">
        <v>107</v>
      </c>
      <c r="BO486">
        <v>1</v>
      </c>
      <c r="BP486">
        <f t="shared" si="67"/>
        <v>59000</v>
      </c>
      <c r="BQ486">
        <f t="shared" si="68"/>
        <v>2.7919322033898304</v>
      </c>
      <c r="BR486">
        <f t="shared" si="69"/>
        <v>0.35817488647677326</v>
      </c>
      <c r="BS486" t="str">
        <f t="shared" si="70"/>
        <v>Continue</v>
      </c>
    </row>
    <row r="487" spans="1:71">
      <c r="A487" s="27">
        <v>486</v>
      </c>
      <c r="B487" s="27" t="s">
        <v>85</v>
      </c>
      <c r="C487" s="29">
        <v>41639</v>
      </c>
      <c r="D487" s="27">
        <v>0.66279999999999994</v>
      </c>
      <c r="E487" s="27">
        <v>3767</v>
      </c>
      <c r="F487" s="27">
        <v>2179</v>
      </c>
      <c r="G487" s="27">
        <v>8938</v>
      </c>
      <c r="H487" s="27">
        <v>23101</v>
      </c>
      <c r="I487" s="27">
        <v>623</v>
      </c>
      <c r="J487" s="27">
        <v>112725</v>
      </c>
      <c r="K487" s="27">
        <v>39550</v>
      </c>
      <c r="L487" s="27">
        <v>1495</v>
      </c>
      <c r="M487" s="27">
        <v>0</v>
      </c>
      <c r="N487" s="27">
        <v>48556</v>
      </c>
      <c r="O487" s="27">
        <v>48440</v>
      </c>
      <c r="P487" s="27">
        <v>13206</v>
      </c>
      <c r="Q487" s="27">
        <v>126252</v>
      </c>
      <c r="R487" s="27">
        <v>66926</v>
      </c>
      <c r="S487" s="27" t="e">
        <v>#N/A</v>
      </c>
      <c r="T487" s="27">
        <v>4709</v>
      </c>
      <c r="U487" s="27">
        <v>103151</v>
      </c>
      <c r="V487" s="27">
        <v>-4709</v>
      </c>
      <c r="W487" s="27">
        <v>2196</v>
      </c>
      <c r="X487" s="27">
        <v>2016</v>
      </c>
      <c r="Y487" s="27">
        <v>372</v>
      </c>
      <c r="Z487" s="27">
        <v>-2513</v>
      </c>
      <c r="AA487" s="27" t="e">
        <v>#N/A</v>
      </c>
      <c r="AB487" s="27">
        <v>0</v>
      </c>
      <c r="AC487" s="27">
        <v>2021</v>
      </c>
      <c r="AD487" s="27" t="e">
        <v>#N/A</v>
      </c>
      <c r="AE487" s="27">
        <v>122973.2</v>
      </c>
      <c r="AF487" s="27">
        <v>-522</v>
      </c>
      <c r="AG487" s="27">
        <v>-123</v>
      </c>
      <c r="AH487" s="27">
        <v>574</v>
      </c>
      <c r="AI487" s="27">
        <v>2021</v>
      </c>
      <c r="AJ487" s="27">
        <v>0</v>
      </c>
      <c r="AK487" s="27">
        <v>3020</v>
      </c>
      <c r="AL487" s="27">
        <v>3372</v>
      </c>
      <c r="AM487" s="27">
        <v>0</v>
      </c>
      <c r="AN487" s="27">
        <v>-644</v>
      </c>
      <c r="AO487" s="27">
        <v>23290</v>
      </c>
      <c r="AP487" s="27">
        <v>70.892899999999997</v>
      </c>
      <c r="AQ487" s="27">
        <v>7387</v>
      </c>
      <c r="AR487" s="27">
        <v>125629</v>
      </c>
      <c r="AS487" s="27">
        <v>56306</v>
      </c>
      <c r="AT487" s="27">
        <v>17.325500000000002</v>
      </c>
      <c r="AU487" s="27">
        <v>1740</v>
      </c>
      <c r="AV487" s="27">
        <v>2148</v>
      </c>
      <c r="AW487" s="27">
        <v>916</v>
      </c>
      <c r="AX487" s="27">
        <v>7660</v>
      </c>
      <c r="AY487" s="27">
        <v>7660</v>
      </c>
      <c r="AZ487" s="27">
        <v>104566</v>
      </c>
      <c r="BA487" s="27">
        <v>16142</v>
      </c>
      <c r="BB487" s="27">
        <v>10043</v>
      </c>
      <c r="BC487" s="27">
        <v>11926</v>
      </c>
      <c r="BD487" s="27" t="e">
        <v>#N/A</v>
      </c>
      <c r="BE487" s="28">
        <v>-519</v>
      </c>
      <c r="BF487" s="27">
        <v>19.3</v>
      </c>
      <c r="BG487" s="31">
        <f t="shared" si="65"/>
        <v>2499.35</v>
      </c>
      <c r="BH487" s="31">
        <f t="shared" si="71"/>
        <v>4500.125</v>
      </c>
      <c r="BI487" s="31">
        <f t="shared" si="66"/>
        <v>4500.125</v>
      </c>
      <c r="BJ487" s="27">
        <v>129.5</v>
      </c>
      <c r="BK487" s="31">
        <f t="shared" si="63"/>
        <v>122973.19689199999</v>
      </c>
      <c r="BL487" s="27">
        <v>949.59997599999997</v>
      </c>
      <c r="BM487" s="27">
        <v>0</v>
      </c>
      <c r="BN487" s="27" t="s">
        <v>107</v>
      </c>
      <c r="BO487" s="27">
        <v>1</v>
      </c>
      <c r="BP487" s="27">
        <f t="shared" si="67"/>
        <v>59326</v>
      </c>
      <c r="BQ487" s="27">
        <f t="shared" si="68"/>
        <v>2.0728381635707782</v>
      </c>
      <c r="BR487" s="27">
        <f t="shared" si="69"/>
        <v>0.48243033034346888</v>
      </c>
      <c r="BS487" s="27" t="str">
        <f t="shared" si="70"/>
        <v>Continue</v>
      </c>
    </row>
    <row r="488" spans="1:71" customFormat="1" hidden="1">
      <c r="A488">
        <v>487</v>
      </c>
      <c r="B488" t="s">
        <v>85</v>
      </c>
      <c r="C488" s="1">
        <v>41455</v>
      </c>
      <c r="D488">
        <v>0.62839999999999996</v>
      </c>
      <c r="E488">
        <v>3306</v>
      </c>
      <c r="F488">
        <v>1997</v>
      </c>
      <c r="G488">
        <v>19057</v>
      </c>
      <c r="H488">
        <v>33447</v>
      </c>
      <c r="I488">
        <v>518</v>
      </c>
      <c r="J488" s="3" t="e">
        <v>#N/A</v>
      </c>
      <c r="K488">
        <v>30288</v>
      </c>
      <c r="L488">
        <v>73</v>
      </c>
      <c r="M488">
        <v>0</v>
      </c>
      <c r="N488" s="2">
        <v>47655</v>
      </c>
      <c r="O488" s="2">
        <v>47468</v>
      </c>
      <c r="P488">
        <v>18210</v>
      </c>
      <c r="Q488">
        <v>129736</v>
      </c>
      <c r="R488">
        <v>68077</v>
      </c>
      <c r="S488" s="4" t="e">
        <v>#N/A</v>
      </c>
      <c r="T488">
        <v>4148</v>
      </c>
      <c r="U488">
        <v>96289</v>
      </c>
      <c r="V488">
        <v>-4148</v>
      </c>
      <c r="W488">
        <v>10658</v>
      </c>
      <c r="X488">
        <v>1917</v>
      </c>
      <c r="Y488">
        <v>31</v>
      </c>
      <c r="Z488">
        <v>6510</v>
      </c>
      <c r="AA488" t="e">
        <v>#N/A</v>
      </c>
      <c r="AB488" t="e">
        <v>#N/A</v>
      </c>
      <c r="AC488">
        <v>3936</v>
      </c>
      <c r="AD488">
        <v>42.223399999999998</v>
      </c>
      <c r="AE488" s="25">
        <v>154907.9</v>
      </c>
      <c r="AF488">
        <v>1017</v>
      </c>
      <c r="AG488">
        <v>809</v>
      </c>
      <c r="AH488">
        <v>535</v>
      </c>
      <c r="AI488">
        <v>3936</v>
      </c>
      <c r="AJ488">
        <v>0</v>
      </c>
      <c r="AK488">
        <v>6325</v>
      </c>
      <c r="AL488">
        <v>-9534</v>
      </c>
      <c r="AM488">
        <v>0</v>
      </c>
      <c r="AN488">
        <v>1916</v>
      </c>
      <c r="AO488">
        <v>24813</v>
      </c>
      <c r="AP488">
        <v>127.2244</v>
      </c>
      <c r="AQ488">
        <v>16134</v>
      </c>
      <c r="AR488">
        <v>129218</v>
      </c>
      <c r="AS488">
        <v>55334</v>
      </c>
      <c r="AT488">
        <v>23.286100000000001</v>
      </c>
      <c r="AU488">
        <v>5523</v>
      </c>
      <c r="AV488">
        <v>1565</v>
      </c>
      <c r="AW488">
        <v>2061</v>
      </c>
      <c r="AX488" s="26">
        <v>16417</v>
      </c>
      <c r="AY488">
        <v>16417</v>
      </c>
      <c r="AZ488">
        <v>108659</v>
      </c>
      <c r="BA488">
        <v>23852</v>
      </c>
      <c r="BB488">
        <v>23718</v>
      </c>
      <c r="BC488">
        <v>11845</v>
      </c>
      <c r="BD488" t="e">
        <v>#N/A</v>
      </c>
      <c r="BE488" s="15">
        <v>1389</v>
      </c>
      <c r="BF488" s="5">
        <v>15.45</v>
      </c>
      <c r="BG488" s="9">
        <f t="shared" si="65"/>
        <v>2000.7749999999999</v>
      </c>
      <c r="BH488" s="9">
        <f t="shared" si="71"/>
        <v>4577.8249999999998</v>
      </c>
      <c r="BI488" s="9">
        <f t="shared" si="66"/>
        <v>4577.8249999999998</v>
      </c>
      <c r="BJ488">
        <v>129.5</v>
      </c>
      <c r="BK488" s="9">
        <f t="shared" si="63"/>
        <v>155400</v>
      </c>
      <c r="BL488">
        <v>1200</v>
      </c>
      <c r="BM488">
        <v>0</v>
      </c>
      <c r="BN488" t="s">
        <v>107</v>
      </c>
      <c r="BO488">
        <v>1</v>
      </c>
      <c r="BP488">
        <f t="shared" si="67"/>
        <v>61659</v>
      </c>
      <c r="BQ488">
        <f t="shared" si="68"/>
        <v>2.5203133362526153</v>
      </c>
      <c r="BR488">
        <f t="shared" si="69"/>
        <v>0.39677606177606178</v>
      </c>
      <c r="BS488" t="str">
        <f t="shared" si="70"/>
        <v>Continue</v>
      </c>
    </row>
    <row r="489" spans="1:71">
      <c r="A489" s="27">
        <v>488</v>
      </c>
      <c r="B489" s="27" t="s">
        <v>85</v>
      </c>
      <c r="C489" s="29">
        <v>41274</v>
      </c>
      <c r="D489" s="27">
        <v>0.6482</v>
      </c>
      <c r="E489" s="27">
        <v>3031</v>
      </c>
      <c r="F489" s="27">
        <v>2464</v>
      </c>
      <c r="G489" s="27">
        <v>9664</v>
      </c>
      <c r="H489" s="27">
        <v>35070</v>
      </c>
      <c r="I489" s="27">
        <v>553</v>
      </c>
      <c r="J489" s="27">
        <v>96848</v>
      </c>
      <c r="K489" s="27">
        <v>14452</v>
      </c>
      <c r="L489" s="27">
        <v>0</v>
      </c>
      <c r="M489" s="27">
        <v>0</v>
      </c>
      <c r="N489" s="27">
        <v>48294</v>
      </c>
      <c r="O489" s="27">
        <v>48027</v>
      </c>
      <c r="P489" s="27">
        <v>22017</v>
      </c>
      <c r="Q489" s="27">
        <v>115627</v>
      </c>
      <c r="R489" s="27">
        <v>53752</v>
      </c>
      <c r="S489" s="27" t="e">
        <v>#N/A</v>
      </c>
      <c r="T489" s="27">
        <v>3846</v>
      </c>
      <c r="U489" s="27">
        <v>80557</v>
      </c>
      <c r="V489" s="27">
        <v>-3846</v>
      </c>
      <c r="W489" s="27">
        <v>4355</v>
      </c>
      <c r="X489" s="27">
        <v>1755</v>
      </c>
      <c r="Y489" s="27" t="e">
        <v>#N/A</v>
      </c>
      <c r="Z489" s="27">
        <v>509</v>
      </c>
      <c r="AA489" s="27" t="e">
        <v>#N/A</v>
      </c>
      <c r="AB489" s="27" t="e">
        <v>#N/A</v>
      </c>
      <c r="AC489" s="27">
        <v>5746</v>
      </c>
      <c r="AD489" s="27">
        <v>21.770700000000001</v>
      </c>
      <c r="AE489" s="27">
        <v>154986.41390000001</v>
      </c>
      <c r="AF489" s="27">
        <v>4739</v>
      </c>
      <c r="AG489" s="27">
        <v>1500</v>
      </c>
      <c r="AH489" s="27">
        <v>178</v>
      </c>
      <c r="AI489" s="27">
        <v>5746</v>
      </c>
      <c r="AJ489" s="27">
        <v>0</v>
      </c>
      <c r="AK489" s="27">
        <v>12389</v>
      </c>
      <c r="AL489" s="27">
        <v>530</v>
      </c>
      <c r="AM489" s="27">
        <v>0</v>
      </c>
      <c r="AN489" s="27">
        <v>6890</v>
      </c>
      <c r="AO489" s="27">
        <v>26066</v>
      </c>
      <c r="AP489" s="27">
        <v>162.8091</v>
      </c>
      <c r="AQ489" s="27">
        <v>20654</v>
      </c>
      <c r="AR489" s="27">
        <v>115074</v>
      </c>
      <c r="AS489" s="27">
        <v>49486</v>
      </c>
      <c r="AT489" s="27">
        <v>21.477499999999999</v>
      </c>
      <c r="AU489" s="27">
        <v>6704</v>
      </c>
      <c r="AV489" s="27">
        <v>1193</v>
      </c>
      <c r="AW489" s="27">
        <v>3856</v>
      </c>
      <c r="AX489" s="27">
        <v>20654</v>
      </c>
      <c r="AY489" s="27">
        <v>20654</v>
      </c>
      <c r="AZ489" s="27">
        <v>105303</v>
      </c>
      <c r="BA489" s="27">
        <v>28174</v>
      </c>
      <c r="BB489" s="27">
        <v>31214</v>
      </c>
      <c r="BC489" s="27">
        <v>785</v>
      </c>
      <c r="BD489" s="27" t="e">
        <v>#N/A</v>
      </c>
      <c r="BE489" s="28">
        <v>4739</v>
      </c>
      <c r="BF489" s="27">
        <v>19.899999999999999</v>
      </c>
      <c r="BG489" s="31">
        <f t="shared" si="65"/>
        <v>2577.0499999999997</v>
      </c>
      <c r="BH489" s="31">
        <f t="shared" si="71"/>
        <v>2577.0499999999997</v>
      </c>
      <c r="BI489" s="31">
        <f t="shared" si="66"/>
        <v>2577.0499999999997</v>
      </c>
      <c r="BJ489" s="27">
        <v>129.5</v>
      </c>
      <c r="BK489" s="31">
        <f t="shared" si="63"/>
        <v>161473.55310799999</v>
      </c>
      <c r="BL489" s="27">
        <v>1246.900024</v>
      </c>
      <c r="BM489" s="27">
        <v>0</v>
      </c>
      <c r="BN489" s="27" t="s">
        <v>107</v>
      </c>
      <c r="BO489" s="27">
        <v>1</v>
      </c>
      <c r="BP489" s="27">
        <f t="shared" si="67"/>
        <v>61875</v>
      </c>
      <c r="BQ489" s="27">
        <f t="shared" si="68"/>
        <v>2.6096735855838382</v>
      </c>
      <c r="BR489" s="27">
        <f t="shared" si="69"/>
        <v>0.38318968530168851</v>
      </c>
      <c r="BS489" s="27" t="str">
        <f t="shared" si="70"/>
        <v>Initiate</v>
      </c>
    </row>
    <row r="490" spans="1:71" customFormat="1" hidden="1">
      <c r="A490">
        <v>489</v>
      </c>
      <c r="B490" t="s">
        <v>85</v>
      </c>
      <c r="C490" s="1">
        <v>41090</v>
      </c>
      <c r="D490">
        <v>0.65669999999999995</v>
      </c>
      <c r="E490">
        <v>1786</v>
      </c>
      <c r="F490">
        <v>2622</v>
      </c>
      <c r="G490">
        <v>22782</v>
      </c>
      <c r="H490">
        <v>36403</v>
      </c>
      <c r="I490">
        <v>562</v>
      </c>
      <c r="J490" s="3" t="e">
        <v>#N/A</v>
      </c>
      <c r="K490">
        <v>11274</v>
      </c>
      <c r="L490">
        <v>669</v>
      </c>
      <c r="M490">
        <v>0</v>
      </c>
      <c r="N490" s="2">
        <v>46346</v>
      </c>
      <c r="O490" s="2">
        <v>47108</v>
      </c>
      <c r="P490">
        <v>26267</v>
      </c>
      <c r="Q490">
        <v>118860</v>
      </c>
      <c r="R490">
        <v>51460</v>
      </c>
      <c r="S490" s="4" t="e">
        <v>#N/A</v>
      </c>
      <c r="T490">
        <v>3187</v>
      </c>
      <c r="U490">
        <v>82457</v>
      </c>
      <c r="V490">
        <v>-3187</v>
      </c>
      <c r="W490">
        <v>3592</v>
      </c>
      <c r="X490">
        <v>1641</v>
      </c>
      <c r="Y490">
        <v>111</v>
      </c>
      <c r="Z490">
        <v>405</v>
      </c>
      <c r="AA490" t="e">
        <v>#N/A</v>
      </c>
      <c r="AB490" t="e">
        <v>#N/A</v>
      </c>
      <c r="AC490">
        <v>6397</v>
      </c>
      <c r="AD490">
        <v>33.405799999999999</v>
      </c>
      <c r="AE490" s="25">
        <v>142277.3039</v>
      </c>
      <c r="AF490">
        <v>1930</v>
      </c>
      <c r="AG490">
        <v>1382</v>
      </c>
      <c r="AH490">
        <v>389</v>
      </c>
      <c r="AI490">
        <v>6397</v>
      </c>
      <c r="AJ490">
        <v>0</v>
      </c>
      <c r="AK490">
        <v>18833</v>
      </c>
      <c r="AL490">
        <v>1908</v>
      </c>
      <c r="AM490">
        <v>0</v>
      </c>
      <c r="AN490">
        <v>4137</v>
      </c>
      <c r="AO490">
        <v>24441</v>
      </c>
      <c r="AP490" t="e">
        <v>#N/A</v>
      </c>
      <c r="AQ490" t="e">
        <v>#N/A</v>
      </c>
      <c r="AR490">
        <v>118298</v>
      </c>
      <c r="AS490">
        <v>48567</v>
      </c>
      <c r="AT490" t="e">
        <v>#N/A</v>
      </c>
      <c r="AU490" t="e">
        <v>#N/A</v>
      </c>
      <c r="AV490" t="e">
        <v>#N/A</v>
      </c>
      <c r="AW490" t="e">
        <v>#N/A</v>
      </c>
      <c r="AX490" s="26" t="e">
        <v>#N/A</v>
      </c>
      <c r="AY490" t="e">
        <v>#N/A</v>
      </c>
      <c r="AZ490" t="e">
        <v>#N/A</v>
      </c>
      <c r="BA490" t="e">
        <v>#N/A</v>
      </c>
      <c r="BB490" t="e">
        <v>#N/A</v>
      </c>
      <c r="BC490">
        <v>8822</v>
      </c>
      <c r="BD490" t="e">
        <v>#N/A</v>
      </c>
      <c r="BE490" s="15">
        <v>1930</v>
      </c>
      <c r="BF490" s="5">
        <v>0</v>
      </c>
      <c r="BG490" s="9">
        <f t="shared" si="65"/>
        <v>0</v>
      </c>
      <c r="BH490" s="9">
        <f t="shared" si="71"/>
        <v>0</v>
      </c>
      <c r="BI490" s="9">
        <f t="shared" si="66"/>
        <v>0</v>
      </c>
      <c r="BJ490">
        <v>129.5</v>
      </c>
      <c r="BK490" s="9">
        <f t="shared" si="63"/>
        <v>133551.52262549999</v>
      </c>
      <c r="BL490">
        <v>1031.285889</v>
      </c>
      <c r="BM490">
        <v>0</v>
      </c>
      <c r="BN490" t="s">
        <v>107</v>
      </c>
      <c r="BO490">
        <v>0</v>
      </c>
      <c r="BP490">
        <f t="shared" si="67"/>
        <v>67400</v>
      </c>
      <c r="BQ490">
        <f t="shared" si="68"/>
        <v>1.9814765968175072</v>
      </c>
      <c r="BR490">
        <f t="shared" si="69"/>
        <v>0.50467414129751609</v>
      </c>
      <c r="BS490" t="e">
        <f t="shared" si="70"/>
        <v>#N/A</v>
      </c>
    </row>
    <row r="491" spans="1:71">
      <c r="A491" s="27">
        <v>490</v>
      </c>
      <c r="B491" s="27" t="s">
        <v>86</v>
      </c>
      <c r="C491" s="29">
        <v>44561</v>
      </c>
      <c r="D491" s="27">
        <v>0.55430000000000001</v>
      </c>
      <c r="E491" s="27">
        <v>170608</v>
      </c>
      <c r="F491" s="27">
        <v>29783</v>
      </c>
      <c r="G491" s="27">
        <v>131200</v>
      </c>
      <c r="H491" s="27">
        <v>345902</v>
      </c>
      <c r="I491" s="27">
        <v>15772</v>
      </c>
      <c r="J491" s="27">
        <v>49104</v>
      </c>
      <c r="K491" s="27">
        <v>379111</v>
      </c>
      <c r="L491" s="27">
        <v>3261</v>
      </c>
      <c r="M491" s="27">
        <v>0</v>
      </c>
      <c r="N491" s="27">
        <v>220119</v>
      </c>
      <c r="O491" s="27">
        <v>219376</v>
      </c>
      <c r="P491" s="27">
        <v>79937</v>
      </c>
      <c r="Q491" s="27">
        <v>1061352</v>
      </c>
      <c r="R491" s="27">
        <v>801301</v>
      </c>
      <c r="S491" s="27">
        <v>0</v>
      </c>
      <c r="T491" s="27">
        <v>5440</v>
      </c>
      <c r="U491" s="27">
        <v>715450</v>
      </c>
      <c r="V491" s="27">
        <v>-5440</v>
      </c>
      <c r="W491" s="27">
        <v>-54839</v>
      </c>
      <c r="X491" s="27">
        <v>2658</v>
      </c>
      <c r="Y491" s="27">
        <v>738</v>
      </c>
      <c r="Z491" s="27">
        <v>-60279</v>
      </c>
      <c r="AA491" s="27" t="e">
        <v>#N/A</v>
      </c>
      <c r="AB491" s="27">
        <v>5537</v>
      </c>
      <c r="AC491" s="27">
        <v>50299</v>
      </c>
      <c r="AD491" s="27">
        <v>13.367000000000001</v>
      </c>
      <c r="AE491" s="27">
        <v>731766.41599999997</v>
      </c>
      <c r="AF491" s="27">
        <v>33765</v>
      </c>
      <c r="AG491" s="27">
        <v>5271</v>
      </c>
      <c r="AH491" s="27">
        <v>2189</v>
      </c>
      <c r="AI491" s="27">
        <v>50299</v>
      </c>
      <c r="AJ491" s="27">
        <v>0</v>
      </c>
      <c r="AK491" s="27">
        <v>3421</v>
      </c>
      <c r="AL491" s="27">
        <v>151294</v>
      </c>
      <c r="AM491" s="27">
        <v>0</v>
      </c>
      <c r="AN491" s="27">
        <v>39433</v>
      </c>
      <c r="AO491" s="27">
        <v>298527</v>
      </c>
      <c r="AP491" s="27">
        <v>160.29069999999999</v>
      </c>
      <c r="AQ491" s="27">
        <v>102846</v>
      </c>
      <c r="AR491" s="27">
        <v>1045580</v>
      </c>
      <c r="AS491" s="27">
        <v>256630</v>
      </c>
      <c r="AT491" s="27">
        <v>16.5593</v>
      </c>
      <c r="AU491" s="27">
        <v>20557</v>
      </c>
      <c r="AV491" s="27">
        <v>15079</v>
      </c>
      <c r="AW491" s="27">
        <v>739</v>
      </c>
      <c r="AX491" s="27">
        <v>102846</v>
      </c>
      <c r="AY491" s="27">
        <v>102846</v>
      </c>
      <c r="AZ491" s="27">
        <v>487806</v>
      </c>
      <c r="BA491" s="27">
        <v>85352</v>
      </c>
      <c r="BB491" s="27">
        <v>124142</v>
      </c>
      <c r="BC491" s="27">
        <v>526784</v>
      </c>
      <c r="BD491" s="27" t="e">
        <v>#N/A</v>
      </c>
      <c r="BE491" s="28">
        <v>33765</v>
      </c>
      <c r="BF491" s="27">
        <v>0</v>
      </c>
      <c r="BG491" s="31">
        <f t="shared" si="65"/>
        <v>0</v>
      </c>
      <c r="BH491" s="31">
        <f t="shared" si="71"/>
        <v>0</v>
      </c>
      <c r="BI491" s="31">
        <f t="shared" si="66"/>
        <v>0</v>
      </c>
      <c r="BJ491" s="27">
        <v>660.49699999999996</v>
      </c>
      <c r="BK491" s="31">
        <f t="shared" si="63"/>
        <v>730377.61496435292</v>
      </c>
      <c r="BL491" s="27">
        <v>1105.8000489999999</v>
      </c>
      <c r="BM491" s="27">
        <v>0</v>
      </c>
      <c r="BN491" s="27" t="s">
        <v>116</v>
      </c>
      <c r="BO491" s="27">
        <v>0</v>
      </c>
      <c r="BP491" s="27">
        <f t="shared" si="67"/>
        <v>260051</v>
      </c>
      <c r="BQ491" s="27">
        <f t="shared" si="68"/>
        <v>2.8085937564722032</v>
      </c>
      <c r="BR491" s="27">
        <f t="shared" si="69"/>
        <v>0.35605006872053729</v>
      </c>
      <c r="BS491" s="27" t="str">
        <f t="shared" si="70"/>
        <v>NonPayer</v>
      </c>
    </row>
    <row r="492" spans="1:71" customFormat="1" hidden="1">
      <c r="A492">
        <v>491</v>
      </c>
      <c r="B492" t="s">
        <v>86</v>
      </c>
      <c r="C492" s="1">
        <v>44377</v>
      </c>
      <c r="D492">
        <v>0.51300000000000001</v>
      </c>
      <c r="E492">
        <v>137907</v>
      </c>
      <c r="F492">
        <v>17053</v>
      </c>
      <c r="G492">
        <v>52918</v>
      </c>
      <c r="H492">
        <v>288584</v>
      </c>
      <c r="I492">
        <v>14569</v>
      </c>
      <c r="J492" s="3" t="e">
        <v>#N/A</v>
      </c>
      <c r="K492">
        <v>242442</v>
      </c>
      <c r="L492">
        <v>2924</v>
      </c>
      <c r="M492">
        <v>0</v>
      </c>
      <c r="N492" s="2">
        <v>186379</v>
      </c>
      <c r="O492" s="2">
        <v>186381</v>
      </c>
      <c r="P492">
        <v>105825</v>
      </c>
      <c r="Q492">
        <v>809272</v>
      </c>
      <c r="R492">
        <v>587581</v>
      </c>
      <c r="S492" s="4">
        <v>0</v>
      </c>
      <c r="T492">
        <v>4416</v>
      </c>
      <c r="U492">
        <v>520688</v>
      </c>
      <c r="V492">
        <v>-4416</v>
      </c>
      <c r="W492">
        <v>-111758</v>
      </c>
      <c r="X492">
        <v>2285</v>
      </c>
      <c r="Y492">
        <v>91</v>
      </c>
      <c r="Z492">
        <v>-116174</v>
      </c>
      <c r="AA492" t="e">
        <v>#N/A</v>
      </c>
      <c r="AB492">
        <v>0</v>
      </c>
      <c r="AC492">
        <v>35053</v>
      </c>
      <c r="AD492">
        <v>18.045300000000001</v>
      </c>
      <c r="AE492" s="25">
        <v>709770.41410000005</v>
      </c>
      <c r="AF492">
        <v>69081</v>
      </c>
      <c r="AG492">
        <v>15286</v>
      </c>
      <c r="AH492">
        <v>12890</v>
      </c>
      <c r="AI492">
        <v>35053</v>
      </c>
      <c r="AJ492">
        <v>0</v>
      </c>
      <c r="AK492">
        <v>2485</v>
      </c>
      <c r="AL492">
        <v>110223</v>
      </c>
      <c r="AM492">
        <v>0</v>
      </c>
      <c r="AN492">
        <v>84709</v>
      </c>
      <c r="AO492">
        <v>189279</v>
      </c>
      <c r="AP492">
        <v>207.3707</v>
      </c>
      <c r="AQ492">
        <v>137261</v>
      </c>
      <c r="AR492">
        <v>794703</v>
      </c>
      <c r="AS492">
        <v>219206</v>
      </c>
      <c r="AT492">
        <v>17.031600000000001</v>
      </c>
      <c r="AU492">
        <v>28314</v>
      </c>
      <c r="AV492">
        <v>21481</v>
      </c>
      <c r="AW492">
        <v>669</v>
      </c>
      <c r="AX492" s="26">
        <v>137261</v>
      </c>
      <c r="AY492">
        <v>137261</v>
      </c>
      <c r="AZ492">
        <v>430911</v>
      </c>
      <c r="BA492">
        <v>99379</v>
      </c>
      <c r="BB492">
        <v>166244</v>
      </c>
      <c r="BC492">
        <v>359385</v>
      </c>
      <c r="BD492" t="e">
        <v>#N/A</v>
      </c>
      <c r="BE492" s="15">
        <v>69081</v>
      </c>
      <c r="BF492" s="5">
        <v>0</v>
      </c>
      <c r="BG492" s="9">
        <f t="shared" si="65"/>
        <v>0</v>
      </c>
      <c r="BH492" s="9">
        <f t="shared" si="71"/>
        <v>29867.674339999998</v>
      </c>
      <c r="BI492" s="9">
        <f t="shared" si="66"/>
        <v>29867.674339999998</v>
      </c>
      <c r="BJ492">
        <v>660.49699999999996</v>
      </c>
      <c r="BK492" s="9">
        <f t="shared" si="63"/>
        <v>714657.75399999996</v>
      </c>
      <c r="BL492">
        <v>1082</v>
      </c>
      <c r="BM492">
        <v>0</v>
      </c>
      <c r="BN492" t="s">
        <v>116</v>
      </c>
      <c r="BO492">
        <v>0</v>
      </c>
      <c r="BP492">
        <f t="shared" si="67"/>
        <v>221691</v>
      </c>
      <c r="BQ492">
        <f t="shared" si="68"/>
        <v>3.2236660667325241</v>
      </c>
      <c r="BR492">
        <f t="shared" si="69"/>
        <v>0.31020582755756404</v>
      </c>
      <c r="BS492" t="str">
        <f t="shared" si="70"/>
        <v>NonPayer</v>
      </c>
    </row>
    <row r="493" spans="1:71">
      <c r="A493" s="27">
        <v>492</v>
      </c>
      <c r="B493" s="27" t="s">
        <v>86</v>
      </c>
      <c r="C493" s="29">
        <v>44196</v>
      </c>
      <c r="D493" s="27">
        <v>0.48049999999999998</v>
      </c>
      <c r="E493" s="27">
        <v>67912</v>
      </c>
      <c r="F493" s="27">
        <v>12785</v>
      </c>
      <c r="G493" s="27">
        <v>96527</v>
      </c>
      <c r="H493" s="27">
        <v>217542</v>
      </c>
      <c r="I493" s="27">
        <v>14033</v>
      </c>
      <c r="J493" s="27">
        <v>54844</v>
      </c>
      <c r="K493" s="27">
        <v>207539</v>
      </c>
      <c r="L493" s="27">
        <v>454</v>
      </c>
      <c r="M493" s="27">
        <v>0</v>
      </c>
      <c r="N493" s="27">
        <v>147343</v>
      </c>
      <c r="O493" s="27">
        <v>147343</v>
      </c>
      <c r="P493" s="27">
        <v>35722</v>
      </c>
      <c r="Q493" s="27">
        <v>648808</v>
      </c>
      <c r="R493" s="27">
        <v>466497</v>
      </c>
      <c r="S493" s="27">
        <v>0</v>
      </c>
      <c r="T493" s="27">
        <v>2192</v>
      </c>
      <c r="U493" s="27">
        <v>431266</v>
      </c>
      <c r="V493" s="27">
        <v>-2192</v>
      </c>
      <c r="W493" s="27">
        <v>-25255</v>
      </c>
      <c r="X493" s="27">
        <v>1758</v>
      </c>
      <c r="Y493" s="27">
        <v>351</v>
      </c>
      <c r="Z493" s="27">
        <v>-27447</v>
      </c>
      <c r="AA493" s="27" t="e">
        <v>#N/A</v>
      </c>
      <c r="AB493" s="27">
        <v>0</v>
      </c>
      <c r="AC493" s="27">
        <v>64326</v>
      </c>
      <c r="AD493" s="27">
        <v>15.978400000000001</v>
      </c>
      <c r="AE493" s="27">
        <v>394911.3443</v>
      </c>
      <c r="AF493" s="27">
        <v>68180</v>
      </c>
      <c r="AG493" s="27">
        <v>13028</v>
      </c>
      <c r="AH493" s="27">
        <v>8591</v>
      </c>
      <c r="AI493" s="27">
        <v>64326</v>
      </c>
      <c r="AJ493" s="27">
        <v>0</v>
      </c>
      <c r="AK493" s="27">
        <v>2143</v>
      </c>
      <c r="AL493" s="27">
        <v>49275</v>
      </c>
      <c r="AM493" s="27">
        <v>0</v>
      </c>
      <c r="AN493" s="27">
        <v>81535</v>
      </c>
      <c r="AO493" s="27">
        <v>241632</v>
      </c>
      <c r="AP493" s="27">
        <v>130.0393</v>
      </c>
      <c r="AQ493" s="27">
        <v>86381</v>
      </c>
      <c r="AR493" s="27">
        <v>634775</v>
      </c>
      <c r="AS493" s="27">
        <v>180168</v>
      </c>
      <c r="AT493" s="27">
        <v>17.840900000000001</v>
      </c>
      <c r="AU493" s="27">
        <v>18782</v>
      </c>
      <c r="AV493" s="27">
        <v>16438</v>
      </c>
      <c r="AW493" s="27">
        <v>112</v>
      </c>
      <c r="AX493" s="27">
        <v>86381</v>
      </c>
      <c r="AY493" s="27">
        <v>86381</v>
      </c>
      <c r="AZ493" s="27">
        <v>380161</v>
      </c>
      <c r="BA493" s="27">
        <v>87899</v>
      </c>
      <c r="BB493" s="27">
        <v>105275</v>
      </c>
      <c r="BC493" s="27">
        <v>334793</v>
      </c>
      <c r="BD493" s="27" t="e">
        <v>#N/A</v>
      </c>
      <c r="BE493" s="28">
        <v>68180</v>
      </c>
      <c r="BF493" s="27">
        <v>45.22</v>
      </c>
      <c r="BG493" s="31">
        <f t="shared" si="65"/>
        <v>29867.674339999998</v>
      </c>
      <c r="BH493" s="31">
        <f t="shared" si="71"/>
        <v>29867.674339999998</v>
      </c>
      <c r="BI493" s="31">
        <f t="shared" si="66"/>
        <v>29867.674339999998</v>
      </c>
      <c r="BJ493" s="27">
        <v>660.49699999999996</v>
      </c>
      <c r="BK493" s="31">
        <f t="shared" si="63"/>
        <v>393986.46049999999</v>
      </c>
      <c r="BL493" s="27">
        <v>596.5</v>
      </c>
      <c r="BM493" s="27">
        <v>0</v>
      </c>
      <c r="BN493" s="27" t="s">
        <v>116</v>
      </c>
      <c r="BO493" s="27">
        <v>2</v>
      </c>
      <c r="BP493" s="27">
        <f t="shared" si="67"/>
        <v>182311</v>
      </c>
      <c r="BQ493" s="27">
        <f t="shared" si="68"/>
        <v>2.1610679580497063</v>
      </c>
      <c r="BR493" s="27">
        <f t="shared" si="69"/>
        <v>0.46273417560753971</v>
      </c>
      <c r="BS493" s="27" t="str">
        <f t="shared" si="70"/>
        <v>Initiate</v>
      </c>
    </row>
    <row r="494" spans="1:71" customFormat="1" hidden="1">
      <c r="A494">
        <v>493</v>
      </c>
      <c r="B494" t="s">
        <v>86</v>
      </c>
      <c r="C494" s="1">
        <v>44012</v>
      </c>
      <c r="D494">
        <v>0.49070000000000003</v>
      </c>
      <c r="E494">
        <v>37305</v>
      </c>
      <c r="F494" t="e">
        <v>#N/A</v>
      </c>
      <c r="G494">
        <v>78051</v>
      </c>
      <c r="H494">
        <v>226537</v>
      </c>
      <c r="I494">
        <v>13354</v>
      </c>
      <c r="J494" s="3" t="e">
        <v>#N/A</v>
      </c>
      <c r="K494">
        <v>150063</v>
      </c>
      <c r="L494">
        <v>1058</v>
      </c>
      <c r="M494">
        <v>0</v>
      </c>
      <c r="N494" s="2">
        <v>94163</v>
      </c>
      <c r="O494" s="2">
        <v>94163</v>
      </c>
      <c r="P494">
        <v>31282</v>
      </c>
      <c r="Q494">
        <v>534950</v>
      </c>
      <c r="R494">
        <v>406746</v>
      </c>
      <c r="S494" s="4">
        <v>0</v>
      </c>
      <c r="T494">
        <v>976</v>
      </c>
      <c r="U494">
        <v>308413</v>
      </c>
      <c r="V494">
        <v>-976</v>
      </c>
      <c r="W494">
        <v>-21966</v>
      </c>
      <c r="X494">
        <v>1721</v>
      </c>
      <c r="Y494">
        <v>34</v>
      </c>
      <c r="Z494">
        <v>-22942</v>
      </c>
      <c r="AA494" t="e">
        <v>#N/A</v>
      </c>
      <c r="AB494">
        <v>0</v>
      </c>
      <c r="AC494">
        <v>23573</v>
      </c>
      <c r="AD494">
        <v>24.2376</v>
      </c>
      <c r="AE494" s="25">
        <v>280711.35859999998</v>
      </c>
      <c r="AF494">
        <v>18201</v>
      </c>
      <c r="AG494">
        <v>5754</v>
      </c>
      <c r="AH494">
        <v>7847</v>
      </c>
      <c r="AI494">
        <v>23573</v>
      </c>
      <c r="AJ494">
        <v>0</v>
      </c>
      <c r="AK494">
        <v>1216</v>
      </c>
      <c r="AL494">
        <v>39697</v>
      </c>
      <c r="AM494">
        <v>0</v>
      </c>
      <c r="AN494">
        <v>23740</v>
      </c>
      <c r="AO494">
        <v>138529</v>
      </c>
      <c r="AP494">
        <v>84.254400000000004</v>
      </c>
      <c r="AQ494">
        <v>55673</v>
      </c>
      <c r="AR494">
        <v>521596</v>
      </c>
      <c r="AS494">
        <v>126988</v>
      </c>
      <c r="AT494">
        <v>23.950800000000001</v>
      </c>
      <c r="AU494">
        <v>17548</v>
      </c>
      <c r="AV494">
        <v>14753</v>
      </c>
      <c r="AW494">
        <v>46</v>
      </c>
      <c r="AX494" s="26">
        <v>55673</v>
      </c>
      <c r="AY494">
        <v>55673</v>
      </c>
      <c r="AZ494">
        <v>315581</v>
      </c>
      <c r="BA494">
        <v>69758</v>
      </c>
      <c r="BB494">
        <v>73267</v>
      </c>
      <c r="BC494">
        <v>237974</v>
      </c>
      <c r="BD494" t="e">
        <v>#N/A</v>
      </c>
      <c r="BE494" s="15">
        <v>18201</v>
      </c>
      <c r="BF494" s="5">
        <v>0</v>
      </c>
      <c r="BG494" s="9">
        <f t="shared" si="65"/>
        <v>0</v>
      </c>
      <c r="BH494" s="9">
        <f t="shared" si="71"/>
        <v>0</v>
      </c>
      <c r="BI494" s="9">
        <f t="shared" si="66"/>
        <v>0</v>
      </c>
      <c r="BJ494">
        <v>660.49699999999996</v>
      </c>
      <c r="BK494" s="9">
        <f t="shared" si="63"/>
        <v>280711.22499999998</v>
      </c>
      <c r="BL494">
        <v>425</v>
      </c>
      <c r="BM494">
        <v>0</v>
      </c>
      <c r="BN494" t="s">
        <v>116</v>
      </c>
      <c r="BO494">
        <v>0</v>
      </c>
      <c r="BP494">
        <f t="shared" si="67"/>
        <v>128204</v>
      </c>
      <c r="BQ494">
        <f t="shared" si="68"/>
        <v>2.1895668231880441</v>
      </c>
      <c r="BR494">
        <f t="shared" si="69"/>
        <v>0.45671134098752197</v>
      </c>
      <c r="BS494" t="str">
        <f t="shared" si="70"/>
        <v>NonPayer</v>
      </c>
    </row>
    <row r="495" spans="1:71">
      <c r="A495" s="27">
        <v>494</v>
      </c>
      <c r="B495" s="27" t="s">
        <v>86</v>
      </c>
      <c r="C495" s="29">
        <v>43830</v>
      </c>
      <c r="D495" s="27">
        <v>0.3916</v>
      </c>
      <c r="E495" s="27">
        <v>15678</v>
      </c>
      <c r="F495" s="27">
        <v>14000</v>
      </c>
      <c r="G495" s="27">
        <v>66208</v>
      </c>
      <c r="H495" s="27">
        <v>217843</v>
      </c>
      <c r="I495" s="27">
        <v>13454</v>
      </c>
      <c r="J495" s="27">
        <v>50766</v>
      </c>
      <c r="K495" s="27">
        <v>114209</v>
      </c>
      <c r="L495" s="27">
        <v>217</v>
      </c>
      <c r="M495" s="27">
        <v>0</v>
      </c>
      <c r="N495" s="27">
        <v>75962</v>
      </c>
      <c r="O495" s="27">
        <v>75962</v>
      </c>
      <c r="P495" s="27">
        <v>30838</v>
      </c>
      <c r="Q495" s="27">
        <v>472003</v>
      </c>
      <c r="R495" s="27">
        <v>361715</v>
      </c>
      <c r="S495" s="27" t="e">
        <v>#N/A</v>
      </c>
      <c r="T495" s="27">
        <v>3251</v>
      </c>
      <c r="U495" s="27">
        <v>254160</v>
      </c>
      <c r="V495" s="27">
        <v>-3251</v>
      </c>
      <c r="W495" s="27">
        <v>-11714</v>
      </c>
      <c r="X495" s="27">
        <v>1704</v>
      </c>
      <c r="Y495" s="27">
        <v>165</v>
      </c>
      <c r="Z495" s="27">
        <v>-14965</v>
      </c>
      <c r="AA495" s="27" t="e">
        <v>#N/A</v>
      </c>
      <c r="AB495" s="27" t="e">
        <v>#N/A</v>
      </c>
      <c r="AC495" s="27">
        <v>46185</v>
      </c>
      <c r="AD495" s="27">
        <v>23.813300000000002</v>
      </c>
      <c r="AE495" s="27">
        <v>264463.12469999999</v>
      </c>
      <c r="AF495" s="27">
        <v>37472</v>
      </c>
      <c r="AG495" s="27">
        <v>11794</v>
      </c>
      <c r="AH495" s="27">
        <v>6906</v>
      </c>
      <c r="AI495" s="27">
        <v>46185</v>
      </c>
      <c r="AJ495" s="27">
        <v>0</v>
      </c>
      <c r="AK495" s="27">
        <v>1501</v>
      </c>
      <c r="AL495" s="27">
        <v>40294</v>
      </c>
      <c r="AM495" s="27">
        <v>0</v>
      </c>
      <c r="AN495" s="27">
        <v>49527</v>
      </c>
      <c r="AO495" s="27">
        <v>177052</v>
      </c>
      <c r="AP495" s="27">
        <v>71.440399999999997</v>
      </c>
      <c r="AQ495" s="27">
        <v>47135</v>
      </c>
      <c r="AR495" s="27">
        <v>458549</v>
      </c>
      <c r="AS495" s="27">
        <v>108787</v>
      </c>
      <c r="AT495" s="27">
        <v>22.96</v>
      </c>
      <c r="AU495" s="27">
        <v>14111</v>
      </c>
      <c r="AV495" s="27">
        <v>11167</v>
      </c>
      <c r="AW495" s="27">
        <v>213</v>
      </c>
      <c r="AX495" s="27">
        <v>47135</v>
      </c>
      <c r="AY495" s="27">
        <v>47135</v>
      </c>
      <c r="AZ495" s="27">
        <v>280635</v>
      </c>
      <c r="BA495" s="27">
        <v>58699</v>
      </c>
      <c r="BB495" s="27">
        <v>61459</v>
      </c>
      <c r="BC495" s="27">
        <v>185917</v>
      </c>
      <c r="BD495" s="27" t="e">
        <v>#N/A</v>
      </c>
      <c r="BE495" s="28">
        <v>37472</v>
      </c>
      <c r="BF495" s="27">
        <v>0</v>
      </c>
      <c r="BG495" s="31">
        <f t="shared" si="65"/>
        <v>0</v>
      </c>
      <c r="BH495" s="31">
        <f t="shared" si="71"/>
        <v>0</v>
      </c>
      <c r="BI495" s="31">
        <f t="shared" si="66"/>
        <v>0</v>
      </c>
      <c r="BJ495" s="27">
        <v>660.49699999999996</v>
      </c>
      <c r="BK495" s="31">
        <f t="shared" si="63"/>
        <v>264462.99483701796</v>
      </c>
      <c r="BL495" s="27">
        <v>400.39999399999999</v>
      </c>
      <c r="BM495" s="27">
        <v>0</v>
      </c>
      <c r="BN495" s="27" t="s">
        <v>116</v>
      </c>
      <c r="BO495" s="27">
        <f t="shared" ref="BO495:BO530" si="72">IF(BF495&lt;&gt;0,1,0)</f>
        <v>0</v>
      </c>
      <c r="BP495" s="27">
        <f t="shared" si="67"/>
        <v>110288</v>
      </c>
      <c r="BQ495" s="27">
        <f t="shared" si="68"/>
        <v>2.3979308250853943</v>
      </c>
      <c r="BR495" s="27">
        <f t="shared" si="69"/>
        <v>0.41702620840381766</v>
      </c>
      <c r="BS495" s="27" t="str">
        <f t="shared" si="70"/>
        <v>NonPayer</v>
      </c>
    </row>
    <row r="496" spans="1:71" customFormat="1" hidden="1">
      <c r="A496">
        <v>495</v>
      </c>
      <c r="B496" t="s">
        <v>86</v>
      </c>
      <c r="C496" s="1">
        <v>43646</v>
      </c>
      <c r="D496">
        <v>0.45300000000000001</v>
      </c>
      <c r="E496">
        <v>9897</v>
      </c>
      <c r="F496" t="e">
        <v>#N/A</v>
      </c>
      <c r="G496">
        <v>42204</v>
      </c>
      <c r="H496">
        <v>238578</v>
      </c>
      <c r="I496">
        <v>2138</v>
      </c>
      <c r="J496" s="3" t="e">
        <v>#N/A</v>
      </c>
      <c r="K496">
        <v>48598</v>
      </c>
      <c r="L496">
        <v>327</v>
      </c>
      <c r="M496">
        <v>0</v>
      </c>
      <c r="N496" s="2">
        <v>26598</v>
      </c>
      <c r="O496" s="2">
        <v>26598</v>
      </c>
      <c r="P496">
        <v>45928</v>
      </c>
      <c r="Q496">
        <v>367806</v>
      </c>
      <c r="R496">
        <v>307277</v>
      </c>
      <c r="S496" s="4" t="e">
        <v>#N/A</v>
      </c>
      <c r="T496">
        <v>899</v>
      </c>
      <c r="U496">
        <v>129228</v>
      </c>
      <c r="V496">
        <v>-899</v>
      </c>
      <c r="W496">
        <v>-27872</v>
      </c>
      <c r="X496">
        <v>1320</v>
      </c>
      <c r="Y496">
        <v>76</v>
      </c>
      <c r="Z496">
        <v>-28771</v>
      </c>
      <c r="AA496" t="e">
        <v>#N/A</v>
      </c>
      <c r="AB496" t="e">
        <v>#N/A</v>
      </c>
      <c r="AC496">
        <v>12514</v>
      </c>
      <c r="AD496">
        <v>19.418399999999998</v>
      </c>
      <c r="AE496" s="25">
        <v>247620.32879999999</v>
      </c>
      <c r="AF496">
        <v>9663</v>
      </c>
      <c r="AG496">
        <v>2317</v>
      </c>
      <c r="AH496">
        <v>4261</v>
      </c>
      <c r="AI496">
        <v>12514</v>
      </c>
      <c r="AJ496">
        <v>0</v>
      </c>
      <c r="AK496">
        <v>1106</v>
      </c>
      <c r="AL496">
        <v>30729</v>
      </c>
      <c r="AM496">
        <v>0</v>
      </c>
      <c r="AN496">
        <v>11932</v>
      </c>
      <c r="AO496">
        <v>103583</v>
      </c>
      <c r="AP496">
        <v>52.204300000000003</v>
      </c>
      <c r="AQ496">
        <v>34468</v>
      </c>
      <c r="AR496">
        <v>365668</v>
      </c>
      <c r="AS496">
        <v>59423</v>
      </c>
      <c r="AT496">
        <v>23.210899999999999</v>
      </c>
      <c r="AU496">
        <v>10567</v>
      </c>
      <c r="AV496">
        <v>9419</v>
      </c>
      <c r="AW496">
        <v>491</v>
      </c>
      <c r="AX496" s="26">
        <v>34468</v>
      </c>
      <c r="AY496">
        <v>34468</v>
      </c>
      <c r="AZ496">
        <v>252776</v>
      </c>
      <c r="BA496">
        <v>38431</v>
      </c>
      <c r="BB496">
        <v>45526</v>
      </c>
      <c r="BC496">
        <v>82380</v>
      </c>
      <c r="BD496" t="e">
        <v>#N/A</v>
      </c>
      <c r="BE496" s="15">
        <v>9663</v>
      </c>
      <c r="BF496" s="5">
        <v>0</v>
      </c>
      <c r="BG496" s="9">
        <f t="shared" si="65"/>
        <v>0</v>
      </c>
      <c r="BH496" s="9">
        <f t="shared" si="71"/>
        <v>14999.88687</v>
      </c>
      <c r="BI496" s="9">
        <f t="shared" si="66"/>
        <v>14999.88687</v>
      </c>
      <c r="BJ496">
        <v>660.49699999999996</v>
      </c>
      <c r="BK496" s="9">
        <f t="shared" si="63"/>
        <v>247620.32133701799</v>
      </c>
      <c r="BL496">
        <v>374.89999399999999</v>
      </c>
      <c r="BM496">
        <v>0</v>
      </c>
      <c r="BN496" t="s">
        <v>116</v>
      </c>
      <c r="BO496">
        <f t="shared" si="72"/>
        <v>0</v>
      </c>
      <c r="BP496">
        <f t="shared" si="67"/>
        <v>60529</v>
      </c>
      <c r="BQ496">
        <f t="shared" si="68"/>
        <v>4.0909369283652133</v>
      </c>
      <c r="BR496">
        <f t="shared" si="69"/>
        <v>0.24444278108184178</v>
      </c>
      <c r="BS496" t="str">
        <f t="shared" si="70"/>
        <v>NonPayer</v>
      </c>
    </row>
    <row r="497" spans="1:71">
      <c r="A497" s="27">
        <v>496</v>
      </c>
      <c r="B497" s="27" t="s">
        <v>86</v>
      </c>
      <c r="C497" s="29">
        <v>43465</v>
      </c>
      <c r="D497" s="27">
        <v>0.49419999999999997</v>
      </c>
      <c r="E497" s="27">
        <v>7593</v>
      </c>
      <c r="F497" s="27">
        <v>19123</v>
      </c>
      <c r="G497" s="27">
        <v>58601</v>
      </c>
      <c r="H497" s="27">
        <v>215895</v>
      </c>
      <c r="I497" s="27">
        <v>1881</v>
      </c>
      <c r="J497" s="27">
        <v>52536</v>
      </c>
      <c r="K497" s="27">
        <v>43138</v>
      </c>
      <c r="L497" s="27">
        <v>340</v>
      </c>
      <c r="M497" s="27">
        <v>0</v>
      </c>
      <c r="N497" s="27">
        <v>45370</v>
      </c>
      <c r="O497" s="27">
        <v>45370</v>
      </c>
      <c r="P497" s="27">
        <v>21568</v>
      </c>
      <c r="Q497" s="27">
        <v>366338</v>
      </c>
      <c r="R497" s="27">
        <v>286275</v>
      </c>
      <c r="S497" s="27" t="e">
        <v>#N/A</v>
      </c>
      <c r="T497" s="27">
        <v>1961</v>
      </c>
      <c r="U497" s="27">
        <v>150443</v>
      </c>
      <c r="V497" s="27">
        <v>-1961</v>
      </c>
      <c r="W497" s="27">
        <v>31386</v>
      </c>
      <c r="X497" s="27">
        <v>1285</v>
      </c>
      <c r="Y497" s="27" t="e">
        <v>#N/A</v>
      </c>
      <c r="Z497" s="27">
        <v>29425</v>
      </c>
      <c r="AA497" s="27" t="e">
        <v>#N/A</v>
      </c>
      <c r="AB497" s="27" t="e">
        <v>#N/A</v>
      </c>
      <c r="AC497" s="27">
        <v>25917</v>
      </c>
      <c r="AD497" s="27">
        <v>24.558</v>
      </c>
      <c r="AE497" s="27">
        <v>248545.13939999999</v>
      </c>
      <c r="AF497" s="27">
        <v>24805</v>
      </c>
      <c r="AG497" s="27">
        <v>8250</v>
      </c>
      <c r="AH497" s="27">
        <v>5158</v>
      </c>
      <c r="AI497" s="27">
        <v>25917</v>
      </c>
      <c r="AJ497" s="27">
        <v>0</v>
      </c>
      <c r="AK497" s="27">
        <v>1868</v>
      </c>
      <c r="AL497" s="27">
        <v>-15245</v>
      </c>
      <c r="AM497" s="27">
        <v>0</v>
      </c>
      <c r="AN497" s="27">
        <v>33594</v>
      </c>
      <c r="AO497" s="27">
        <v>149193</v>
      </c>
      <c r="AP497" s="27">
        <v>40.948500000000003</v>
      </c>
      <c r="AQ497" s="27">
        <v>26115</v>
      </c>
      <c r="AR497" s="27">
        <v>364457</v>
      </c>
      <c r="AS497" s="27">
        <v>78195</v>
      </c>
      <c r="AT497" s="27">
        <v>24.525700000000001</v>
      </c>
      <c r="AU497" s="27">
        <v>8739</v>
      </c>
      <c r="AV497" s="27">
        <v>9784</v>
      </c>
      <c r="AW497" s="27">
        <v>778</v>
      </c>
      <c r="AX497" s="27">
        <v>26115</v>
      </c>
      <c r="AY497" s="27">
        <v>26115</v>
      </c>
      <c r="AZ497" s="27">
        <v>245757</v>
      </c>
      <c r="BA497" s="27">
        <v>36633</v>
      </c>
      <c r="BB497" s="27">
        <v>35632</v>
      </c>
      <c r="BC497" s="27">
        <v>90218</v>
      </c>
      <c r="BD497" s="27" t="e">
        <v>#N/A</v>
      </c>
      <c r="BE497" s="28">
        <v>24805</v>
      </c>
      <c r="BF497" s="27">
        <v>22.71</v>
      </c>
      <c r="BG497" s="31">
        <f t="shared" si="65"/>
        <v>14999.88687</v>
      </c>
      <c r="BH497" s="31">
        <f t="shared" si="71"/>
        <v>29999.773740000001</v>
      </c>
      <c r="BI497" s="31">
        <f t="shared" si="66"/>
        <v>29999.773740000001</v>
      </c>
      <c r="BJ497" s="27">
        <v>660.49699999999996</v>
      </c>
      <c r="BK497" s="31">
        <f t="shared" si="63"/>
        <v>248082.677162982</v>
      </c>
      <c r="BL497" s="27">
        <v>375.60000600000001</v>
      </c>
      <c r="BM497" s="27">
        <v>0</v>
      </c>
      <c r="BN497" s="27" t="s">
        <v>116</v>
      </c>
      <c r="BO497" s="27">
        <f t="shared" si="72"/>
        <v>1</v>
      </c>
      <c r="BP497" s="27">
        <f t="shared" si="67"/>
        <v>80063</v>
      </c>
      <c r="BQ497" s="27">
        <f t="shared" si="68"/>
        <v>3.098593322295967</v>
      </c>
      <c r="BR497" s="27">
        <f t="shared" si="69"/>
        <v>0.32272708806427985</v>
      </c>
      <c r="BS497" s="27" t="str">
        <f t="shared" si="70"/>
        <v>Continue</v>
      </c>
    </row>
    <row r="498" spans="1:71" customFormat="1" hidden="1">
      <c r="A498">
        <v>497</v>
      </c>
      <c r="B498" t="s">
        <v>86</v>
      </c>
      <c r="C498" s="1">
        <v>43281</v>
      </c>
      <c r="D498">
        <v>0.43419999999999997</v>
      </c>
      <c r="E498" t="e">
        <v>#N/A</v>
      </c>
      <c r="F498" t="e">
        <v>#N/A</v>
      </c>
      <c r="G498">
        <v>60223</v>
      </c>
      <c r="H498">
        <v>203200</v>
      </c>
      <c r="I498">
        <v>866</v>
      </c>
      <c r="J498" s="3" t="e">
        <v>#N/A</v>
      </c>
      <c r="K498">
        <v>64037</v>
      </c>
      <c r="L498">
        <v>626</v>
      </c>
      <c r="M498">
        <v>0</v>
      </c>
      <c r="N498" s="2">
        <v>28080</v>
      </c>
      <c r="O498" s="2">
        <v>28080</v>
      </c>
      <c r="P498">
        <v>9666</v>
      </c>
      <c r="Q498">
        <v>353143</v>
      </c>
      <c r="R498">
        <v>291612</v>
      </c>
      <c r="S498" s="4" t="e">
        <v>#N/A</v>
      </c>
      <c r="T498">
        <v>1959</v>
      </c>
      <c r="U498">
        <v>149943</v>
      </c>
      <c r="V498">
        <v>-1959</v>
      </c>
      <c r="W498">
        <v>4038</v>
      </c>
      <c r="X498">
        <v>952</v>
      </c>
      <c r="Y498">
        <v>66</v>
      </c>
      <c r="Z498">
        <v>2079</v>
      </c>
      <c r="AA498" t="e">
        <v>#N/A</v>
      </c>
      <c r="AB498" t="e">
        <v>#N/A</v>
      </c>
      <c r="AC498">
        <v>10716</v>
      </c>
      <c r="AD498">
        <v>23.9941</v>
      </c>
      <c r="AE498" s="25">
        <v>220606.00109999999</v>
      </c>
      <c r="AF498">
        <v>1310</v>
      </c>
      <c r="AG498">
        <v>489</v>
      </c>
      <c r="AH498">
        <v>4626</v>
      </c>
      <c r="AI498">
        <v>10716</v>
      </c>
      <c r="AJ498">
        <v>0</v>
      </c>
      <c r="AK498">
        <v>626</v>
      </c>
      <c r="AL498">
        <v>14599</v>
      </c>
      <c r="AM498">
        <v>0</v>
      </c>
      <c r="AN498">
        <v>2038</v>
      </c>
      <c r="AO498">
        <v>96564</v>
      </c>
      <c r="AP498">
        <v>10.5875</v>
      </c>
      <c r="AQ498">
        <v>6347</v>
      </c>
      <c r="AR498">
        <v>352277</v>
      </c>
      <c r="AS498">
        <v>60905</v>
      </c>
      <c r="AT498">
        <v>18.887799999999999</v>
      </c>
      <c r="AU498">
        <v>1542</v>
      </c>
      <c r="AV498">
        <v>10240</v>
      </c>
      <c r="AW498">
        <v>275</v>
      </c>
      <c r="AX498" s="26">
        <v>6947</v>
      </c>
      <c r="AY498">
        <v>6947</v>
      </c>
      <c r="AZ498">
        <v>230219</v>
      </c>
      <c r="BA498">
        <v>20253</v>
      </c>
      <c r="BB498">
        <v>8164</v>
      </c>
      <c r="BC498">
        <v>94592</v>
      </c>
      <c r="BD498" t="e">
        <v>#N/A</v>
      </c>
      <c r="BE498" s="15">
        <v>1310</v>
      </c>
      <c r="BF498" s="5">
        <v>22.71</v>
      </c>
      <c r="BG498" s="9">
        <f t="shared" si="65"/>
        <v>14999.88687</v>
      </c>
      <c r="BH498" s="9">
        <f t="shared" si="71"/>
        <v>14999.88687</v>
      </c>
      <c r="BI498" s="9">
        <f t="shared" si="66"/>
        <v>14999.88687</v>
      </c>
      <c r="BJ498">
        <v>660.49699999999996</v>
      </c>
      <c r="BK498" s="9">
        <f t="shared" ref="BK498:BK561" si="73">BJ498*BL498</f>
        <v>220605.99799999999</v>
      </c>
      <c r="BL498">
        <v>334</v>
      </c>
      <c r="BM498">
        <v>0</v>
      </c>
      <c r="BN498" t="s">
        <v>116</v>
      </c>
      <c r="BO498">
        <f t="shared" si="72"/>
        <v>1</v>
      </c>
      <c r="BP498">
        <f t="shared" si="67"/>
        <v>61531</v>
      </c>
      <c r="BQ498">
        <f t="shared" si="68"/>
        <v>3.5852821829646842</v>
      </c>
      <c r="BR498">
        <f t="shared" si="69"/>
        <v>0.27891807365999177</v>
      </c>
      <c r="BS498" t="str">
        <f t="shared" si="70"/>
        <v>Initiate</v>
      </c>
    </row>
    <row r="499" spans="1:71">
      <c r="A499" s="27">
        <v>498</v>
      </c>
      <c r="B499" s="27" t="s">
        <v>86</v>
      </c>
      <c r="C499" s="29">
        <v>43100</v>
      </c>
      <c r="D499" s="27">
        <v>0.46970000000000001</v>
      </c>
      <c r="E499" s="27">
        <v>3494</v>
      </c>
      <c r="F499" s="27">
        <v>14805</v>
      </c>
      <c r="G499" s="27">
        <v>45452</v>
      </c>
      <c r="H499" s="27">
        <v>252816</v>
      </c>
      <c r="I499" s="27">
        <v>779</v>
      </c>
      <c r="J499" s="27">
        <v>54238</v>
      </c>
      <c r="K499" s="27">
        <v>44702</v>
      </c>
      <c r="L499" s="27">
        <v>361</v>
      </c>
      <c r="M499" s="27">
        <v>0</v>
      </c>
      <c r="N499" s="27">
        <v>22788</v>
      </c>
      <c r="O499" s="27">
        <v>22788</v>
      </c>
      <c r="P499" s="27">
        <v>13679</v>
      </c>
      <c r="Q499" s="27">
        <v>378188</v>
      </c>
      <c r="R499" s="27">
        <v>322040</v>
      </c>
      <c r="S499" s="27" t="e">
        <v>#N/A</v>
      </c>
      <c r="T499" s="27">
        <v>1406</v>
      </c>
      <c r="U499" s="27">
        <v>125372</v>
      </c>
      <c r="V499" s="27">
        <v>-1406</v>
      </c>
      <c r="W499" s="27">
        <v>15258</v>
      </c>
      <c r="X499" s="27">
        <v>941</v>
      </c>
      <c r="Y499" s="27">
        <v>100</v>
      </c>
      <c r="Z499" s="27">
        <v>13852</v>
      </c>
      <c r="AA499" s="27" t="e">
        <v>#N/A</v>
      </c>
      <c r="AB499" s="27" t="e">
        <v>#N/A</v>
      </c>
      <c r="AC499" s="27">
        <v>9537</v>
      </c>
      <c r="AD499" s="27">
        <v>17.189</v>
      </c>
      <c r="AE499" s="27">
        <v>211269.9915</v>
      </c>
      <c r="AF499" s="27">
        <v>5037</v>
      </c>
      <c r="AG499" s="27">
        <v>1053</v>
      </c>
      <c r="AH499" s="27">
        <v>5614</v>
      </c>
      <c r="AI499" s="27">
        <v>9537</v>
      </c>
      <c r="AJ499" s="27">
        <v>0</v>
      </c>
      <c r="AK499" s="27">
        <v>535</v>
      </c>
      <c r="AL499" s="27">
        <v>-15126</v>
      </c>
      <c r="AM499" s="27">
        <v>0</v>
      </c>
      <c r="AN499" s="27">
        <v>6126</v>
      </c>
      <c r="AO499" s="27">
        <v>133655</v>
      </c>
      <c r="AP499" s="27">
        <v>2.976</v>
      </c>
      <c r="AQ499" s="27">
        <v>1616</v>
      </c>
      <c r="AR499" s="27">
        <v>377409</v>
      </c>
      <c r="AS499" s="27">
        <v>55613</v>
      </c>
      <c r="AT499" s="27">
        <v>16.0488</v>
      </c>
      <c r="AU499" s="27">
        <v>316</v>
      </c>
      <c r="AV499" s="27">
        <v>11320</v>
      </c>
      <c r="AW499" s="27">
        <v>37</v>
      </c>
      <c r="AX499" s="27">
        <v>3117</v>
      </c>
      <c r="AY499" s="27">
        <v>3117</v>
      </c>
      <c r="AZ499" s="27">
        <v>171353</v>
      </c>
      <c r="BA499" s="27">
        <v>7839</v>
      </c>
      <c r="BB499" s="27">
        <v>1969</v>
      </c>
      <c r="BC499" s="27">
        <v>67560</v>
      </c>
      <c r="BD499" s="27" t="e">
        <v>#N/A</v>
      </c>
      <c r="BE499" s="28">
        <v>5637</v>
      </c>
      <c r="BF499" s="27">
        <v>0</v>
      </c>
      <c r="BG499" s="31">
        <f t="shared" si="65"/>
        <v>0</v>
      </c>
      <c r="BH499" s="31">
        <f t="shared" si="71"/>
        <v>0</v>
      </c>
      <c r="BI499" s="31">
        <f t="shared" si="66"/>
        <v>0</v>
      </c>
      <c r="BJ499" s="27">
        <v>660.49699999999996</v>
      </c>
      <c r="BK499" s="31">
        <f t="shared" si="73"/>
        <v>215652.27049999998</v>
      </c>
      <c r="BL499" s="27">
        <v>326.5</v>
      </c>
      <c r="BM499" s="27">
        <v>0</v>
      </c>
      <c r="BN499" s="27" t="s">
        <v>116</v>
      </c>
      <c r="BO499" s="27">
        <f t="shared" si="72"/>
        <v>0</v>
      </c>
      <c r="BP499" s="27">
        <f t="shared" si="67"/>
        <v>56148</v>
      </c>
      <c r="BQ499" s="27">
        <f t="shared" si="68"/>
        <v>3.8407827616299777</v>
      </c>
      <c r="BR499" s="27">
        <f t="shared" si="69"/>
        <v>0.26036359306497542</v>
      </c>
      <c r="BS499" s="27" t="str">
        <f t="shared" si="70"/>
        <v>NonPayer</v>
      </c>
    </row>
    <row r="500" spans="1:71" customFormat="1" hidden="1">
      <c r="A500">
        <v>499</v>
      </c>
      <c r="B500" t="s">
        <v>86</v>
      </c>
      <c r="C500" s="1">
        <v>42916</v>
      </c>
      <c r="D500">
        <v>0.72799999999999998</v>
      </c>
      <c r="E500" t="e">
        <v>#N/A</v>
      </c>
      <c r="F500" t="e">
        <v>#N/A</v>
      </c>
      <c r="G500">
        <v>31945</v>
      </c>
      <c r="H500">
        <v>261596</v>
      </c>
      <c r="I500">
        <v>3452</v>
      </c>
      <c r="J500" s="3" t="e">
        <v>#N/A</v>
      </c>
      <c r="K500">
        <v>68169</v>
      </c>
      <c r="L500">
        <v>738</v>
      </c>
      <c r="M500">
        <v>0</v>
      </c>
      <c r="N500" s="2">
        <v>19878</v>
      </c>
      <c r="O500" s="2">
        <v>18643</v>
      </c>
      <c r="P500">
        <v>5219</v>
      </c>
      <c r="Q500">
        <v>407163</v>
      </c>
      <c r="R500">
        <v>355628</v>
      </c>
      <c r="S500" s="4" t="e">
        <v>#N/A</v>
      </c>
      <c r="T500">
        <v>1095</v>
      </c>
      <c r="U500">
        <v>145567</v>
      </c>
      <c r="V500">
        <v>-1095</v>
      </c>
      <c r="W500">
        <v>13694</v>
      </c>
      <c r="X500">
        <v>708</v>
      </c>
      <c r="Y500">
        <v>307</v>
      </c>
      <c r="Z500">
        <v>12599</v>
      </c>
      <c r="AA500" t="e">
        <v>#N/A</v>
      </c>
      <c r="AB500" t="e">
        <v>#N/A</v>
      </c>
      <c r="AC500">
        <v>-1698</v>
      </c>
      <c r="AD500" t="e">
        <v>#N/A</v>
      </c>
      <c r="AE500" s="25">
        <v>188311.48879999999</v>
      </c>
      <c r="AF500">
        <v>-3421</v>
      </c>
      <c r="AG500">
        <v>-737</v>
      </c>
      <c r="AH500">
        <v>5706</v>
      </c>
      <c r="AI500">
        <v>-1698</v>
      </c>
      <c r="AJ500">
        <v>0</v>
      </c>
      <c r="AK500">
        <v>67</v>
      </c>
      <c r="AL500">
        <v>9871</v>
      </c>
      <c r="AM500">
        <v>0</v>
      </c>
      <c r="AN500">
        <v>-4157</v>
      </c>
      <c r="AO500">
        <v>37698</v>
      </c>
      <c r="AP500">
        <v>5.7121000000000004</v>
      </c>
      <c r="AQ500">
        <v>14005</v>
      </c>
      <c r="AR500">
        <v>403711</v>
      </c>
      <c r="AS500">
        <v>51468</v>
      </c>
      <c r="AT500">
        <v>10.6533</v>
      </c>
      <c r="AU500">
        <v>1673</v>
      </c>
      <c r="AV500">
        <v>7832</v>
      </c>
      <c r="AW500">
        <v>26</v>
      </c>
      <c r="AX500" s="26">
        <v>14849</v>
      </c>
      <c r="AY500">
        <v>14849</v>
      </c>
      <c r="AZ500">
        <v>76518</v>
      </c>
      <c r="BA500">
        <v>19624</v>
      </c>
      <c r="BB500">
        <v>15704</v>
      </c>
      <c r="BC500">
        <v>82956</v>
      </c>
      <c r="BD500" t="e">
        <v>#N/A</v>
      </c>
      <c r="BE500" s="15">
        <v>-2520</v>
      </c>
      <c r="BF500" s="5">
        <v>0</v>
      </c>
      <c r="BG500" s="9">
        <f t="shared" si="65"/>
        <v>0</v>
      </c>
      <c r="BH500" s="9">
        <f t="shared" si="71"/>
        <v>0</v>
      </c>
      <c r="BI500" s="9">
        <f t="shared" si="66"/>
        <v>0</v>
      </c>
      <c r="BJ500">
        <v>660.49699999999996</v>
      </c>
      <c r="BK500" s="9">
        <f t="shared" si="73"/>
        <v>196101.55533701798</v>
      </c>
      <c r="BL500">
        <v>296.89999399999999</v>
      </c>
      <c r="BM500">
        <v>0</v>
      </c>
      <c r="BN500" t="s">
        <v>116</v>
      </c>
      <c r="BO500">
        <f t="shared" si="72"/>
        <v>0</v>
      </c>
      <c r="BP500">
        <f t="shared" si="67"/>
        <v>51535</v>
      </c>
      <c r="BQ500">
        <f t="shared" si="68"/>
        <v>3.8052111251968173</v>
      </c>
      <c r="BR500">
        <f t="shared" si="69"/>
        <v>0.2627975077068232</v>
      </c>
      <c r="BS500" t="str">
        <f t="shared" si="70"/>
        <v>NonPayer</v>
      </c>
    </row>
    <row r="501" spans="1:71">
      <c r="A501" s="27">
        <v>500</v>
      </c>
      <c r="B501" s="27" t="s">
        <v>86</v>
      </c>
      <c r="C501" s="29">
        <v>42735</v>
      </c>
      <c r="D501" s="27">
        <v>0.6865</v>
      </c>
      <c r="E501" s="27">
        <v>6397</v>
      </c>
      <c r="F501" s="27">
        <v>19827</v>
      </c>
      <c r="G501" s="27">
        <v>24812</v>
      </c>
      <c r="H501" s="27">
        <v>221629</v>
      </c>
      <c r="I501" s="27">
        <v>3113</v>
      </c>
      <c r="J501" s="27">
        <v>55987</v>
      </c>
      <c r="K501" s="27">
        <v>55111</v>
      </c>
      <c r="L501" s="27">
        <v>409</v>
      </c>
      <c r="M501" s="27">
        <v>0</v>
      </c>
      <c r="N501" s="27">
        <v>20994</v>
      </c>
      <c r="O501" s="27">
        <v>20994</v>
      </c>
      <c r="P501" s="27">
        <v>8488</v>
      </c>
      <c r="Q501" s="27">
        <v>356276</v>
      </c>
      <c r="R501" s="27">
        <v>302381</v>
      </c>
      <c r="S501" s="27" t="e">
        <v>#N/A</v>
      </c>
      <c r="T501" s="27">
        <v>627</v>
      </c>
      <c r="U501" s="27">
        <v>134647</v>
      </c>
      <c r="V501" s="27">
        <v>-627</v>
      </c>
      <c r="W501" s="27">
        <v>17848</v>
      </c>
      <c r="X501" s="27">
        <v>344</v>
      </c>
      <c r="Y501" s="27">
        <v>47</v>
      </c>
      <c r="Z501" s="27">
        <v>17221</v>
      </c>
      <c r="AA501" s="27" t="e">
        <v>#N/A</v>
      </c>
      <c r="AB501" s="27" t="e">
        <v>#N/A</v>
      </c>
      <c r="AC501" s="27">
        <v>21322</v>
      </c>
      <c r="AD501" s="27">
        <v>12.1343</v>
      </c>
      <c r="AE501" s="27">
        <v>191544.13269999999</v>
      </c>
      <c r="AF501" s="27">
        <v>17426</v>
      </c>
      <c r="AG501" s="27">
        <v>2410</v>
      </c>
      <c r="AH501" s="27">
        <v>2126</v>
      </c>
      <c r="AI501" s="27">
        <v>21322</v>
      </c>
      <c r="AJ501" s="27">
        <v>0</v>
      </c>
      <c r="AK501" s="27">
        <v>76</v>
      </c>
      <c r="AL501" s="27">
        <v>37034</v>
      </c>
      <c r="AM501" s="27">
        <v>0</v>
      </c>
      <c r="AN501" s="27">
        <v>19861</v>
      </c>
      <c r="AO501" s="27">
        <v>38820</v>
      </c>
      <c r="AP501" s="27">
        <v>12.2051</v>
      </c>
      <c r="AQ501" s="27">
        <v>18735</v>
      </c>
      <c r="AR501" s="27">
        <v>353163</v>
      </c>
      <c r="AS501" s="27">
        <v>53819</v>
      </c>
      <c r="AT501" s="27">
        <v>12.3871</v>
      </c>
      <c r="AU501" s="27">
        <v>2703</v>
      </c>
      <c r="AV501" s="27">
        <v>3128</v>
      </c>
      <c r="AW501" s="27">
        <v>383</v>
      </c>
      <c r="AX501" s="27">
        <v>18678</v>
      </c>
      <c r="AY501" s="27">
        <v>18678</v>
      </c>
      <c r="AZ501" s="27">
        <v>57734</v>
      </c>
      <c r="BA501" s="27">
        <v>23509</v>
      </c>
      <c r="BB501" s="27">
        <v>21821</v>
      </c>
      <c r="BC501" s="27">
        <v>73879</v>
      </c>
      <c r="BD501" s="27" t="e">
        <v>#N/A</v>
      </c>
      <c r="BE501" s="28">
        <v>17369</v>
      </c>
      <c r="BF501" s="27">
        <v>0</v>
      </c>
      <c r="BG501" s="31">
        <f t="shared" si="65"/>
        <v>0</v>
      </c>
      <c r="BH501" s="31">
        <f t="shared" si="71"/>
        <v>0</v>
      </c>
      <c r="BI501" s="31">
        <f t="shared" si="66"/>
        <v>0</v>
      </c>
      <c r="BJ501" s="27">
        <v>660.49699999999996</v>
      </c>
      <c r="BK501" s="31">
        <f t="shared" si="73"/>
        <v>191544.12999999998</v>
      </c>
      <c r="BL501" s="27">
        <v>290</v>
      </c>
      <c r="BM501" s="27">
        <v>0</v>
      </c>
      <c r="BN501" s="27" t="s">
        <v>116</v>
      </c>
      <c r="BO501" s="27">
        <f t="shared" si="72"/>
        <v>0</v>
      </c>
      <c r="BP501" s="27">
        <f t="shared" si="67"/>
        <v>53895</v>
      </c>
      <c r="BQ501" s="27">
        <f t="shared" si="68"/>
        <v>3.5540241209759715</v>
      </c>
      <c r="BR501" s="27">
        <f t="shared" si="69"/>
        <v>0.28137119106704028</v>
      </c>
      <c r="BS501" s="27" t="str">
        <f t="shared" si="70"/>
        <v>NonPayer</v>
      </c>
    </row>
    <row r="502" spans="1:71" customFormat="1" hidden="1">
      <c r="A502">
        <v>501</v>
      </c>
      <c r="B502" t="s">
        <v>86</v>
      </c>
      <c r="C502" s="1">
        <v>42551</v>
      </c>
      <c r="D502">
        <v>0.79420000000000002</v>
      </c>
      <c r="E502" t="e">
        <v>#N/A</v>
      </c>
      <c r="F502" t="e">
        <v>#N/A</v>
      </c>
      <c r="G502">
        <v>19812</v>
      </c>
      <c r="H502">
        <v>84856</v>
      </c>
      <c r="I502">
        <v>146</v>
      </c>
      <c r="J502" s="3" t="e">
        <v>#N/A</v>
      </c>
      <c r="K502">
        <v>4905</v>
      </c>
      <c r="L502">
        <v>0</v>
      </c>
      <c r="M502">
        <v>0</v>
      </c>
      <c r="N502" s="2">
        <v>423</v>
      </c>
      <c r="O502" s="2">
        <v>423</v>
      </c>
      <c r="P502">
        <v>7999</v>
      </c>
      <c r="Q502">
        <v>125925</v>
      </c>
      <c r="R502">
        <v>91496</v>
      </c>
      <c r="S502" s="4" t="e">
        <v>#N/A</v>
      </c>
      <c r="T502">
        <v>321</v>
      </c>
      <c r="U502">
        <v>41069</v>
      </c>
      <c r="V502">
        <v>-321</v>
      </c>
      <c r="W502">
        <v>3062</v>
      </c>
      <c r="X502">
        <v>586</v>
      </c>
      <c r="Y502">
        <v>266</v>
      </c>
      <c r="Z502">
        <v>2741</v>
      </c>
      <c r="AA502" t="e">
        <v>#N/A</v>
      </c>
      <c r="AB502" t="e">
        <v>#N/A</v>
      </c>
      <c r="AC502">
        <v>2187</v>
      </c>
      <c r="AD502">
        <v>14.949</v>
      </c>
      <c r="AE502" s="25">
        <v>165124.25229999999</v>
      </c>
      <c r="AF502">
        <v>1309</v>
      </c>
      <c r="AG502">
        <v>293</v>
      </c>
      <c r="AH502">
        <v>1002</v>
      </c>
      <c r="AI502">
        <v>2187</v>
      </c>
      <c r="AJ502">
        <v>0</v>
      </c>
      <c r="AK502">
        <v>1181</v>
      </c>
      <c r="AL502">
        <v>0</v>
      </c>
      <c r="AM502">
        <v>0</v>
      </c>
      <c r="AN502">
        <v>1960</v>
      </c>
      <c r="AO502">
        <v>18914</v>
      </c>
      <c r="AP502">
        <v>13.0892</v>
      </c>
      <c r="AQ502">
        <v>8471</v>
      </c>
      <c r="AR502">
        <v>125779</v>
      </c>
      <c r="AS502">
        <v>33248</v>
      </c>
      <c r="AT502">
        <v>10.1968</v>
      </c>
      <c r="AU502">
        <v>1026</v>
      </c>
      <c r="AV502">
        <v>3253</v>
      </c>
      <c r="AW502">
        <v>565</v>
      </c>
      <c r="AX502" s="26">
        <v>8471</v>
      </c>
      <c r="AY502">
        <v>8471</v>
      </c>
      <c r="AZ502">
        <v>47993</v>
      </c>
      <c r="BA502">
        <v>7294</v>
      </c>
      <c r="BB502">
        <v>10062</v>
      </c>
      <c r="BC502">
        <v>32009</v>
      </c>
      <c r="BD502" t="e">
        <v>#N/A</v>
      </c>
      <c r="BE502" s="15">
        <v>1309</v>
      </c>
      <c r="BF502" s="5">
        <v>0</v>
      </c>
      <c r="BG502" s="9">
        <f t="shared" si="65"/>
        <v>0</v>
      </c>
      <c r="BH502" s="9">
        <f t="shared" si="71"/>
        <v>0</v>
      </c>
      <c r="BI502" s="9">
        <f t="shared" si="66"/>
        <v>0</v>
      </c>
      <c r="BJ502">
        <v>660.49699999999996</v>
      </c>
      <c r="BK502" s="9">
        <f t="shared" si="73"/>
        <v>165124.25</v>
      </c>
      <c r="BL502">
        <v>250</v>
      </c>
      <c r="BM502">
        <v>0</v>
      </c>
      <c r="BN502" t="s">
        <v>116</v>
      </c>
      <c r="BO502">
        <f t="shared" si="72"/>
        <v>0</v>
      </c>
      <c r="BP502">
        <f t="shared" si="67"/>
        <v>34429</v>
      </c>
      <c r="BQ502">
        <f t="shared" si="68"/>
        <v>4.7960803392488893</v>
      </c>
      <c r="BR502">
        <f t="shared" si="69"/>
        <v>0.20850359653412506</v>
      </c>
      <c r="BS502" t="str">
        <f t="shared" si="70"/>
        <v>NonPayer</v>
      </c>
    </row>
    <row r="503" spans="1:71">
      <c r="A503" s="27">
        <v>502</v>
      </c>
      <c r="B503" s="27" t="s">
        <v>86</v>
      </c>
      <c r="C503" s="29">
        <v>42369</v>
      </c>
      <c r="D503" s="27">
        <v>0.76690000000000003</v>
      </c>
      <c r="E503" s="27">
        <v>2812</v>
      </c>
      <c r="F503" s="27">
        <v>4761</v>
      </c>
      <c r="G503" s="27">
        <v>17022</v>
      </c>
      <c r="H503" s="27">
        <v>58998</v>
      </c>
      <c r="I503" s="27">
        <v>144</v>
      </c>
      <c r="J503" s="27">
        <v>15475</v>
      </c>
      <c r="K503" s="27">
        <v>12894</v>
      </c>
      <c r="L503" s="27">
        <v>0</v>
      </c>
      <c r="M503" s="27">
        <v>0</v>
      </c>
      <c r="N503" s="27">
        <v>-886</v>
      </c>
      <c r="O503" s="27">
        <v>-886</v>
      </c>
      <c r="P503" s="27">
        <v>270</v>
      </c>
      <c r="Q503" s="27">
        <v>106705</v>
      </c>
      <c r="R503" s="27">
        <v>73958</v>
      </c>
      <c r="S503" s="27" t="e">
        <v>#N/A</v>
      </c>
      <c r="T503" s="27">
        <v>348</v>
      </c>
      <c r="U503" s="27">
        <v>47707</v>
      </c>
      <c r="V503" s="27">
        <v>-348</v>
      </c>
      <c r="W503" s="27">
        <v>2843</v>
      </c>
      <c r="X503" s="27">
        <v>771</v>
      </c>
      <c r="Y503" s="27">
        <v>79</v>
      </c>
      <c r="Z503" s="27">
        <v>2495</v>
      </c>
      <c r="AA503" s="27" t="e">
        <v>#N/A</v>
      </c>
      <c r="AB503" s="27" t="e">
        <v>#N/A</v>
      </c>
      <c r="AC503" s="27">
        <v>5107</v>
      </c>
      <c r="AD503" s="27">
        <v>9.0471000000000004</v>
      </c>
      <c r="AE503" s="27">
        <v>144648.845</v>
      </c>
      <c r="AF503" s="27">
        <v>7162</v>
      </c>
      <c r="AG503" s="27">
        <v>733</v>
      </c>
      <c r="AH503" s="27">
        <v>2251</v>
      </c>
      <c r="AI503" s="27">
        <v>5107</v>
      </c>
      <c r="AJ503" s="27">
        <v>0</v>
      </c>
      <c r="AK503" s="27">
        <v>808</v>
      </c>
      <c r="AL503" s="27">
        <v>-11206</v>
      </c>
      <c r="AM503" s="27">
        <v>0</v>
      </c>
      <c r="AN503" s="27">
        <v>8102</v>
      </c>
      <c r="AO503" s="27">
        <v>29079</v>
      </c>
      <c r="AP503" s="27">
        <v>17.322700000000001</v>
      </c>
      <c r="AQ503" s="27">
        <v>11172</v>
      </c>
      <c r="AR503" s="27">
        <v>106561</v>
      </c>
      <c r="AS503" s="27">
        <v>31939</v>
      </c>
      <c r="AT503" s="27">
        <v>13.800599999999999</v>
      </c>
      <c r="AU503" s="27">
        <v>1833</v>
      </c>
      <c r="AV503" s="27">
        <v>3741</v>
      </c>
      <c r="AW503" s="27">
        <v>277</v>
      </c>
      <c r="AX503" s="27">
        <v>11172</v>
      </c>
      <c r="AY503" s="27">
        <v>11172</v>
      </c>
      <c r="AZ503" s="27">
        <v>51132</v>
      </c>
      <c r="BA503" s="27">
        <v>11568</v>
      </c>
      <c r="BB503" s="27">
        <v>13282</v>
      </c>
      <c r="BC503" s="27">
        <v>38261</v>
      </c>
      <c r="BD503" s="27" t="e">
        <v>#N/A</v>
      </c>
      <c r="BE503" s="28">
        <v>7162</v>
      </c>
      <c r="BF503" s="27">
        <v>0</v>
      </c>
      <c r="BG503" s="31">
        <f t="shared" si="65"/>
        <v>0</v>
      </c>
      <c r="BH503" s="31">
        <f t="shared" si="71"/>
        <v>0</v>
      </c>
      <c r="BI503" s="31">
        <f t="shared" si="66"/>
        <v>0</v>
      </c>
      <c r="BJ503" s="27">
        <v>660.49699999999996</v>
      </c>
      <c r="BK503" s="31">
        <f t="shared" si="73"/>
        <v>144648.84299999999</v>
      </c>
      <c r="BL503" s="27">
        <v>219</v>
      </c>
      <c r="BM503" s="27">
        <v>0</v>
      </c>
      <c r="BN503" s="27" t="s">
        <v>116</v>
      </c>
      <c r="BO503" s="27">
        <f t="shared" si="72"/>
        <v>0</v>
      </c>
      <c r="BP503" s="27">
        <f t="shared" si="67"/>
        <v>32747</v>
      </c>
      <c r="BQ503" s="27">
        <f t="shared" si="68"/>
        <v>4.4171631905212685</v>
      </c>
      <c r="BR503" s="27">
        <f t="shared" si="69"/>
        <v>0.22638964350375068</v>
      </c>
      <c r="BS503" s="27" t="str">
        <f t="shared" si="70"/>
        <v>NonPayer</v>
      </c>
    </row>
    <row r="504" spans="1:71" customFormat="1" hidden="1">
      <c r="A504">
        <v>503</v>
      </c>
      <c r="B504" t="s">
        <v>86</v>
      </c>
      <c r="C504" s="1">
        <v>42185</v>
      </c>
      <c r="D504">
        <v>0.64180000000000004</v>
      </c>
      <c r="E504" t="e">
        <v>#N/A</v>
      </c>
      <c r="F504" t="e">
        <v>#N/A</v>
      </c>
      <c r="G504">
        <v>17792</v>
      </c>
      <c r="H504">
        <v>61093</v>
      </c>
      <c r="I504">
        <v>23878</v>
      </c>
      <c r="J504" s="3" t="e">
        <v>#N/A</v>
      </c>
      <c r="K504">
        <v>18463</v>
      </c>
      <c r="L504">
        <v>0</v>
      </c>
      <c r="M504">
        <v>0</v>
      </c>
      <c r="N504" s="2">
        <v>-8048</v>
      </c>
      <c r="O504" s="2">
        <v>-8048</v>
      </c>
      <c r="P504">
        <v>5582</v>
      </c>
      <c r="Q504">
        <v>106273</v>
      </c>
      <c r="R504">
        <v>80877</v>
      </c>
      <c r="S504" s="4" t="e">
        <v>#N/A</v>
      </c>
      <c r="T504">
        <v>119</v>
      </c>
      <c r="U504">
        <v>45180</v>
      </c>
      <c r="V504">
        <v>-119</v>
      </c>
      <c r="W504">
        <v>7686</v>
      </c>
      <c r="X504">
        <v>353</v>
      </c>
      <c r="Y504">
        <v>47</v>
      </c>
      <c r="Z504">
        <v>7567</v>
      </c>
      <c r="AA504" t="e">
        <v>#N/A</v>
      </c>
      <c r="AB504" t="e">
        <v>#N/A</v>
      </c>
      <c r="AC504">
        <v>6461</v>
      </c>
      <c r="AD504">
        <v>21.235499999999998</v>
      </c>
      <c r="AE504" s="25">
        <v>118955.5114</v>
      </c>
      <c r="AF504">
        <v>4010</v>
      </c>
      <c r="AG504">
        <v>1100</v>
      </c>
      <c r="AH504">
        <v>1490</v>
      </c>
      <c r="AI504">
        <v>6461</v>
      </c>
      <c r="AJ504">
        <v>0</v>
      </c>
      <c r="AK504">
        <v>619</v>
      </c>
      <c r="AL504">
        <v>-464</v>
      </c>
      <c r="AM504">
        <v>0</v>
      </c>
      <c r="AN504">
        <v>5180</v>
      </c>
      <c r="AO504">
        <v>22053</v>
      </c>
      <c r="AP504">
        <v>9.3154000000000003</v>
      </c>
      <c r="AQ504">
        <v>6144</v>
      </c>
      <c r="AR504">
        <v>82395</v>
      </c>
      <c r="AS504">
        <v>24777</v>
      </c>
      <c r="AT504">
        <v>17.294799999999999</v>
      </c>
      <c r="AU504">
        <v>1340</v>
      </c>
      <c r="AV504">
        <v>3172</v>
      </c>
      <c r="AW504">
        <v>264</v>
      </c>
      <c r="AX504" s="26">
        <v>6144</v>
      </c>
      <c r="AY504">
        <v>6144</v>
      </c>
      <c r="AZ504">
        <v>54679</v>
      </c>
      <c r="BA504">
        <v>9867</v>
      </c>
      <c r="BB504">
        <v>7748</v>
      </c>
      <c r="BC504">
        <v>11878</v>
      </c>
      <c r="BD504" t="e">
        <v>#N/A</v>
      </c>
      <c r="BE504" s="15">
        <v>4010</v>
      </c>
      <c r="BF504" s="5">
        <v>0</v>
      </c>
      <c r="BG504" s="9">
        <f t="shared" si="65"/>
        <v>0</v>
      </c>
      <c r="BH504" s="9">
        <f t="shared" si="71"/>
        <v>2747.66752</v>
      </c>
      <c r="BI504" s="9">
        <f t="shared" si="66"/>
        <v>2747.66752</v>
      </c>
      <c r="BJ504">
        <v>660.49699999999996</v>
      </c>
      <c r="BK504" s="9">
        <f t="shared" si="73"/>
        <v>118955.513662982</v>
      </c>
      <c r="BL504">
        <v>180.10000600000001</v>
      </c>
      <c r="BM504">
        <v>0</v>
      </c>
      <c r="BN504" t="s">
        <v>116</v>
      </c>
      <c r="BO504">
        <f t="shared" si="72"/>
        <v>0</v>
      </c>
      <c r="BP504">
        <f t="shared" si="67"/>
        <v>25396</v>
      </c>
      <c r="BQ504">
        <f t="shared" si="68"/>
        <v>4.6840255813113094</v>
      </c>
      <c r="BR504">
        <f t="shared" si="69"/>
        <v>0.21349157527872564</v>
      </c>
      <c r="BS504" t="str">
        <f t="shared" si="70"/>
        <v>NonPayer</v>
      </c>
    </row>
    <row r="505" spans="1:71">
      <c r="A505" s="27">
        <v>504</v>
      </c>
      <c r="B505" s="27" t="s">
        <v>86</v>
      </c>
      <c r="C505" s="29">
        <v>42004</v>
      </c>
      <c r="D505" s="27">
        <v>0.75280000000000002</v>
      </c>
      <c r="E505" s="27">
        <v>3359</v>
      </c>
      <c r="F505" s="27">
        <v>3900</v>
      </c>
      <c r="G505" s="27">
        <v>14239</v>
      </c>
      <c r="H505" s="27">
        <v>73974</v>
      </c>
      <c r="I505" s="27">
        <v>168</v>
      </c>
      <c r="J505" s="27">
        <v>16843</v>
      </c>
      <c r="K505" s="27">
        <v>0</v>
      </c>
      <c r="L505" s="27">
        <v>2</v>
      </c>
      <c r="M505" s="27">
        <v>0</v>
      </c>
      <c r="N505" s="27">
        <v>-12058</v>
      </c>
      <c r="O505" s="27">
        <v>-12058</v>
      </c>
      <c r="P505" s="27">
        <v>24487</v>
      </c>
      <c r="Q505" s="27">
        <v>96948</v>
      </c>
      <c r="R505" s="27">
        <v>75635</v>
      </c>
      <c r="S505" s="27" t="e">
        <v>#N/A</v>
      </c>
      <c r="T505" s="27">
        <v>110</v>
      </c>
      <c r="U505" s="27">
        <v>22974</v>
      </c>
      <c r="V505" s="27">
        <v>-110</v>
      </c>
      <c r="W505" s="27">
        <v>7897</v>
      </c>
      <c r="X505" s="27">
        <v>377</v>
      </c>
      <c r="Y505" s="27">
        <v>131</v>
      </c>
      <c r="Z505" s="27">
        <v>7787</v>
      </c>
      <c r="AA505" s="27" t="e">
        <v>#N/A</v>
      </c>
      <c r="AB505" s="27" t="e">
        <v>#N/A</v>
      </c>
      <c r="AC505" s="27">
        <v>3406</v>
      </c>
      <c r="AD505" s="27">
        <v>9.3458000000000006</v>
      </c>
      <c r="AE505" s="27">
        <v>123711.0898</v>
      </c>
      <c r="AF505" s="27">
        <v>2134</v>
      </c>
      <c r="AG505" s="27">
        <v>240</v>
      </c>
      <c r="AH505" s="27">
        <v>1682</v>
      </c>
      <c r="AI505" s="27">
        <v>3406</v>
      </c>
      <c r="AJ505" s="27">
        <v>0</v>
      </c>
      <c r="AK505" s="27">
        <v>546</v>
      </c>
      <c r="AL505" s="27">
        <v>-654</v>
      </c>
      <c r="AM505" s="27">
        <v>0</v>
      </c>
      <c r="AN505" s="27">
        <v>2568</v>
      </c>
      <c r="AO505" s="27">
        <v>32626</v>
      </c>
      <c r="AP505" s="27">
        <v>5.7968000000000002</v>
      </c>
      <c r="AQ505" s="27">
        <v>3440</v>
      </c>
      <c r="AR505" s="27">
        <v>96780</v>
      </c>
      <c r="AS505" s="27">
        <v>20767</v>
      </c>
      <c r="AT505" s="27">
        <v>13.9551</v>
      </c>
      <c r="AU505" s="27">
        <v>615</v>
      </c>
      <c r="AV505" s="27">
        <v>3147</v>
      </c>
      <c r="AW505" s="27">
        <v>352</v>
      </c>
      <c r="AX505" s="27">
        <v>3440</v>
      </c>
      <c r="AY505" s="27">
        <v>3440</v>
      </c>
      <c r="AZ505" s="27">
        <v>61260</v>
      </c>
      <c r="BA505" s="27">
        <v>6479</v>
      </c>
      <c r="BB505" s="27">
        <v>4407</v>
      </c>
      <c r="BC505" s="27">
        <v>12508</v>
      </c>
      <c r="BD505" s="27" t="e">
        <v>#N/A</v>
      </c>
      <c r="BE505" s="28">
        <v>2134</v>
      </c>
      <c r="BF505" s="27">
        <v>4.16</v>
      </c>
      <c r="BG505" s="31">
        <f t="shared" si="65"/>
        <v>2747.66752</v>
      </c>
      <c r="BH505" s="31">
        <f t="shared" si="71"/>
        <v>2747.66752</v>
      </c>
      <c r="BI505" s="31">
        <f t="shared" si="66"/>
        <v>2747.66752</v>
      </c>
      <c r="BJ505" s="27">
        <v>660.49699999999996</v>
      </c>
      <c r="BK505" s="31">
        <f t="shared" si="73"/>
        <v>123711.090081491</v>
      </c>
      <c r="BL505" s="27">
        <v>187.300003</v>
      </c>
      <c r="BM505" s="27">
        <v>0</v>
      </c>
      <c r="BN505" s="27" t="s">
        <v>116</v>
      </c>
      <c r="BO505" s="27">
        <f t="shared" si="72"/>
        <v>1</v>
      </c>
      <c r="BP505" s="27">
        <f t="shared" si="67"/>
        <v>21313</v>
      </c>
      <c r="BQ505" s="27">
        <f t="shared" si="68"/>
        <v>5.8044897518646366</v>
      </c>
      <c r="BR505" s="27">
        <f t="shared" si="69"/>
        <v>0.17228043165702198</v>
      </c>
      <c r="BS505" s="27" t="str">
        <f t="shared" si="70"/>
        <v>Initiate</v>
      </c>
    </row>
    <row r="506" spans="1:71" customFormat="1" hidden="1">
      <c r="A506">
        <v>505</v>
      </c>
      <c r="B506" t="s">
        <v>86</v>
      </c>
      <c r="C506" s="1">
        <v>41820</v>
      </c>
      <c r="D506">
        <v>0.53779999999999994</v>
      </c>
      <c r="E506" t="e">
        <v>#N/A</v>
      </c>
      <c r="F506" t="e">
        <v>#N/A</v>
      </c>
      <c r="G506">
        <v>9704</v>
      </c>
      <c r="H506">
        <v>84024</v>
      </c>
      <c r="I506">
        <v>19620</v>
      </c>
      <c r="J506" s="3" t="e">
        <v>#N/A</v>
      </c>
      <c r="K506">
        <v>1200</v>
      </c>
      <c r="L506">
        <v>10</v>
      </c>
      <c r="M506">
        <v>0</v>
      </c>
      <c r="N506" s="2">
        <v>-11444</v>
      </c>
      <c r="O506" s="2">
        <v>-11444</v>
      </c>
      <c r="P506">
        <v>24064</v>
      </c>
      <c r="Q506">
        <v>108280</v>
      </c>
      <c r="R506">
        <v>86198</v>
      </c>
      <c r="S506" s="4" t="e">
        <v>#N/A</v>
      </c>
      <c r="T506">
        <v>318</v>
      </c>
      <c r="U506">
        <v>24256</v>
      </c>
      <c r="V506">
        <v>-318</v>
      </c>
      <c r="W506">
        <v>2895</v>
      </c>
      <c r="X506">
        <v>360</v>
      </c>
      <c r="Y506">
        <v>4</v>
      </c>
      <c r="Z506">
        <v>2577</v>
      </c>
      <c r="AA506" t="e">
        <v>#N/A</v>
      </c>
      <c r="AB506">
        <v>0</v>
      </c>
      <c r="AC506">
        <v>3073</v>
      </c>
      <c r="AD506">
        <v>20.391500000000001</v>
      </c>
      <c r="AE506" s="25">
        <v>52476.487399999998</v>
      </c>
      <c r="AF506">
        <v>1306</v>
      </c>
      <c r="AG506">
        <v>375</v>
      </c>
      <c r="AH506">
        <v>1465</v>
      </c>
      <c r="AI506">
        <v>3073</v>
      </c>
      <c r="AJ506">
        <v>0</v>
      </c>
      <c r="AK506">
        <v>701</v>
      </c>
      <c r="AL506">
        <v>-3546</v>
      </c>
      <c r="AM506">
        <v>0</v>
      </c>
      <c r="AN506">
        <v>1839</v>
      </c>
      <c r="AO506">
        <v>28634</v>
      </c>
      <c r="AP506">
        <v>12.141400000000001</v>
      </c>
      <c r="AQ506">
        <v>6052</v>
      </c>
      <c r="AR506">
        <v>88660</v>
      </c>
      <c r="AS506">
        <v>21381</v>
      </c>
      <c r="AT506">
        <v>12.907299999999999</v>
      </c>
      <c r="AU506">
        <v>931</v>
      </c>
      <c r="AV506">
        <v>3308</v>
      </c>
      <c r="AW506">
        <v>230</v>
      </c>
      <c r="AX506" s="26">
        <v>6052</v>
      </c>
      <c r="AY506">
        <v>6052</v>
      </c>
      <c r="AZ506">
        <v>66136</v>
      </c>
      <c r="BA506">
        <v>10227</v>
      </c>
      <c r="BB506">
        <v>7213</v>
      </c>
      <c r="BC506">
        <v>-5808</v>
      </c>
      <c r="BD506" t="e">
        <v>#N/A</v>
      </c>
      <c r="BE506" s="15">
        <v>1306</v>
      </c>
      <c r="BF506" s="5">
        <v>0</v>
      </c>
      <c r="BG506" s="9">
        <f t="shared" si="65"/>
        <v>0</v>
      </c>
      <c r="BH506" s="9">
        <f t="shared" si="71"/>
        <v>0</v>
      </c>
      <c r="BI506" s="9">
        <f t="shared" si="66"/>
        <v>0</v>
      </c>
      <c r="BJ506">
        <v>660.49699999999996</v>
      </c>
      <c r="BK506" s="9">
        <f t="shared" si="73"/>
        <v>52476.484668508994</v>
      </c>
      <c r="BL506">
        <v>79.449996999999996</v>
      </c>
      <c r="BM506">
        <v>0</v>
      </c>
      <c r="BN506" t="s">
        <v>116</v>
      </c>
      <c r="BO506">
        <f t="shared" si="72"/>
        <v>0</v>
      </c>
      <c r="BP506">
        <f t="shared" si="67"/>
        <v>22082</v>
      </c>
      <c r="BQ506">
        <f t="shared" si="68"/>
        <v>2.3764371283628747</v>
      </c>
      <c r="BR506">
        <f t="shared" si="69"/>
        <v>0.42079800389623567</v>
      </c>
      <c r="BS506" t="str">
        <f t="shared" si="70"/>
        <v>NonPayer</v>
      </c>
    </row>
    <row r="507" spans="1:71">
      <c r="A507" s="27">
        <v>506</v>
      </c>
      <c r="B507" s="27" t="s">
        <v>86</v>
      </c>
      <c r="C507" s="29">
        <v>41639</v>
      </c>
      <c r="D507" s="27">
        <v>0.38169999999999998</v>
      </c>
      <c r="E507" s="27">
        <v>4865</v>
      </c>
      <c r="F507" s="27">
        <v>5652</v>
      </c>
      <c r="G507" s="27">
        <v>11089</v>
      </c>
      <c r="H507" s="27">
        <v>91578</v>
      </c>
      <c r="I507" s="27">
        <v>220</v>
      </c>
      <c r="J507" s="27">
        <v>41804</v>
      </c>
      <c r="K507" s="27">
        <v>3631</v>
      </c>
      <c r="L507" s="27">
        <v>30</v>
      </c>
      <c r="M507" s="27">
        <v>0</v>
      </c>
      <c r="N507" s="27">
        <v>-12750</v>
      </c>
      <c r="O507" s="27">
        <v>-12750</v>
      </c>
      <c r="P507" s="27">
        <v>25469</v>
      </c>
      <c r="Q507" s="27">
        <v>117231</v>
      </c>
      <c r="R507" s="27">
        <v>96608</v>
      </c>
      <c r="S507" s="27" t="e">
        <v>#N/A</v>
      </c>
      <c r="T507" s="27">
        <v>279</v>
      </c>
      <c r="U507" s="27">
        <v>25653</v>
      </c>
      <c r="V507" s="27">
        <v>-279</v>
      </c>
      <c r="W507" s="27">
        <v>8122</v>
      </c>
      <c r="X507" s="27">
        <v>370</v>
      </c>
      <c r="Y507" s="27">
        <v>10</v>
      </c>
      <c r="Z507" s="27">
        <v>7843</v>
      </c>
      <c r="AA507" s="27" t="e">
        <v>#N/A</v>
      </c>
      <c r="AB507" s="27">
        <v>0</v>
      </c>
      <c r="AC507" s="27">
        <v>7154</v>
      </c>
      <c r="AD507" s="27">
        <v>10.3461</v>
      </c>
      <c r="AE507" s="27">
        <v>47225.536200000002</v>
      </c>
      <c r="AF507" s="27">
        <v>4746</v>
      </c>
      <c r="AG507" s="27">
        <v>556</v>
      </c>
      <c r="AH507" s="27">
        <v>1843</v>
      </c>
      <c r="AI507" s="27">
        <v>7154</v>
      </c>
      <c r="AJ507" s="27">
        <v>0</v>
      </c>
      <c r="AK507" s="27">
        <v>548</v>
      </c>
      <c r="AL507" s="27">
        <v>-6705</v>
      </c>
      <c r="AM507" s="27">
        <v>0</v>
      </c>
      <c r="AN507" s="27">
        <v>5374</v>
      </c>
      <c r="AO507" s="27">
        <v>37502</v>
      </c>
      <c r="AP507" s="27">
        <v>13.5352</v>
      </c>
      <c r="AQ507" s="27">
        <v>6794</v>
      </c>
      <c r="AR507" s="27">
        <v>117011</v>
      </c>
      <c r="AS507" s="27">
        <v>20075</v>
      </c>
      <c r="AT507" s="27">
        <v>14.3317</v>
      </c>
      <c r="AU507" s="27">
        <v>1246</v>
      </c>
      <c r="AV507" s="27">
        <v>4382</v>
      </c>
      <c r="AW507" s="27">
        <v>654</v>
      </c>
      <c r="AX507" s="27">
        <v>6794</v>
      </c>
      <c r="AY507" s="27">
        <v>6794</v>
      </c>
      <c r="AZ507" s="27">
        <v>62543</v>
      </c>
      <c r="BA507" s="27">
        <v>12394</v>
      </c>
      <c r="BB507" s="27">
        <v>8694</v>
      </c>
      <c r="BC507" s="27">
        <v>-4616</v>
      </c>
      <c r="BD507" s="27" t="e">
        <v>#N/A</v>
      </c>
      <c r="BE507" s="28">
        <v>4746</v>
      </c>
      <c r="BF507" s="27">
        <v>0</v>
      </c>
      <c r="BG507" s="31">
        <f t="shared" si="65"/>
        <v>0</v>
      </c>
      <c r="BH507" s="31">
        <f t="shared" si="71"/>
        <v>0</v>
      </c>
      <c r="BI507" s="31">
        <f t="shared" si="66"/>
        <v>0</v>
      </c>
      <c r="BJ507" s="27">
        <v>660.49699999999996</v>
      </c>
      <c r="BK507" s="31">
        <f t="shared" si="73"/>
        <v>46565.038499999995</v>
      </c>
      <c r="BL507" s="27">
        <v>70.5</v>
      </c>
      <c r="BM507" s="27">
        <v>0</v>
      </c>
      <c r="BN507" s="27" t="s">
        <v>116</v>
      </c>
      <c r="BO507" s="27">
        <f t="shared" si="72"/>
        <v>0</v>
      </c>
      <c r="BP507" s="27">
        <f t="shared" si="67"/>
        <v>20623</v>
      </c>
      <c r="BQ507" s="27">
        <f t="shared" si="68"/>
        <v>2.2579177859671238</v>
      </c>
      <c r="BR507" s="27">
        <f t="shared" si="69"/>
        <v>0.44288592180590597</v>
      </c>
      <c r="BS507" s="27" t="str">
        <f t="shared" si="70"/>
        <v>NonPayer</v>
      </c>
    </row>
    <row r="508" spans="1:71" customFormat="1" hidden="1">
      <c r="A508">
        <v>507</v>
      </c>
      <c r="B508" t="s">
        <v>86</v>
      </c>
      <c r="C508" s="1">
        <v>41455</v>
      </c>
      <c r="D508">
        <v>0.34960000000000002</v>
      </c>
      <c r="E508" t="e">
        <v>#N/A</v>
      </c>
      <c r="F508" t="e">
        <v>#N/A</v>
      </c>
      <c r="G508">
        <v>12615</v>
      </c>
      <c r="H508">
        <v>110859</v>
      </c>
      <c r="I508">
        <v>18115</v>
      </c>
      <c r="J508" s="3" t="e">
        <v>#N/A</v>
      </c>
      <c r="K508">
        <v>9820</v>
      </c>
      <c r="L508">
        <v>48</v>
      </c>
      <c r="M508">
        <v>0</v>
      </c>
      <c r="N508" s="2">
        <v>-17496</v>
      </c>
      <c r="O508" s="2">
        <v>-7044</v>
      </c>
      <c r="P508">
        <v>26303</v>
      </c>
      <c r="Q508">
        <v>138521</v>
      </c>
      <c r="R508">
        <v>122351</v>
      </c>
      <c r="S508" s="4" t="e">
        <v>#N/A</v>
      </c>
      <c r="T508">
        <v>377</v>
      </c>
      <c r="U508">
        <v>27662</v>
      </c>
      <c r="V508">
        <v>-377</v>
      </c>
      <c r="W508">
        <v>4725</v>
      </c>
      <c r="X508">
        <v>335</v>
      </c>
      <c r="Y508">
        <v>6</v>
      </c>
      <c r="Z508">
        <v>4348</v>
      </c>
      <c r="AA508" t="e">
        <v>#N/A</v>
      </c>
      <c r="AB508">
        <v>10406</v>
      </c>
      <c r="AC508">
        <v>5240</v>
      </c>
      <c r="AD508">
        <v>20.783100000000001</v>
      </c>
      <c r="AE508" s="25">
        <v>42100.079400000002</v>
      </c>
      <c r="AF508">
        <v>2048</v>
      </c>
      <c r="AG508">
        <v>690</v>
      </c>
      <c r="AH508">
        <v>2539</v>
      </c>
      <c r="AI508">
        <v>5240</v>
      </c>
      <c r="AJ508">
        <v>0</v>
      </c>
      <c r="AK508">
        <v>841</v>
      </c>
      <c r="AL508">
        <v>-6577</v>
      </c>
      <c r="AM508">
        <v>0</v>
      </c>
      <c r="AN508">
        <v>3320</v>
      </c>
      <c r="AO508">
        <v>25041</v>
      </c>
      <c r="AP508">
        <v>12.446899999999999</v>
      </c>
      <c r="AQ508">
        <v>6382</v>
      </c>
      <c r="AR508">
        <v>120406</v>
      </c>
      <c r="AS508">
        <v>15329</v>
      </c>
      <c r="AT508">
        <v>22.2698</v>
      </c>
      <c r="AU508">
        <v>1925</v>
      </c>
      <c r="AV508">
        <v>5599</v>
      </c>
      <c r="AW508">
        <v>337</v>
      </c>
      <c r="AX508" s="26">
        <v>6382</v>
      </c>
      <c r="AY508">
        <v>6382</v>
      </c>
      <c r="AZ508">
        <v>76085</v>
      </c>
      <c r="BA508">
        <v>13464</v>
      </c>
      <c r="BB508">
        <v>8644</v>
      </c>
      <c r="BC508">
        <v>-1146</v>
      </c>
      <c r="BD508" t="e">
        <v>#N/A</v>
      </c>
      <c r="BE508" s="15">
        <v>2048</v>
      </c>
      <c r="BF508" s="5">
        <v>0</v>
      </c>
      <c r="BG508" s="9">
        <f t="shared" si="65"/>
        <v>0</v>
      </c>
      <c r="BH508" s="9">
        <f t="shared" si="71"/>
        <v>0</v>
      </c>
      <c r="BI508" s="9">
        <f t="shared" si="66"/>
        <v>0</v>
      </c>
      <c r="BJ508">
        <v>493.26</v>
      </c>
      <c r="BK508" s="9">
        <f t="shared" si="73"/>
        <v>31435.459799999997</v>
      </c>
      <c r="BL508">
        <v>63.73</v>
      </c>
      <c r="BM508">
        <v>0</v>
      </c>
      <c r="BN508" t="s">
        <v>116</v>
      </c>
      <c r="BO508">
        <f t="shared" si="72"/>
        <v>0</v>
      </c>
      <c r="BP508">
        <f t="shared" si="67"/>
        <v>16170</v>
      </c>
      <c r="BQ508">
        <f t="shared" si="68"/>
        <v>1.9440605936920221</v>
      </c>
      <c r="BR508">
        <f t="shared" si="69"/>
        <v>0.51438725893870973</v>
      </c>
      <c r="BS508" t="str">
        <f t="shared" si="70"/>
        <v>NonPayer</v>
      </c>
    </row>
    <row r="509" spans="1:71">
      <c r="A509" s="27">
        <v>508</v>
      </c>
      <c r="B509" s="27" t="s">
        <v>86</v>
      </c>
      <c r="C509" s="29">
        <v>41274</v>
      </c>
      <c r="D509" s="27">
        <v>0.36599999999999999</v>
      </c>
      <c r="E509" s="27">
        <v>4656</v>
      </c>
      <c r="F509" s="27">
        <v>9127</v>
      </c>
      <c r="G509" s="27">
        <v>5067</v>
      </c>
      <c r="H509" s="27">
        <v>76293</v>
      </c>
      <c r="I509" s="27">
        <v>16618</v>
      </c>
      <c r="J509" s="27">
        <v>38897</v>
      </c>
      <c r="K509" s="27">
        <v>33014</v>
      </c>
      <c r="L509" s="27">
        <v>153</v>
      </c>
      <c r="M509" s="27">
        <v>0</v>
      </c>
      <c r="N509" s="27">
        <v>-19544</v>
      </c>
      <c r="O509" s="27">
        <v>-19544</v>
      </c>
      <c r="P509" s="27">
        <v>10197</v>
      </c>
      <c r="Q509" s="27">
        <v>114617</v>
      </c>
      <c r="R509" s="27">
        <v>111272</v>
      </c>
      <c r="S509" s="27" t="e">
        <v>#N/A</v>
      </c>
      <c r="T509" s="27">
        <v>535</v>
      </c>
      <c r="U509" s="27">
        <v>38324</v>
      </c>
      <c r="V509" s="27">
        <v>-535</v>
      </c>
      <c r="W509" s="27">
        <v>7498</v>
      </c>
      <c r="X509" s="27">
        <v>514</v>
      </c>
      <c r="Y509" s="27">
        <v>22</v>
      </c>
      <c r="Z509" s="27">
        <v>6963</v>
      </c>
      <c r="AA509" s="27" t="e">
        <v>#N/A</v>
      </c>
      <c r="AB509" s="27">
        <v>0</v>
      </c>
      <c r="AC509" s="27">
        <v>8224</v>
      </c>
      <c r="AD509" s="27">
        <v>23.1968</v>
      </c>
      <c r="AE509" s="27">
        <v>33314.7811</v>
      </c>
      <c r="AF509" s="27">
        <v>4334</v>
      </c>
      <c r="AG509" s="27">
        <v>1235</v>
      </c>
      <c r="AH509" s="27">
        <v>3060</v>
      </c>
      <c r="AI509" s="27">
        <v>8224</v>
      </c>
      <c r="AJ509" s="27">
        <v>0</v>
      </c>
      <c r="AK509" s="27">
        <v>470</v>
      </c>
      <c r="AL509" s="27">
        <v>-3824</v>
      </c>
      <c r="AM509" s="27">
        <v>0</v>
      </c>
      <c r="AN509" s="27">
        <v>5324</v>
      </c>
      <c r="AO509" s="27">
        <v>51044</v>
      </c>
      <c r="AP509" s="27">
        <v>5.6481000000000003</v>
      </c>
      <c r="AQ509" s="27">
        <v>3162</v>
      </c>
      <c r="AR509" s="27">
        <v>97999</v>
      </c>
      <c r="AS509" s="27">
        <v>2875</v>
      </c>
      <c r="AT509" s="27">
        <v>22.426200000000001</v>
      </c>
      <c r="AU509" s="27">
        <v>904</v>
      </c>
      <c r="AV509" s="27">
        <v>5891</v>
      </c>
      <c r="AW509" s="27">
        <v>-35</v>
      </c>
      <c r="AX509" s="27">
        <v>3162</v>
      </c>
      <c r="AY509" s="27">
        <v>3162</v>
      </c>
      <c r="AZ509" s="27">
        <v>66129</v>
      </c>
      <c r="BA509" s="27">
        <v>10038</v>
      </c>
      <c r="BB509" s="27">
        <v>4031</v>
      </c>
      <c r="BC509" s="27">
        <v>10946</v>
      </c>
      <c r="BD509" s="27" t="e">
        <v>#N/A</v>
      </c>
      <c r="BE509" s="28">
        <v>4334</v>
      </c>
      <c r="BF509" s="27">
        <v>0</v>
      </c>
      <c r="BG509" s="31">
        <f t="shared" si="65"/>
        <v>0</v>
      </c>
      <c r="BH509" s="31">
        <f t="shared" si="71"/>
        <v>0</v>
      </c>
      <c r="BI509" s="31">
        <f t="shared" si="66"/>
        <v>0</v>
      </c>
      <c r="BJ509" s="27">
        <v>493.26</v>
      </c>
      <c r="BK509" s="31">
        <f t="shared" si="73"/>
        <v>33295.050000000003</v>
      </c>
      <c r="BL509" s="27">
        <v>67.5</v>
      </c>
      <c r="BM509" s="27">
        <v>0</v>
      </c>
      <c r="BN509" s="27" t="s">
        <v>116</v>
      </c>
      <c r="BO509" s="27">
        <f t="shared" si="72"/>
        <v>0</v>
      </c>
      <c r="BP509" s="27">
        <f t="shared" si="67"/>
        <v>3345</v>
      </c>
      <c r="BQ509" s="27">
        <f t="shared" si="68"/>
        <v>9.9536771300448432</v>
      </c>
      <c r="BR509" s="27">
        <f t="shared" si="69"/>
        <v>0.10046538449409145</v>
      </c>
      <c r="BS509" s="27" t="str">
        <f t="shared" si="70"/>
        <v>NonPayer</v>
      </c>
    </row>
    <row r="510" spans="1:71" customFormat="1" hidden="1">
      <c r="A510">
        <v>509</v>
      </c>
      <c r="B510" t="s">
        <v>86</v>
      </c>
      <c r="C510" s="1">
        <v>41090</v>
      </c>
      <c r="D510">
        <v>0.40860000000000002</v>
      </c>
      <c r="E510" t="e">
        <v>#N/A</v>
      </c>
      <c r="F510" t="e">
        <v>#N/A</v>
      </c>
      <c r="G510">
        <v>2668</v>
      </c>
      <c r="H510">
        <v>105431</v>
      </c>
      <c r="I510">
        <v>16039</v>
      </c>
      <c r="J510" s="3" t="e">
        <v>#N/A</v>
      </c>
      <c r="K510">
        <v>28357</v>
      </c>
      <c r="L510">
        <v>113</v>
      </c>
      <c r="M510">
        <v>0</v>
      </c>
      <c r="N510" s="2">
        <v>-23878</v>
      </c>
      <c r="O510" s="2">
        <v>-23878</v>
      </c>
      <c r="P510">
        <v>18985</v>
      </c>
      <c r="Q510">
        <v>134195</v>
      </c>
      <c r="R510">
        <v>134939</v>
      </c>
      <c r="S510" s="4" t="e">
        <v>#N/A</v>
      </c>
      <c r="T510">
        <v>330</v>
      </c>
      <c r="U510">
        <v>28764</v>
      </c>
      <c r="V510">
        <v>-330</v>
      </c>
      <c r="W510">
        <v>-417</v>
      </c>
      <c r="X510">
        <v>346</v>
      </c>
      <c r="Y510">
        <v>17</v>
      </c>
      <c r="Z510">
        <v>-747</v>
      </c>
      <c r="AA510" t="e">
        <v>#N/A</v>
      </c>
      <c r="AB510" t="e">
        <v>#N/A</v>
      </c>
      <c r="AC510">
        <v>1814</v>
      </c>
      <c r="AD510" t="e">
        <v>#N/A</v>
      </c>
      <c r="AE510" s="25">
        <v>36377.952700000002</v>
      </c>
      <c r="AF510">
        <v>-1172</v>
      </c>
      <c r="AG510">
        <v>-331</v>
      </c>
      <c r="AH510">
        <v>2831</v>
      </c>
      <c r="AI510">
        <v>1814</v>
      </c>
      <c r="AJ510">
        <v>0</v>
      </c>
      <c r="AK510">
        <v>715</v>
      </c>
      <c r="AL510">
        <v>251</v>
      </c>
      <c r="AM510">
        <v>0</v>
      </c>
      <c r="AN510">
        <v>-1293</v>
      </c>
      <c r="AO510">
        <v>15085</v>
      </c>
      <c r="AP510">
        <v>-3.7740999999999998</v>
      </c>
      <c r="AQ510">
        <v>292</v>
      </c>
      <c r="AR510">
        <v>118156</v>
      </c>
      <c r="AS510">
        <v>-1459</v>
      </c>
      <c r="AT510">
        <v>40.435200000000002</v>
      </c>
      <c r="AU510">
        <v>446</v>
      </c>
      <c r="AV510">
        <v>6739</v>
      </c>
      <c r="AW510">
        <v>365</v>
      </c>
      <c r="AX510" s="26">
        <v>292</v>
      </c>
      <c r="AY510">
        <v>292</v>
      </c>
      <c r="AZ510">
        <v>38282</v>
      </c>
      <c r="BA510">
        <v>9411</v>
      </c>
      <c r="BB510">
        <v>1103</v>
      </c>
      <c r="BC510">
        <v>2811</v>
      </c>
      <c r="BD510" t="e">
        <v>#N/A</v>
      </c>
      <c r="BE510" s="15">
        <v>-1172</v>
      </c>
      <c r="BF510" s="5">
        <v>0</v>
      </c>
      <c r="BG510" s="9">
        <f t="shared" si="65"/>
        <v>0</v>
      </c>
      <c r="BH510" s="9">
        <f t="shared" si="71"/>
        <v>0</v>
      </c>
      <c r="BI510" s="9">
        <f t="shared" si="66"/>
        <v>0</v>
      </c>
      <c r="BJ510">
        <v>493.26</v>
      </c>
      <c r="BK510" s="9">
        <f t="shared" si="73"/>
        <v>36249.676413479996</v>
      </c>
      <c r="BL510">
        <v>73.489998</v>
      </c>
      <c r="BM510">
        <v>0</v>
      </c>
      <c r="BN510" t="s">
        <v>116</v>
      </c>
      <c r="BO510">
        <f t="shared" si="72"/>
        <v>0</v>
      </c>
      <c r="BP510">
        <f t="shared" si="67"/>
        <v>-744</v>
      </c>
      <c r="BQ510">
        <f t="shared" si="68"/>
        <v>-48.722683351451607</v>
      </c>
      <c r="BR510">
        <f t="shared" si="69"/>
        <v>-2.0524321141893898E-2</v>
      </c>
      <c r="BS510" t="str">
        <f t="shared" si="70"/>
        <v>NonPayer</v>
      </c>
    </row>
    <row r="511" spans="1:71">
      <c r="A511" s="27">
        <v>510</v>
      </c>
      <c r="B511" s="27" t="s">
        <v>86</v>
      </c>
      <c r="C511" s="29">
        <v>40908</v>
      </c>
      <c r="D511" s="27">
        <v>0.59450000000000003</v>
      </c>
      <c r="E511" s="27">
        <v>6602</v>
      </c>
      <c r="F511" s="27">
        <v>10793</v>
      </c>
      <c r="G511" s="27">
        <v>2874</v>
      </c>
      <c r="H511" s="27">
        <v>99178</v>
      </c>
      <c r="I511" s="27">
        <v>161</v>
      </c>
      <c r="J511" s="27">
        <v>53831</v>
      </c>
      <c r="K511" s="27">
        <v>27549</v>
      </c>
      <c r="L511" s="27">
        <v>291</v>
      </c>
      <c r="M511" s="27">
        <v>0</v>
      </c>
      <c r="N511" s="27">
        <v>-22706</v>
      </c>
      <c r="O511" s="27">
        <v>-22706</v>
      </c>
      <c r="P511" s="27">
        <v>19522</v>
      </c>
      <c r="Q511" s="27">
        <v>128774</v>
      </c>
      <c r="R511" s="27">
        <v>128556</v>
      </c>
      <c r="S511" s="27" t="e">
        <v>#N/A</v>
      </c>
      <c r="T511" s="27">
        <v>368</v>
      </c>
      <c r="U511" s="27">
        <v>29596</v>
      </c>
      <c r="V511" s="27">
        <v>-368</v>
      </c>
      <c r="W511" s="27">
        <v>-2477</v>
      </c>
      <c r="X511" s="27">
        <v>397</v>
      </c>
      <c r="Y511" s="27">
        <v>11</v>
      </c>
      <c r="Z511" s="27">
        <v>-2845</v>
      </c>
      <c r="AA511" s="27" t="e">
        <v>#N/A</v>
      </c>
      <c r="AB511" s="27">
        <v>0</v>
      </c>
      <c r="AC511" s="27">
        <v>7597</v>
      </c>
      <c r="AD511" s="27">
        <v>32.429000000000002</v>
      </c>
      <c r="AE511" s="27">
        <v>38207.948700000001</v>
      </c>
      <c r="AF511" s="27">
        <v>1464</v>
      </c>
      <c r="AG511" s="27">
        <v>777</v>
      </c>
      <c r="AH511" s="27">
        <v>3908</v>
      </c>
      <c r="AI511" s="27">
        <v>7597</v>
      </c>
      <c r="AJ511" s="27">
        <v>0</v>
      </c>
      <c r="AK511" s="27">
        <v>505</v>
      </c>
      <c r="AL511" s="27">
        <v>2122</v>
      </c>
      <c r="AM511" s="27">
        <v>0</v>
      </c>
      <c r="AN511" s="27">
        <v>2396</v>
      </c>
      <c r="AO511" s="27">
        <v>23197</v>
      </c>
      <c r="AP511" s="27">
        <v>2.1006999999999998</v>
      </c>
      <c r="AQ511" s="27">
        <v>4645</v>
      </c>
      <c r="AR511" s="27">
        <v>128613</v>
      </c>
      <c r="AS511" s="27">
        <v>-287</v>
      </c>
      <c r="AT511" s="27">
        <v>25.0624</v>
      </c>
      <c r="AU511" s="27">
        <v>1607</v>
      </c>
      <c r="AV511" s="27">
        <v>6394</v>
      </c>
      <c r="AW511" s="27">
        <v>160</v>
      </c>
      <c r="AX511" s="27">
        <v>4645</v>
      </c>
      <c r="AY511" s="27">
        <v>4645</v>
      </c>
      <c r="AZ511" s="27">
        <v>45991</v>
      </c>
      <c r="BA511" s="27">
        <v>11893</v>
      </c>
      <c r="BB511" s="27">
        <v>6412</v>
      </c>
      <c r="BC511" s="27">
        <v>-7175</v>
      </c>
      <c r="BD511" s="27" t="e">
        <v>#N/A</v>
      </c>
      <c r="BE511" s="28">
        <v>1464</v>
      </c>
      <c r="BF511" s="27">
        <v>0</v>
      </c>
      <c r="BG511" s="31">
        <f t="shared" si="65"/>
        <v>0</v>
      </c>
      <c r="BH511" s="31">
        <f t="shared" si="71"/>
        <v>0</v>
      </c>
      <c r="BI511" s="31">
        <f t="shared" si="66"/>
        <v>0</v>
      </c>
      <c r="BJ511" s="27">
        <v>493.26</v>
      </c>
      <c r="BK511" s="31">
        <f t="shared" si="73"/>
        <v>37981.019999999997</v>
      </c>
      <c r="BL511" s="27">
        <v>77</v>
      </c>
      <c r="BM511" s="27">
        <v>0</v>
      </c>
      <c r="BN511" s="27" t="s">
        <v>116</v>
      </c>
      <c r="BO511" s="27">
        <f t="shared" si="72"/>
        <v>0</v>
      </c>
      <c r="BP511" s="27">
        <f t="shared" si="67"/>
        <v>218</v>
      </c>
      <c r="BQ511" s="27">
        <f t="shared" si="68"/>
        <v>174.22486238532107</v>
      </c>
      <c r="BR511" s="27">
        <f t="shared" si="69"/>
        <v>5.7397089388331332E-3</v>
      </c>
      <c r="BS511" s="27" t="str">
        <f t="shared" si="70"/>
        <v>NonPayer</v>
      </c>
    </row>
    <row r="512" spans="1:71" customFormat="1" hidden="1">
      <c r="A512">
        <v>511</v>
      </c>
      <c r="B512" t="s">
        <v>86</v>
      </c>
      <c r="C512" s="1">
        <v>40724</v>
      </c>
      <c r="D512">
        <v>0.90529999999999999</v>
      </c>
      <c r="E512" t="e">
        <v>#N/A</v>
      </c>
      <c r="F512" t="e">
        <v>#N/A</v>
      </c>
      <c r="G512">
        <v>2503</v>
      </c>
      <c r="H512">
        <v>97331</v>
      </c>
      <c r="I512">
        <v>24313</v>
      </c>
      <c r="J512" s="3" t="e">
        <v>#N/A</v>
      </c>
      <c r="K512">
        <v>28937</v>
      </c>
      <c r="L512">
        <v>180</v>
      </c>
      <c r="M512">
        <v>0</v>
      </c>
      <c r="N512" s="2">
        <v>-21578</v>
      </c>
      <c r="O512" s="2">
        <v>-50084</v>
      </c>
      <c r="P512">
        <v>16095</v>
      </c>
      <c r="Q512">
        <v>129497</v>
      </c>
      <c r="R512">
        <v>128306</v>
      </c>
      <c r="S512" s="4" t="e">
        <v>#N/A</v>
      </c>
      <c r="T512">
        <v>181</v>
      </c>
      <c r="U512">
        <v>32166</v>
      </c>
      <c r="V512">
        <v>-181</v>
      </c>
      <c r="W512">
        <v>-5574</v>
      </c>
      <c r="X512">
        <v>339</v>
      </c>
      <c r="Y512">
        <v>15</v>
      </c>
      <c r="Z512">
        <v>-5755</v>
      </c>
      <c r="AA512" t="e">
        <v>#N/A</v>
      </c>
      <c r="AB512" t="e">
        <v>#N/A</v>
      </c>
      <c r="AC512">
        <v>4296</v>
      </c>
      <c r="AD512">
        <v>20.667300000000001</v>
      </c>
      <c r="AE512" s="25">
        <v>53000.827400000002</v>
      </c>
      <c r="AF512">
        <v>3181</v>
      </c>
      <c r="AG512">
        <v>830</v>
      </c>
      <c r="AH512">
        <v>2486</v>
      </c>
      <c r="AI512">
        <v>4296</v>
      </c>
      <c r="AJ512">
        <v>0</v>
      </c>
      <c r="AK512">
        <v>350</v>
      </c>
      <c r="AL512">
        <v>2362</v>
      </c>
      <c r="AM512">
        <v>0</v>
      </c>
      <c r="AN512">
        <v>4016</v>
      </c>
      <c r="AO512">
        <v>22794</v>
      </c>
      <c r="AP512">
        <v>2.6143999999999998</v>
      </c>
      <c r="AQ512">
        <v>2224</v>
      </c>
      <c r="AR512">
        <v>105184</v>
      </c>
      <c r="AS512">
        <v>841</v>
      </c>
      <c r="AT512">
        <v>11.2476</v>
      </c>
      <c r="AU512">
        <v>293</v>
      </c>
      <c r="AV512">
        <v>4793</v>
      </c>
      <c r="AW512">
        <v>88</v>
      </c>
      <c r="AX512" s="26">
        <v>2224</v>
      </c>
      <c r="AY512">
        <v>2224</v>
      </c>
      <c r="AZ512">
        <v>45758</v>
      </c>
      <c r="BA512">
        <v>4797</v>
      </c>
      <c r="BB512">
        <v>2605</v>
      </c>
      <c r="BC512">
        <v>-1973</v>
      </c>
      <c r="BD512" t="e">
        <v>#N/A</v>
      </c>
      <c r="BE512" s="15">
        <v>3181</v>
      </c>
      <c r="BF512" s="5">
        <v>0</v>
      </c>
      <c r="BG512" s="9">
        <f t="shared" si="65"/>
        <v>0</v>
      </c>
      <c r="BH512" s="9">
        <f t="shared" si="71"/>
        <v>0</v>
      </c>
      <c r="BI512" s="9">
        <f t="shared" si="66"/>
        <v>0</v>
      </c>
      <c r="BJ512">
        <v>493.26</v>
      </c>
      <c r="BK512" s="9">
        <f t="shared" si="73"/>
        <v>52961.327679779999</v>
      </c>
      <c r="BL512">
        <v>107.370003</v>
      </c>
      <c r="BM512">
        <v>0</v>
      </c>
      <c r="BN512" t="s">
        <v>116</v>
      </c>
      <c r="BO512">
        <f t="shared" si="72"/>
        <v>0</v>
      </c>
      <c r="BP512">
        <f t="shared" si="67"/>
        <v>1191</v>
      </c>
      <c r="BQ512">
        <f t="shared" si="68"/>
        <v>44.467949353299744</v>
      </c>
      <c r="BR512">
        <f t="shared" si="69"/>
        <v>2.2488106929666522E-2</v>
      </c>
      <c r="BS512" t="str">
        <f t="shared" si="70"/>
        <v>NonPayer</v>
      </c>
    </row>
    <row r="513" spans="1:71">
      <c r="A513" s="27">
        <v>512</v>
      </c>
      <c r="B513" s="27" t="s">
        <v>86</v>
      </c>
      <c r="C513" s="29">
        <v>40543</v>
      </c>
      <c r="D513" s="27">
        <v>0.8266</v>
      </c>
      <c r="E513" s="27">
        <v>7785</v>
      </c>
      <c r="F513" s="27">
        <v>14810</v>
      </c>
      <c r="G513" s="27">
        <v>4350</v>
      </c>
      <c r="H513" s="27">
        <v>117700</v>
      </c>
      <c r="I513" s="27">
        <v>22844</v>
      </c>
      <c r="J513" s="27">
        <v>53549</v>
      </c>
      <c r="K513" s="27">
        <v>4916</v>
      </c>
      <c r="L513" s="27">
        <v>778</v>
      </c>
      <c r="M513" s="27">
        <v>0</v>
      </c>
      <c r="N513" s="27">
        <v>-27351</v>
      </c>
      <c r="O513" s="27">
        <v>-27351</v>
      </c>
      <c r="P513" s="27">
        <v>39062</v>
      </c>
      <c r="Q513" s="27">
        <v>119582</v>
      </c>
      <c r="R513" s="27">
        <v>124169</v>
      </c>
      <c r="S513" s="27" t="e">
        <v>#N/A</v>
      </c>
      <c r="T513" s="27">
        <v>218</v>
      </c>
      <c r="U513" s="27">
        <v>1882</v>
      </c>
      <c r="V513" s="27">
        <v>-218</v>
      </c>
      <c r="W513" s="27">
        <v>-859</v>
      </c>
      <c r="X513" s="27">
        <v>376</v>
      </c>
      <c r="Y513" s="27">
        <v>1</v>
      </c>
      <c r="Z513" s="27">
        <v>-1077</v>
      </c>
      <c r="AA513" s="27" t="e">
        <v>#N/A</v>
      </c>
      <c r="AB513" s="27">
        <v>0</v>
      </c>
      <c r="AC513" s="27">
        <v>501</v>
      </c>
      <c r="AD513" s="27" t="e">
        <v>#N/A</v>
      </c>
      <c r="AE513" s="27">
        <v>60567.441599999998</v>
      </c>
      <c r="AF513" s="27">
        <v>-957</v>
      </c>
      <c r="AG513" s="27">
        <v>-537</v>
      </c>
      <c r="AH513" s="27">
        <v>2307</v>
      </c>
      <c r="AI513" s="27">
        <v>501</v>
      </c>
      <c r="AJ513" s="27">
        <v>0</v>
      </c>
      <c r="AK513" s="27">
        <v>345</v>
      </c>
      <c r="AL513" s="27">
        <v>1967</v>
      </c>
      <c r="AM513" s="27">
        <v>0</v>
      </c>
      <c r="AN513" s="27">
        <v>-1411</v>
      </c>
      <c r="AO513" s="27">
        <v>22964</v>
      </c>
      <c r="AP513" s="27">
        <v>-9.6095000000000006</v>
      </c>
      <c r="AQ513" s="27">
        <v>-6088</v>
      </c>
      <c r="AR513" s="27">
        <v>96738</v>
      </c>
      <c r="AS513" s="27">
        <v>-4932</v>
      </c>
      <c r="AT513" s="27" t="e">
        <v>#N/A</v>
      </c>
      <c r="AU513" s="27">
        <v>-2051</v>
      </c>
      <c r="AV513" s="27">
        <v>4410</v>
      </c>
      <c r="AW513" s="27">
        <v>43</v>
      </c>
      <c r="AX513" s="27">
        <v>-6088</v>
      </c>
      <c r="AY513" s="27">
        <v>-6088</v>
      </c>
      <c r="AZ513" s="27">
        <v>38090</v>
      </c>
      <c r="BA513" s="27">
        <v>-2079</v>
      </c>
      <c r="BB513" s="27">
        <v>-8096</v>
      </c>
      <c r="BC513" s="27">
        <v>-30750</v>
      </c>
      <c r="BD513" s="27" t="e">
        <v>#N/A</v>
      </c>
      <c r="BE513" s="28">
        <v>-957</v>
      </c>
      <c r="BF513" s="27">
        <v>0</v>
      </c>
      <c r="BG513" s="31">
        <f t="shared" si="65"/>
        <v>0</v>
      </c>
      <c r="BH513" s="31">
        <f t="shared" si="71"/>
        <v>0</v>
      </c>
      <c r="BI513" s="31">
        <f t="shared" si="66"/>
        <v>0</v>
      </c>
      <c r="BJ513" s="27">
        <v>493.26</v>
      </c>
      <c r="BK513" s="31">
        <f t="shared" si="73"/>
        <v>60616.720906740004</v>
      </c>
      <c r="BL513" s="27">
        <v>122.889999</v>
      </c>
      <c r="BM513" s="27">
        <v>0</v>
      </c>
      <c r="BN513" s="27" t="s">
        <v>116</v>
      </c>
      <c r="BO513" s="27">
        <f t="shared" si="72"/>
        <v>0</v>
      </c>
      <c r="BP513" s="27">
        <f t="shared" si="67"/>
        <v>-4587</v>
      </c>
      <c r="BQ513" s="27">
        <f t="shared" si="68"/>
        <v>-13.2148944640811</v>
      </c>
      <c r="BR513" s="27">
        <f t="shared" si="69"/>
        <v>-7.5672189643138044E-2</v>
      </c>
      <c r="BS513" s="27" t="str">
        <f t="shared" si="70"/>
        <v>NonPayer</v>
      </c>
    </row>
    <row r="514" spans="1:71" customFormat="1" hidden="1">
      <c r="A514">
        <v>513</v>
      </c>
      <c r="B514" t="s">
        <v>86</v>
      </c>
      <c r="C514" s="1">
        <v>40359</v>
      </c>
      <c r="D514">
        <v>0.80740000000000001</v>
      </c>
      <c r="E514" t="e">
        <v>#N/A</v>
      </c>
      <c r="F514" t="e">
        <v>#N/A</v>
      </c>
      <c r="G514">
        <v>1967</v>
      </c>
      <c r="H514">
        <v>105569</v>
      </c>
      <c r="I514">
        <v>21845</v>
      </c>
      <c r="J514" s="3" t="e">
        <v>#N/A</v>
      </c>
      <c r="K514">
        <v>7166</v>
      </c>
      <c r="L514">
        <v>326</v>
      </c>
      <c r="M514">
        <v>0</v>
      </c>
      <c r="N514" s="2">
        <v>-22425</v>
      </c>
      <c r="O514" s="2">
        <v>-50931</v>
      </c>
      <c r="P514">
        <v>35030</v>
      </c>
      <c r="Q514">
        <v>117442</v>
      </c>
      <c r="R514">
        <v>117175</v>
      </c>
      <c r="S514" s="4" t="e">
        <v>#N/A</v>
      </c>
      <c r="T514">
        <v>81</v>
      </c>
      <c r="U514">
        <v>11873</v>
      </c>
      <c r="V514">
        <v>-81</v>
      </c>
      <c r="W514">
        <v>-3943</v>
      </c>
      <c r="X514">
        <v>383</v>
      </c>
      <c r="Y514">
        <v>135</v>
      </c>
      <c r="Z514">
        <v>-4024</v>
      </c>
      <c r="AA514" t="e">
        <v>#N/A</v>
      </c>
      <c r="AB514" t="e">
        <v>#N/A</v>
      </c>
      <c r="AC514">
        <v>-2580</v>
      </c>
      <c r="AD514" t="e">
        <v>#N/A</v>
      </c>
      <c r="AE514" s="25">
        <v>53203.064200000001</v>
      </c>
      <c r="AF514">
        <v>-5131</v>
      </c>
      <c r="AG514">
        <v>-1514</v>
      </c>
      <c r="AH514">
        <v>2103</v>
      </c>
      <c r="AI514">
        <v>-2580</v>
      </c>
      <c r="AJ514">
        <v>0</v>
      </c>
      <c r="AK514">
        <v>273</v>
      </c>
      <c r="AL514">
        <v>2348</v>
      </c>
      <c r="AM514">
        <v>0</v>
      </c>
      <c r="AN514">
        <v>-6685</v>
      </c>
      <c r="AO514">
        <v>15126</v>
      </c>
      <c r="AP514">
        <v>-13.188700000000001</v>
      </c>
      <c r="AQ514">
        <v>-11408</v>
      </c>
      <c r="AR514">
        <v>95597</v>
      </c>
      <c r="AS514">
        <v>-6</v>
      </c>
      <c r="AT514" t="e">
        <v>#N/A</v>
      </c>
      <c r="AU514">
        <v>-331</v>
      </c>
      <c r="AV514">
        <v>4025</v>
      </c>
      <c r="AW514">
        <v>-297</v>
      </c>
      <c r="AX514" s="26">
        <v>-10215</v>
      </c>
      <c r="AY514">
        <v>-10215</v>
      </c>
      <c r="AZ514">
        <v>44318</v>
      </c>
      <c r="BA514">
        <v>-5180</v>
      </c>
      <c r="BB514">
        <v>-12036</v>
      </c>
      <c r="BC514">
        <v>-23189</v>
      </c>
      <c r="BD514" t="e">
        <v>#N/A</v>
      </c>
      <c r="BE514" s="15">
        <v>-5131</v>
      </c>
      <c r="BF514" s="5">
        <v>0</v>
      </c>
      <c r="BG514" s="9">
        <f t="shared" ref="BG514:BG577" si="74">BF514*BJ514</f>
        <v>0</v>
      </c>
      <c r="BH514" s="9">
        <f t="shared" si="71"/>
        <v>0</v>
      </c>
      <c r="BI514" s="9">
        <f t="shared" si="66"/>
        <v>0</v>
      </c>
      <c r="BJ514">
        <v>493.26</v>
      </c>
      <c r="BK514" s="9">
        <f t="shared" si="73"/>
        <v>53267.146413479997</v>
      </c>
      <c r="BL514">
        <v>107.989998</v>
      </c>
      <c r="BM514">
        <v>0</v>
      </c>
      <c r="BN514" t="s">
        <v>116</v>
      </c>
      <c r="BO514">
        <f t="shared" si="72"/>
        <v>0</v>
      </c>
      <c r="BP514">
        <f t="shared" si="67"/>
        <v>267</v>
      </c>
      <c r="BQ514">
        <f t="shared" si="68"/>
        <v>199.50242102426967</v>
      </c>
      <c r="BR514">
        <f t="shared" si="69"/>
        <v>5.0124704996855609E-3</v>
      </c>
      <c r="BS514" t="e">
        <f t="shared" si="70"/>
        <v>#N/A</v>
      </c>
    </row>
    <row r="515" spans="1:71">
      <c r="A515" s="27">
        <v>514</v>
      </c>
      <c r="B515" s="27" t="s">
        <v>87</v>
      </c>
      <c r="C515" s="29">
        <v>44561</v>
      </c>
      <c r="D515" s="27">
        <v>0.55110000000000003</v>
      </c>
      <c r="E515" s="27">
        <v>3089</v>
      </c>
      <c r="F515" s="27">
        <v>4810</v>
      </c>
      <c r="G515" s="27">
        <v>99774</v>
      </c>
      <c r="H515" s="27">
        <v>75445</v>
      </c>
      <c r="I515" s="27">
        <v>11982</v>
      </c>
      <c r="J515" s="27">
        <v>535094</v>
      </c>
      <c r="K515" s="27">
        <v>205392</v>
      </c>
      <c r="L515" s="27">
        <v>0</v>
      </c>
      <c r="M515" s="27">
        <v>0</v>
      </c>
      <c r="N515" s="27">
        <v>172812</v>
      </c>
      <c r="O515" s="27">
        <v>156403</v>
      </c>
      <c r="P515" s="27">
        <v>37671</v>
      </c>
      <c r="Q515" s="27">
        <v>595137</v>
      </c>
      <c r="R515" s="27">
        <v>335159</v>
      </c>
      <c r="S515" s="27">
        <v>0</v>
      </c>
      <c r="T515" s="27">
        <v>30247</v>
      </c>
      <c r="U515" s="27">
        <v>519692</v>
      </c>
      <c r="V515" s="27">
        <v>-30247</v>
      </c>
      <c r="W515" s="27">
        <v>50773</v>
      </c>
      <c r="X515" s="27">
        <v>6527</v>
      </c>
      <c r="Y515" s="27" t="e">
        <v>#N/A</v>
      </c>
      <c r="Z515" s="27">
        <v>20526</v>
      </c>
      <c r="AA515" s="27" t="e">
        <v>#N/A</v>
      </c>
      <c r="AB515" s="27">
        <v>0</v>
      </c>
      <c r="AC515" s="27">
        <v>54435</v>
      </c>
      <c r="AD515" s="27">
        <v>18.938099999999999</v>
      </c>
      <c r="AE515" s="27">
        <v>1765190.4387999999</v>
      </c>
      <c r="AF515" s="27">
        <v>37609</v>
      </c>
      <c r="AG515" s="27">
        <v>8796</v>
      </c>
      <c r="AH515" s="27">
        <v>3630</v>
      </c>
      <c r="AI515" s="27">
        <v>54435</v>
      </c>
      <c r="AJ515" s="27">
        <v>0</v>
      </c>
      <c r="AK515" s="27">
        <v>1830</v>
      </c>
      <c r="AL515" s="27">
        <v>-7124</v>
      </c>
      <c r="AM515" s="27">
        <v>0</v>
      </c>
      <c r="AN515" s="27">
        <v>46446</v>
      </c>
      <c r="AO515" s="27">
        <v>93800</v>
      </c>
      <c r="AP515" s="27">
        <v>1247.6242999999999</v>
      </c>
      <c r="AQ515" s="27">
        <v>166867</v>
      </c>
      <c r="AR515" s="27">
        <v>583155</v>
      </c>
      <c r="AS515" s="27">
        <v>258148</v>
      </c>
      <c r="AT515" s="27">
        <v>17.4404</v>
      </c>
      <c r="AU515" s="27">
        <v>35367</v>
      </c>
      <c r="AV515" s="27">
        <v>14870</v>
      </c>
      <c r="AW515" s="27">
        <v>554</v>
      </c>
      <c r="AX515" s="27">
        <v>166867</v>
      </c>
      <c r="AY515" s="27">
        <v>166867</v>
      </c>
      <c r="AZ515" s="27">
        <v>365178</v>
      </c>
      <c r="BA515" s="27">
        <v>217491</v>
      </c>
      <c r="BB515" s="27">
        <v>202788</v>
      </c>
      <c r="BC515" s="27">
        <v>91662</v>
      </c>
      <c r="BD515" s="27" t="e">
        <v>#N/A</v>
      </c>
      <c r="BE515" s="28">
        <v>37609</v>
      </c>
      <c r="BF515" s="27">
        <v>0</v>
      </c>
      <c r="BG515" s="31">
        <f t="shared" si="74"/>
        <v>0</v>
      </c>
      <c r="BH515" s="31">
        <f t="shared" si="71"/>
        <v>36395.736120000001</v>
      </c>
      <c r="BI515" s="31">
        <f t="shared" ref="BI515:BI578" si="75">IF(C516&lt;&gt;DATE(2021,12,31),BG515+BG516,0)</f>
        <v>36395.736120000001</v>
      </c>
      <c r="BJ515" s="27">
        <v>136.06899999999999</v>
      </c>
      <c r="BK515" s="31">
        <f t="shared" si="73"/>
        <v>1780054.6579999998</v>
      </c>
      <c r="BL515" s="27">
        <v>13082</v>
      </c>
      <c r="BM515" s="27">
        <v>1</v>
      </c>
      <c r="BN515" s="27" t="s">
        <v>107</v>
      </c>
      <c r="BO515" s="27">
        <f t="shared" si="72"/>
        <v>0</v>
      </c>
      <c r="BP515" s="27">
        <f t="shared" ref="BP515:BP578" si="76">Q515-R515</f>
        <v>259978</v>
      </c>
      <c r="BQ515" s="27">
        <f t="shared" ref="BQ515:BQ578" si="77">BK515/BP515</f>
        <v>6.8469434259821975</v>
      </c>
      <c r="BR515" s="27">
        <f t="shared" ref="BR515:BR578" si="78">BP515/BK515</f>
        <v>0.1460505714426214</v>
      </c>
      <c r="BS515" s="27" t="str">
        <f t="shared" ref="BS515:BS578" si="79">IF(B515=B516,IF(AND(BF515&gt;0,BF516&gt;0),"Continue",IF(AND(BF515&gt;0,BF516=0),"Initiate","NonPayer")),$BG$89)</f>
        <v>NonPayer</v>
      </c>
    </row>
    <row r="516" spans="1:71" customFormat="1" hidden="1">
      <c r="A516">
        <v>515</v>
      </c>
      <c r="B516" t="s">
        <v>87</v>
      </c>
      <c r="C516" s="1">
        <v>44377</v>
      </c>
      <c r="D516">
        <v>0.50890000000000002</v>
      </c>
      <c r="E516">
        <v>2</v>
      </c>
      <c r="F516">
        <v>5148</v>
      </c>
      <c r="G516">
        <v>110877</v>
      </c>
      <c r="H516">
        <v>92306</v>
      </c>
      <c r="I516">
        <v>10310</v>
      </c>
      <c r="J516" s="3">
        <v>498476</v>
      </c>
      <c r="K516">
        <v>208636</v>
      </c>
      <c r="L516">
        <v>0</v>
      </c>
      <c r="M516">
        <v>0</v>
      </c>
      <c r="N516" s="2">
        <v>123092</v>
      </c>
      <c r="O516" s="2">
        <v>106504</v>
      </c>
      <c r="P516">
        <v>51576</v>
      </c>
      <c r="Q516">
        <v>559111</v>
      </c>
      <c r="R516">
        <v>350989</v>
      </c>
      <c r="S516" s="4">
        <v>0</v>
      </c>
      <c r="T516">
        <v>16263</v>
      </c>
      <c r="U516">
        <v>466805</v>
      </c>
      <c r="V516">
        <v>-16263</v>
      </c>
      <c r="W516">
        <v>49291</v>
      </c>
      <c r="X516">
        <v>6720</v>
      </c>
      <c r="Y516" t="e">
        <v>#N/A</v>
      </c>
      <c r="Z516">
        <v>33028</v>
      </c>
      <c r="AA516" t="e">
        <v>#N/A</v>
      </c>
      <c r="AB516">
        <v>0</v>
      </c>
      <c r="AC516">
        <v>55505</v>
      </c>
      <c r="AD516">
        <v>17.308700000000002</v>
      </c>
      <c r="AE516" s="25">
        <v>1912345.8942</v>
      </c>
      <c r="AF516">
        <v>47477</v>
      </c>
      <c r="AG516">
        <v>9912</v>
      </c>
      <c r="AH516">
        <v>3814</v>
      </c>
      <c r="AI516">
        <v>55505</v>
      </c>
      <c r="AJ516">
        <v>0</v>
      </c>
      <c r="AK516">
        <v>1650</v>
      </c>
      <c r="AL516">
        <v>-565</v>
      </c>
      <c r="AM516">
        <v>0</v>
      </c>
      <c r="AN516">
        <v>57266</v>
      </c>
      <c r="AO516">
        <v>92010</v>
      </c>
      <c r="AP516">
        <v>1359.2071000000001</v>
      </c>
      <c r="AQ516">
        <v>179844</v>
      </c>
      <c r="AR516">
        <v>548801</v>
      </c>
      <c r="AS516">
        <v>206472</v>
      </c>
      <c r="AT516">
        <v>18.028700000000001</v>
      </c>
      <c r="AU516">
        <v>40031</v>
      </c>
      <c r="AV516">
        <v>15156</v>
      </c>
      <c r="AW516">
        <v>2165</v>
      </c>
      <c r="AX516" s="26">
        <v>179844</v>
      </c>
      <c r="AY516">
        <v>179844</v>
      </c>
      <c r="AZ516">
        <v>390652</v>
      </c>
      <c r="BA516">
        <v>241918</v>
      </c>
      <c r="BB516">
        <v>222040</v>
      </c>
      <c r="BC516">
        <v>82776</v>
      </c>
      <c r="BD516" t="e">
        <v>#N/A</v>
      </c>
      <c r="BE516" s="15">
        <v>47477</v>
      </c>
      <c r="BF516" s="5">
        <v>267.48</v>
      </c>
      <c r="BG516" s="9">
        <f t="shared" si="74"/>
        <v>36395.736120000001</v>
      </c>
      <c r="BH516" s="9">
        <f t="shared" ref="BH516:BH579" si="80">BG516+BG517</f>
        <v>89074.849469999986</v>
      </c>
      <c r="BI516" s="9">
        <f t="shared" si="75"/>
        <v>89074.849469999986</v>
      </c>
      <c r="BJ516">
        <v>136.06899999999999</v>
      </c>
      <c r="BK516" s="9">
        <f t="shared" si="73"/>
        <v>1930887.1444999999</v>
      </c>
      <c r="BL516">
        <v>14190.5</v>
      </c>
      <c r="BM516">
        <v>1</v>
      </c>
      <c r="BN516" t="s">
        <v>107</v>
      </c>
      <c r="BO516">
        <f t="shared" si="72"/>
        <v>1</v>
      </c>
      <c r="BP516">
        <f t="shared" si="76"/>
        <v>208122</v>
      </c>
      <c r="BQ516">
        <f t="shared" si="77"/>
        <v>9.2776695616032896</v>
      </c>
      <c r="BR516">
        <f t="shared" si="78"/>
        <v>0.10778568835202063</v>
      </c>
      <c r="BS516" t="str">
        <f t="shared" si="79"/>
        <v>Continue</v>
      </c>
    </row>
    <row r="517" spans="1:71">
      <c r="A517" s="27">
        <v>516</v>
      </c>
      <c r="B517" s="27" t="s">
        <v>87</v>
      </c>
      <c r="C517" s="29">
        <v>44196</v>
      </c>
      <c r="D517" s="27">
        <v>0.497</v>
      </c>
      <c r="E517" s="27">
        <v>7502</v>
      </c>
      <c r="F517" s="27">
        <v>3592</v>
      </c>
      <c r="G517" s="27">
        <v>106777</v>
      </c>
      <c r="H517" s="27">
        <v>59857</v>
      </c>
      <c r="I517" s="27">
        <v>9765</v>
      </c>
      <c r="J517" s="27">
        <v>466937</v>
      </c>
      <c r="K517" s="27">
        <v>245921</v>
      </c>
      <c r="L517" s="27">
        <v>0</v>
      </c>
      <c r="M517" s="27">
        <v>0</v>
      </c>
      <c r="N517" s="27">
        <v>93390</v>
      </c>
      <c r="O517" s="27">
        <v>72188</v>
      </c>
      <c r="P517" s="27">
        <v>16661</v>
      </c>
      <c r="Q517" s="27">
        <v>538877</v>
      </c>
      <c r="R517" s="27">
        <v>358217</v>
      </c>
      <c r="S517" s="27">
        <v>19762</v>
      </c>
      <c r="T517" s="27">
        <v>11311</v>
      </c>
      <c r="U517" s="27">
        <v>479020</v>
      </c>
      <c r="V517" s="27">
        <v>-11311</v>
      </c>
      <c r="W517" s="27">
        <v>65870</v>
      </c>
      <c r="X517" s="27">
        <v>7202</v>
      </c>
      <c r="Y517" s="27" t="e">
        <v>#N/A</v>
      </c>
      <c r="Z517" s="27">
        <v>54559</v>
      </c>
      <c r="AA517" s="27" t="e">
        <v>#N/A</v>
      </c>
      <c r="AB517" s="27">
        <v>0</v>
      </c>
      <c r="AC517" s="27">
        <v>70480</v>
      </c>
      <c r="AD517" s="27">
        <v>18.965</v>
      </c>
      <c r="AE517" s="27">
        <v>2050883.6529000001</v>
      </c>
      <c r="AF517" s="27">
        <v>62986</v>
      </c>
      <c r="AG517" s="27">
        <v>14666</v>
      </c>
      <c r="AH517" s="27">
        <v>3488</v>
      </c>
      <c r="AI517" s="27">
        <v>70480</v>
      </c>
      <c r="AJ517" s="27">
        <v>0</v>
      </c>
      <c r="AK517" s="27">
        <v>6737</v>
      </c>
      <c r="AL517" s="27">
        <v>-6320</v>
      </c>
      <c r="AM517" s="27">
        <v>0</v>
      </c>
      <c r="AN517" s="27">
        <v>77332</v>
      </c>
      <c r="AO517" s="27">
        <v>114572</v>
      </c>
      <c r="AP517" s="27">
        <v>903.03679999999997</v>
      </c>
      <c r="AQ517" s="27">
        <v>119175</v>
      </c>
      <c r="AR517" s="27">
        <v>529112</v>
      </c>
      <c r="AS517" s="27">
        <v>173923</v>
      </c>
      <c r="AT517" s="27">
        <v>20.201499999999999</v>
      </c>
      <c r="AU517" s="27">
        <v>31044</v>
      </c>
      <c r="AV517" s="27">
        <v>17239</v>
      </c>
      <c r="AW517" s="27">
        <v>3453</v>
      </c>
      <c r="AX517" s="27">
        <v>119175</v>
      </c>
      <c r="AY517" s="27">
        <v>119175</v>
      </c>
      <c r="AZ517" s="27">
        <v>364216</v>
      </c>
      <c r="BA517" s="27">
        <v>224065</v>
      </c>
      <c r="BB517" s="27">
        <v>153672</v>
      </c>
      <c r="BC517" s="27">
        <v>115129</v>
      </c>
      <c r="BD517" s="27" t="e">
        <v>#N/A</v>
      </c>
      <c r="BE517" s="28">
        <v>62986</v>
      </c>
      <c r="BF517" s="27">
        <v>387.15</v>
      </c>
      <c r="BG517" s="31">
        <f t="shared" si="74"/>
        <v>52679.113349999992</v>
      </c>
      <c r="BH517" s="31">
        <f t="shared" si="80"/>
        <v>84925.920329999994</v>
      </c>
      <c r="BI517" s="31">
        <f t="shared" si="75"/>
        <v>84925.920329999994</v>
      </c>
      <c r="BJ517" s="27">
        <v>136.06899999999999</v>
      </c>
      <c r="BK517" s="31">
        <f t="shared" si="73"/>
        <v>2070357.8694999998</v>
      </c>
      <c r="BL517" s="27">
        <v>15215.5</v>
      </c>
      <c r="BM517" s="27">
        <v>1</v>
      </c>
      <c r="BN517" s="27" t="s">
        <v>107</v>
      </c>
      <c r="BO517" s="27">
        <f t="shared" si="72"/>
        <v>1</v>
      </c>
      <c r="BP517" s="27">
        <f t="shared" si="76"/>
        <v>180660</v>
      </c>
      <c r="BQ517" s="27">
        <f t="shared" si="77"/>
        <v>11.45996828019484</v>
      </c>
      <c r="BR517" s="27">
        <f t="shared" si="78"/>
        <v>8.7260276429229192E-2</v>
      </c>
      <c r="BS517" s="27" t="str">
        <f t="shared" si="79"/>
        <v>Continue</v>
      </c>
    </row>
    <row r="518" spans="1:71" customFormat="1" hidden="1">
      <c r="A518">
        <v>517</v>
      </c>
      <c r="B518" t="s">
        <v>87</v>
      </c>
      <c r="C518" s="1">
        <v>44012</v>
      </c>
      <c r="D518">
        <v>0.41499999999999998</v>
      </c>
      <c r="E518">
        <v>618</v>
      </c>
      <c r="F518">
        <v>3869</v>
      </c>
      <c r="G518">
        <v>115665</v>
      </c>
      <c r="H518">
        <v>34063</v>
      </c>
      <c r="I518">
        <v>8249</v>
      </c>
      <c r="J518" s="3">
        <v>442264</v>
      </c>
      <c r="K518">
        <v>269064</v>
      </c>
      <c r="L518">
        <v>0</v>
      </c>
      <c r="M518">
        <v>0</v>
      </c>
      <c r="N518" s="2">
        <v>62405</v>
      </c>
      <c r="O518" s="2">
        <v>62378</v>
      </c>
      <c r="P518">
        <v>1621</v>
      </c>
      <c r="Q518">
        <v>530819</v>
      </c>
      <c r="R518">
        <v>361597</v>
      </c>
      <c r="S518" s="4">
        <v>0</v>
      </c>
      <c r="T518">
        <v>11959</v>
      </c>
      <c r="U518">
        <v>496756</v>
      </c>
      <c r="V518">
        <v>-11959</v>
      </c>
      <c r="W518">
        <v>43344</v>
      </c>
      <c r="X518">
        <v>6224</v>
      </c>
      <c r="Y518" t="e">
        <v>#N/A</v>
      </c>
      <c r="Z518">
        <v>31385</v>
      </c>
      <c r="AA518" t="e">
        <v>#N/A</v>
      </c>
      <c r="AB518">
        <v>0</v>
      </c>
      <c r="AC518">
        <v>50392</v>
      </c>
      <c r="AD518">
        <v>19.486899999999999</v>
      </c>
      <c r="AE518" s="25">
        <v>1607104.189</v>
      </c>
      <c r="AF518">
        <v>49385</v>
      </c>
      <c r="AG518">
        <v>11941</v>
      </c>
      <c r="AH518">
        <v>4531</v>
      </c>
      <c r="AI518">
        <v>50392</v>
      </c>
      <c r="AJ518">
        <v>0</v>
      </c>
      <c r="AK518">
        <v>7378</v>
      </c>
      <c r="AL518">
        <v>-51155</v>
      </c>
      <c r="AM518">
        <v>0</v>
      </c>
      <c r="AN518">
        <v>61277</v>
      </c>
      <c r="AO518">
        <v>83159</v>
      </c>
      <c r="AP518">
        <v>623.92330000000004</v>
      </c>
      <c r="AQ518">
        <v>82828</v>
      </c>
      <c r="AR518">
        <v>522570</v>
      </c>
      <c r="AS518">
        <v>161844</v>
      </c>
      <c r="AT518">
        <v>21.2361</v>
      </c>
      <c r="AU518">
        <v>22921</v>
      </c>
      <c r="AV518">
        <v>19752</v>
      </c>
      <c r="AW518">
        <v>2185</v>
      </c>
      <c r="AX518" s="26">
        <v>82828</v>
      </c>
      <c r="AY518">
        <v>82828</v>
      </c>
      <c r="AZ518">
        <v>292994</v>
      </c>
      <c r="BA518">
        <v>167368</v>
      </c>
      <c r="BB518">
        <v>107934</v>
      </c>
      <c r="BC518">
        <v>147081</v>
      </c>
      <c r="BD518" t="e">
        <v>#N/A</v>
      </c>
      <c r="BE518" s="15">
        <v>49385</v>
      </c>
      <c r="BF518" s="5">
        <v>240.18</v>
      </c>
      <c r="BG518" s="9">
        <f t="shared" si="74"/>
        <v>32246.806980000001</v>
      </c>
      <c r="BH518" s="9">
        <f t="shared" si="80"/>
        <v>65107.186730000001</v>
      </c>
      <c r="BI518" s="9">
        <f t="shared" si="75"/>
        <v>65107.186730000001</v>
      </c>
      <c r="BJ518">
        <v>134.261</v>
      </c>
      <c r="BK518" s="9">
        <f t="shared" si="73"/>
        <v>1612608.871</v>
      </c>
      <c r="BL518">
        <v>12011</v>
      </c>
      <c r="BM518">
        <v>1</v>
      </c>
      <c r="BN518" t="s">
        <v>107</v>
      </c>
      <c r="BO518">
        <f t="shared" si="72"/>
        <v>1</v>
      </c>
      <c r="BP518">
        <f t="shared" si="76"/>
        <v>169222</v>
      </c>
      <c r="BQ518">
        <f t="shared" si="77"/>
        <v>9.5295462233042993</v>
      </c>
      <c r="BR518">
        <f t="shared" si="78"/>
        <v>0.10493679096225188</v>
      </c>
      <c r="BS518" t="str">
        <f t="shared" si="79"/>
        <v>Continue</v>
      </c>
    </row>
    <row r="519" spans="1:71">
      <c r="A519" s="27">
        <v>518</v>
      </c>
      <c r="B519" s="27" t="s">
        <v>87</v>
      </c>
      <c r="C519" s="29">
        <v>43830</v>
      </c>
      <c r="D519" s="27">
        <v>0.68279999999999996</v>
      </c>
      <c r="E519" s="27">
        <v>8053</v>
      </c>
      <c r="F519" s="27">
        <v>3057</v>
      </c>
      <c r="G519" s="27">
        <v>111483</v>
      </c>
      <c r="H519" s="27">
        <v>77533</v>
      </c>
      <c r="I519" s="27">
        <v>7586</v>
      </c>
      <c r="J519" s="27">
        <v>418497</v>
      </c>
      <c r="K519" s="27">
        <v>271281</v>
      </c>
      <c r="L519" s="27">
        <v>0</v>
      </c>
      <c r="M519" s="27">
        <v>0</v>
      </c>
      <c r="N519" s="27">
        <v>43745</v>
      </c>
      <c r="O519" s="27">
        <v>37105</v>
      </c>
      <c r="P519" s="27">
        <v>43583</v>
      </c>
      <c r="Q519" s="27">
        <v>515480</v>
      </c>
      <c r="R519" s="27">
        <v>397039</v>
      </c>
      <c r="S519" s="27">
        <v>0</v>
      </c>
      <c r="T519" s="27">
        <v>17032</v>
      </c>
      <c r="U519" s="27">
        <v>437947</v>
      </c>
      <c r="V519" s="27">
        <v>-17032</v>
      </c>
      <c r="W519" s="27">
        <v>41012</v>
      </c>
      <c r="X519" s="27">
        <v>6687</v>
      </c>
      <c r="Y519" s="27">
        <v>1435</v>
      </c>
      <c r="Z519" s="27">
        <v>23980</v>
      </c>
      <c r="AA519" s="27" t="e">
        <v>#N/A</v>
      </c>
      <c r="AB519" s="27">
        <v>0</v>
      </c>
      <c r="AC519" s="27">
        <v>45972</v>
      </c>
      <c r="AD519" s="27">
        <v>18.9983</v>
      </c>
      <c r="AE519" s="27">
        <v>946157.77989999996</v>
      </c>
      <c r="AF519" s="27">
        <v>44260</v>
      </c>
      <c r="AG519" s="27">
        <v>10359</v>
      </c>
      <c r="AH519" s="27">
        <v>4902</v>
      </c>
      <c r="AI519" s="27">
        <v>45972</v>
      </c>
      <c r="AJ519" s="27">
        <v>0</v>
      </c>
      <c r="AK519" s="27">
        <v>6369</v>
      </c>
      <c r="AL519" s="27">
        <v>10075</v>
      </c>
      <c r="AM519" s="27">
        <v>0</v>
      </c>
      <c r="AN519" s="27">
        <v>54526</v>
      </c>
      <c r="AO519" s="27">
        <v>81647</v>
      </c>
      <c r="AP519" s="27">
        <v>933.02660000000003</v>
      </c>
      <c r="AQ519" s="27">
        <v>124182</v>
      </c>
      <c r="AR519" s="27">
        <v>507894</v>
      </c>
      <c r="AS519" s="27">
        <v>112072</v>
      </c>
      <c r="AT519" s="27">
        <v>18.289400000000001</v>
      </c>
      <c r="AU519" s="27">
        <v>27972</v>
      </c>
      <c r="AV519" s="27">
        <v>19800</v>
      </c>
      <c r="AW519" s="27">
        <v>787</v>
      </c>
      <c r="AX519" s="27">
        <v>124182</v>
      </c>
      <c r="AY519" s="27">
        <v>124182</v>
      </c>
      <c r="AZ519" s="27">
        <v>257760</v>
      </c>
      <c r="BA519" s="27">
        <v>142359</v>
      </c>
      <c r="BB519" s="27">
        <v>152941</v>
      </c>
      <c r="BC519" s="27">
        <v>97360</v>
      </c>
      <c r="BD519" s="27" t="e">
        <v>#N/A</v>
      </c>
      <c r="BE519" s="28">
        <v>44260</v>
      </c>
      <c r="BF519" s="27">
        <v>244.75</v>
      </c>
      <c r="BG519" s="31">
        <f t="shared" si="74"/>
        <v>32860.37975</v>
      </c>
      <c r="BH519" s="31">
        <f t="shared" si="80"/>
        <v>54742.237529999999</v>
      </c>
      <c r="BI519" s="31">
        <f t="shared" si="75"/>
        <v>54742.237529999999</v>
      </c>
      <c r="BJ519" s="27">
        <v>134.261</v>
      </c>
      <c r="BK519" s="31">
        <f t="shared" si="73"/>
        <v>953723.0135</v>
      </c>
      <c r="BL519" s="27">
        <v>7103.5</v>
      </c>
      <c r="BM519" s="27">
        <v>1</v>
      </c>
      <c r="BN519" s="27" t="s">
        <v>107</v>
      </c>
      <c r="BO519" s="27">
        <f t="shared" si="72"/>
        <v>1</v>
      </c>
      <c r="BP519" s="27">
        <f t="shared" si="76"/>
        <v>118441</v>
      </c>
      <c r="BQ519" s="27">
        <f t="shared" si="77"/>
        <v>8.0523046369078273</v>
      </c>
      <c r="BR519" s="27">
        <f t="shared" si="78"/>
        <v>0.12418804865087803</v>
      </c>
      <c r="BS519" s="27" t="str">
        <f t="shared" si="79"/>
        <v>Continue</v>
      </c>
    </row>
    <row r="520" spans="1:71" customFormat="1" hidden="1">
      <c r="A520">
        <v>519</v>
      </c>
      <c r="B520" t="s">
        <v>87</v>
      </c>
      <c r="C520" s="1">
        <v>43646</v>
      </c>
      <c r="D520">
        <v>0.70650000000000002</v>
      </c>
      <c r="E520">
        <v>2180</v>
      </c>
      <c r="F520">
        <v>5899</v>
      </c>
      <c r="G520">
        <v>78777</v>
      </c>
      <c r="H520">
        <v>73969</v>
      </c>
      <c r="I520">
        <v>5685</v>
      </c>
      <c r="J520" s="3">
        <v>390904</v>
      </c>
      <c r="K520">
        <v>264408</v>
      </c>
      <c r="L520">
        <v>0</v>
      </c>
      <c r="M520">
        <v>0</v>
      </c>
      <c r="N520" s="2">
        <v>2979</v>
      </c>
      <c r="O520" s="2">
        <v>1534</v>
      </c>
      <c r="P520">
        <v>43897</v>
      </c>
      <c r="Q520">
        <v>457280</v>
      </c>
      <c r="R520">
        <v>381429</v>
      </c>
      <c r="S520" s="4" t="e">
        <v>#N/A</v>
      </c>
      <c r="T520">
        <v>12639</v>
      </c>
      <c r="U520">
        <v>383311</v>
      </c>
      <c r="V520">
        <v>-12639</v>
      </c>
      <c r="W520">
        <v>26135</v>
      </c>
      <c r="X520">
        <v>5483</v>
      </c>
      <c r="Y520" t="e">
        <v>#N/A</v>
      </c>
      <c r="Z520">
        <v>13496</v>
      </c>
      <c r="AA520" t="e">
        <v>#N/A</v>
      </c>
      <c r="AB520" t="e">
        <v>#N/A</v>
      </c>
      <c r="AC520">
        <v>32440</v>
      </c>
      <c r="AD520">
        <v>17.7027</v>
      </c>
      <c r="AE520" s="25">
        <v>776266.28300000005</v>
      </c>
      <c r="AF520">
        <v>26623</v>
      </c>
      <c r="AG520">
        <v>5764</v>
      </c>
      <c r="AH520">
        <v>5160</v>
      </c>
      <c r="AI520">
        <v>32440</v>
      </c>
      <c r="AJ520">
        <v>0</v>
      </c>
      <c r="AK520">
        <v>5751</v>
      </c>
      <c r="AL520">
        <v>17177</v>
      </c>
      <c r="AM520">
        <v>0</v>
      </c>
      <c r="AN520">
        <v>32560</v>
      </c>
      <c r="AO520">
        <v>57660</v>
      </c>
      <c r="AP520">
        <v>530.9135</v>
      </c>
      <c r="AQ520">
        <v>68333</v>
      </c>
      <c r="AR520">
        <v>451595</v>
      </c>
      <c r="AS520">
        <v>70100</v>
      </c>
      <c r="AT520">
        <v>21.342099999999999</v>
      </c>
      <c r="AU520">
        <v>18780</v>
      </c>
      <c r="AV520">
        <v>18214</v>
      </c>
      <c r="AW520">
        <v>882</v>
      </c>
      <c r="AX520" s="26">
        <v>68333</v>
      </c>
      <c r="AY520">
        <v>68333</v>
      </c>
      <c r="AZ520">
        <v>213328</v>
      </c>
      <c r="BA520">
        <v>111788</v>
      </c>
      <c r="BB520">
        <v>87995</v>
      </c>
      <c r="BC520">
        <v>66084</v>
      </c>
      <c r="BD520" t="e">
        <v>#N/A</v>
      </c>
      <c r="BE520" s="15">
        <v>26623</v>
      </c>
      <c r="BF520" s="5">
        <v>162.97999999999999</v>
      </c>
      <c r="BG520" s="9">
        <f t="shared" si="74"/>
        <v>21881.857779999998</v>
      </c>
      <c r="BH520" s="9">
        <f t="shared" si="80"/>
        <v>41164.422599999998</v>
      </c>
      <c r="BI520" s="9">
        <f t="shared" si="75"/>
        <v>41164.422599999998</v>
      </c>
      <c r="BJ520">
        <v>134.261</v>
      </c>
      <c r="BK520" s="9">
        <f t="shared" si="73"/>
        <v>782473.10800000001</v>
      </c>
      <c r="BL520">
        <v>5828</v>
      </c>
      <c r="BM520">
        <v>1</v>
      </c>
      <c r="BN520" t="s">
        <v>107</v>
      </c>
      <c r="BO520">
        <f t="shared" si="72"/>
        <v>1</v>
      </c>
      <c r="BP520">
        <f t="shared" si="76"/>
        <v>75851</v>
      </c>
      <c r="BQ520">
        <f t="shared" si="77"/>
        <v>10.315923428827571</v>
      </c>
      <c r="BR520">
        <f t="shared" si="78"/>
        <v>9.6937516733162921E-2</v>
      </c>
      <c r="BS520" t="str">
        <f t="shared" si="79"/>
        <v>Continue</v>
      </c>
    </row>
    <row r="521" spans="1:71">
      <c r="A521" s="27">
        <v>520</v>
      </c>
      <c r="B521" s="27" t="s">
        <v>87</v>
      </c>
      <c r="C521" s="29">
        <v>43465</v>
      </c>
      <c r="D521" s="27">
        <v>0.62429999999999997</v>
      </c>
      <c r="E521" s="27">
        <v>3384</v>
      </c>
      <c r="F521" s="27">
        <v>3678</v>
      </c>
      <c r="G521" s="27">
        <v>62263</v>
      </c>
      <c r="H521" s="27">
        <v>63810</v>
      </c>
      <c r="I521" s="27">
        <v>0</v>
      </c>
      <c r="J521" s="27">
        <v>361932</v>
      </c>
      <c r="K521" s="27">
        <v>276175</v>
      </c>
      <c r="L521" s="27">
        <v>0</v>
      </c>
      <c r="M521" s="27">
        <v>0</v>
      </c>
      <c r="N521" s="27">
        <v>-38691</v>
      </c>
      <c r="O521" s="27">
        <v>-43590</v>
      </c>
      <c r="P521" s="27">
        <v>479</v>
      </c>
      <c r="Q521" s="27">
        <v>418278</v>
      </c>
      <c r="R521" s="27">
        <v>387146</v>
      </c>
      <c r="S521" s="27">
        <v>0</v>
      </c>
      <c r="T521" s="27">
        <v>15807</v>
      </c>
      <c r="U521" s="27">
        <v>354468</v>
      </c>
      <c r="V521" s="27">
        <v>-15807</v>
      </c>
      <c r="W521" s="27">
        <v>24747</v>
      </c>
      <c r="X521" s="27">
        <v>5562</v>
      </c>
      <c r="Y521" s="27">
        <v>991</v>
      </c>
      <c r="Z521" s="27">
        <v>8940</v>
      </c>
      <c r="AA521" s="27" t="e">
        <v>#N/A</v>
      </c>
      <c r="AB521" s="27">
        <v>0</v>
      </c>
      <c r="AC521" s="27">
        <v>24397</v>
      </c>
      <c r="AD521" s="27">
        <v>349.5025</v>
      </c>
      <c r="AE521" s="27">
        <v>714498.28540000005</v>
      </c>
      <c r="AF521" s="27">
        <v>-2474</v>
      </c>
      <c r="AG521" s="27">
        <v>2810</v>
      </c>
      <c r="AH521" s="27">
        <v>4455</v>
      </c>
      <c r="AI521" s="27">
        <v>24397</v>
      </c>
      <c r="AJ521" s="27">
        <v>0</v>
      </c>
      <c r="AK521" s="27">
        <v>6059</v>
      </c>
      <c r="AL521" s="27">
        <v>-208</v>
      </c>
      <c r="AM521" s="27">
        <v>0</v>
      </c>
      <c r="AN521" s="27">
        <v>804</v>
      </c>
      <c r="AO521" s="27">
        <v>51610</v>
      </c>
      <c r="AP521" s="27">
        <v>221.19120000000001</v>
      </c>
      <c r="AQ521" s="27">
        <v>28222</v>
      </c>
      <c r="AR521" s="27">
        <v>418278</v>
      </c>
      <c r="AS521" s="27">
        <v>25073</v>
      </c>
      <c r="AT521" s="27">
        <v>14.411899999999999</v>
      </c>
      <c r="AU521" s="27">
        <v>4928</v>
      </c>
      <c r="AV521" s="27">
        <v>14486</v>
      </c>
      <c r="AW521" s="27">
        <v>1044</v>
      </c>
      <c r="AX521" s="27">
        <v>28222</v>
      </c>
      <c r="AY521" s="27">
        <v>28222</v>
      </c>
      <c r="AZ521" s="27">
        <v>184692</v>
      </c>
      <c r="BA521" s="27">
        <v>96601</v>
      </c>
      <c r="BB521" s="27">
        <v>34194</v>
      </c>
      <c r="BC521" s="27">
        <v>58175</v>
      </c>
      <c r="BD521" s="27" t="e">
        <v>#N/A</v>
      </c>
      <c r="BE521" s="28">
        <v>-2474</v>
      </c>
      <c r="BF521" s="27">
        <v>143.62</v>
      </c>
      <c r="BG521" s="31">
        <f t="shared" si="74"/>
        <v>19282.56482</v>
      </c>
      <c r="BH521" s="31">
        <f t="shared" si="80"/>
        <v>36885.524530000002</v>
      </c>
      <c r="BI521" s="31">
        <f t="shared" si="75"/>
        <v>36885.524530000002</v>
      </c>
      <c r="BJ521" s="27">
        <v>134.261</v>
      </c>
      <c r="BK521" s="31">
        <f t="shared" si="73"/>
        <v>723935.31200000003</v>
      </c>
      <c r="BL521" s="27">
        <v>5392</v>
      </c>
      <c r="BM521" s="27">
        <v>1</v>
      </c>
      <c r="BN521" s="27" t="s">
        <v>107</v>
      </c>
      <c r="BO521" s="27">
        <f t="shared" si="72"/>
        <v>1</v>
      </c>
      <c r="BP521" s="27">
        <f t="shared" si="76"/>
        <v>31132</v>
      </c>
      <c r="BQ521" s="27">
        <f t="shared" si="77"/>
        <v>23.253736091481436</v>
      </c>
      <c r="BR521" s="27">
        <f t="shared" si="78"/>
        <v>4.3003842310153806E-2</v>
      </c>
      <c r="BS521" s="27" t="str">
        <f t="shared" si="79"/>
        <v>Continue</v>
      </c>
    </row>
    <row r="522" spans="1:71" customFormat="1" hidden="1">
      <c r="A522">
        <v>521</v>
      </c>
      <c r="B522" t="s">
        <v>87</v>
      </c>
      <c r="C522" s="1">
        <v>43281</v>
      </c>
      <c r="D522">
        <v>0.52600000000000002</v>
      </c>
      <c r="E522">
        <v>823</v>
      </c>
      <c r="F522">
        <v>3021</v>
      </c>
      <c r="G522">
        <v>56962</v>
      </c>
      <c r="H522">
        <v>87529</v>
      </c>
      <c r="I522">
        <v>0</v>
      </c>
      <c r="J522" s="3">
        <v>334029</v>
      </c>
      <c r="K522">
        <v>224278</v>
      </c>
      <c r="L522">
        <v>0</v>
      </c>
      <c r="M522">
        <v>0</v>
      </c>
      <c r="N522" s="2">
        <v>-27951</v>
      </c>
      <c r="O522" s="2">
        <v>-32996</v>
      </c>
      <c r="P522">
        <v>34032</v>
      </c>
      <c r="Q522">
        <v>390067</v>
      </c>
      <c r="R522">
        <v>350159</v>
      </c>
      <c r="S522" s="4" t="e">
        <v>#N/A</v>
      </c>
      <c r="T522">
        <v>13266</v>
      </c>
      <c r="U522">
        <v>302538</v>
      </c>
      <c r="V522">
        <v>-13266</v>
      </c>
      <c r="W522">
        <v>21207</v>
      </c>
      <c r="X522">
        <v>2652</v>
      </c>
      <c r="Y522" t="e">
        <v>#N/A</v>
      </c>
      <c r="Z522">
        <v>7941</v>
      </c>
      <c r="AA522" t="e">
        <v>#N/A</v>
      </c>
      <c r="AB522" t="e">
        <v>#N/A</v>
      </c>
      <c r="AC522">
        <v>24313</v>
      </c>
      <c r="AD522" t="e">
        <v>#N/A</v>
      </c>
      <c r="AE522" s="25">
        <v>556617.853</v>
      </c>
      <c r="AF522">
        <v>7587</v>
      </c>
      <c r="AG522">
        <v>-4936</v>
      </c>
      <c r="AH522">
        <v>3004</v>
      </c>
      <c r="AI522">
        <v>24313</v>
      </c>
      <c r="AJ522">
        <v>0</v>
      </c>
      <c r="AK522">
        <v>5144</v>
      </c>
      <c r="AL522">
        <v>1511</v>
      </c>
      <c r="AM522">
        <v>0</v>
      </c>
      <c r="AN522">
        <v>2902</v>
      </c>
      <c r="AO522">
        <v>43224</v>
      </c>
      <c r="AP522">
        <v>416.91739999999999</v>
      </c>
      <c r="AQ522">
        <v>58520</v>
      </c>
      <c r="AR522">
        <v>390067</v>
      </c>
      <c r="AS522">
        <v>34764</v>
      </c>
      <c r="AT522">
        <v>14.385899999999999</v>
      </c>
      <c r="AU522">
        <v>9890</v>
      </c>
      <c r="AV522">
        <v>11922</v>
      </c>
      <c r="AW522">
        <v>338</v>
      </c>
      <c r="AX522" s="26">
        <v>58520</v>
      </c>
      <c r="AY522">
        <v>58520</v>
      </c>
      <c r="AZ522">
        <v>165496</v>
      </c>
      <c r="BA522">
        <v>89851</v>
      </c>
      <c r="BB522">
        <v>68748</v>
      </c>
      <c r="BC522">
        <v>18248</v>
      </c>
      <c r="BD522" t="e">
        <v>#N/A</v>
      </c>
      <c r="BE522" s="15">
        <v>7587</v>
      </c>
      <c r="BF522" s="5">
        <v>131.11000000000001</v>
      </c>
      <c r="BG522" s="9">
        <f t="shared" si="74"/>
        <v>17602.959710000003</v>
      </c>
      <c r="BH522" s="9">
        <f t="shared" si="80"/>
        <v>37355.438030000005</v>
      </c>
      <c r="BI522" s="9">
        <f t="shared" si="75"/>
        <v>37355.438030000005</v>
      </c>
      <c r="BJ522">
        <v>134.261</v>
      </c>
      <c r="BK522" s="9">
        <f t="shared" si="73"/>
        <v>564701.76599999995</v>
      </c>
      <c r="BL522">
        <v>4206</v>
      </c>
      <c r="BM522">
        <v>1</v>
      </c>
      <c r="BN522" t="s">
        <v>107</v>
      </c>
      <c r="BO522">
        <f t="shared" si="72"/>
        <v>1</v>
      </c>
      <c r="BP522">
        <f t="shared" si="76"/>
        <v>39908</v>
      </c>
      <c r="BQ522">
        <f t="shared" si="77"/>
        <v>14.150089355517689</v>
      </c>
      <c r="BR522">
        <f t="shared" si="78"/>
        <v>7.0670931813590257E-2</v>
      </c>
      <c r="BS522" t="str">
        <f t="shared" si="79"/>
        <v>Continue</v>
      </c>
    </row>
    <row r="523" spans="1:71">
      <c r="A523" s="27">
        <v>522</v>
      </c>
      <c r="B523" s="27" t="s">
        <v>87</v>
      </c>
      <c r="C523" s="29">
        <v>43100</v>
      </c>
      <c r="D523" s="27">
        <v>0.42959999999999998</v>
      </c>
      <c r="E523" s="27">
        <v>2914</v>
      </c>
      <c r="F523" s="27">
        <v>2048</v>
      </c>
      <c r="G523" s="27">
        <v>69332</v>
      </c>
      <c r="H523" s="27">
        <v>24015</v>
      </c>
      <c r="I523" s="27">
        <v>0</v>
      </c>
      <c r="J523" s="27">
        <v>307638</v>
      </c>
      <c r="K523" s="27">
        <v>245880</v>
      </c>
      <c r="L523" s="27">
        <v>0</v>
      </c>
      <c r="M523" s="27">
        <v>0</v>
      </c>
      <c r="N523" s="27">
        <v>-29219</v>
      </c>
      <c r="O523" s="27">
        <v>-35938</v>
      </c>
      <c r="P523" s="27">
        <v>690</v>
      </c>
      <c r="Q523" s="27">
        <v>371341</v>
      </c>
      <c r="R523" s="27">
        <v>333560</v>
      </c>
      <c r="S523" s="27">
        <v>0</v>
      </c>
      <c r="T523" s="27">
        <v>18660</v>
      </c>
      <c r="U523" s="27">
        <v>347326</v>
      </c>
      <c r="V523" s="27">
        <v>-18660</v>
      </c>
      <c r="W523" s="27">
        <v>17066</v>
      </c>
      <c r="X523" s="27">
        <v>2817</v>
      </c>
      <c r="Y523" s="27">
        <v>3698</v>
      </c>
      <c r="Z523" s="27">
        <v>-1594</v>
      </c>
      <c r="AA523" s="27" t="e">
        <v>#N/A</v>
      </c>
      <c r="AB523" s="27">
        <v>0</v>
      </c>
      <c r="AC523" s="27">
        <v>22646</v>
      </c>
      <c r="AD523" s="27">
        <v>30.750699999999998</v>
      </c>
      <c r="AE523" s="27">
        <v>606126.46680000005</v>
      </c>
      <c r="AF523" s="27">
        <v>15786</v>
      </c>
      <c r="AG523" s="27">
        <v>6878</v>
      </c>
      <c r="AH523" s="27">
        <v>3198</v>
      </c>
      <c r="AI523" s="27">
        <v>22646</v>
      </c>
      <c r="AJ523" s="27">
        <v>0</v>
      </c>
      <c r="AK523" s="27">
        <v>5317</v>
      </c>
      <c r="AL523" s="27">
        <v>521</v>
      </c>
      <c r="AM523" s="27">
        <v>0</v>
      </c>
      <c r="AN523" s="27">
        <v>22367</v>
      </c>
      <c r="AO523" s="27">
        <v>43392</v>
      </c>
      <c r="AP523" s="27">
        <v>522.4316</v>
      </c>
      <c r="AQ523" s="27">
        <v>72180</v>
      </c>
      <c r="AR523" s="27">
        <v>371341</v>
      </c>
      <c r="AS523" s="27">
        <v>32464</v>
      </c>
      <c r="AT523" s="27">
        <v>19.048400000000001</v>
      </c>
      <c r="AU523" s="27">
        <v>16987</v>
      </c>
      <c r="AV523" s="27">
        <v>12390</v>
      </c>
      <c r="AW523" s="27">
        <v>11</v>
      </c>
      <c r="AX523" s="27">
        <v>72180</v>
      </c>
      <c r="AY523" s="27">
        <v>72180</v>
      </c>
      <c r="AZ523" s="27">
        <v>158683</v>
      </c>
      <c r="BA523" s="27">
        <v>84699</v>
      </c>
      <c r="BB523" s="27">
        <v>89178</v>
      </c>
      <c r="BC523" s="27">
        <v>84780</v>
      </c>
      <c r="BD523" s="27" t="e">
        <v>#N/A</v>
      </c>
      <c r="BE523" s="28">
        <v>15786</v>
      </c>
      <c r="BF523" s="27">
        <v>147.12</v>
      </c>
      <c r="BG523" s="31">
        <f t="shared" si="74"/>
        <v>19752.478319999998</v>
      </c>
      <c r="BH523" s="31">
        <f t="shared" si="80"/>
        <v>33055.421819999996</v>
      </c>
      <c r="BI523" s="31">
        <f t="shared" si="75"/>
        <v>33055.421819999996</v>
      </c>
      <c r="BJ523" s="27">
        <v>134.261</v>
      </c>
      <c r="BK523" s="31">
        <f t="shared" si="73"/>
        <v>616929.29499999993</v>
      </c>
      <c r="BL523" s="27">
        <v>4595</v>
      </c>
      <c r="BM523" s="27">
        <v>1</v>
      </c>
      <c r="BN523" s="27" t="s">
        <v>107</v>
      </c>
      <c r="BO523" s="27">
        <f t="shared" si="72"/>
        <v>1</v>
      </c>
      <c r="BP523" s="27">
        <f t="shared" si="76"/>
        <v>37781</v>
      </c>
      <c r="BQ523" s="27">
        <f t="shared" si="77"/>
        <v>16.329088563034329</v>
      </c>
      <c r="BR523" s="27">
        <f t="shared" si="78"/>
        <v>6.1240405191003294E-2</v>
      </c>
      <c r="BS523" s="27" t="str">
        <f t="shared" si="79"/>
        <v>Continue</v>
      </c>
    </row>
    <row r="524" spans="1:71" customFormat="1" hidden="1">
      <c r="A524">
        <v>523</v>
      </c>
      <c r="B524" t="s">
        <v>87</v>
      </c>
      <c r="C524" s="1">
        <v>42916</v>
      </c>
      <c r="D524">
        <v>0.38</v>
      </c>
      <c r="E524" t="e">
        <v>#N/A</v>
      </c>
      <c r="F524" t="e">
        <v>#N/A</v>
      </c>
      <c r="G524">
        <v>87243</v>
      </c>
      <c r="H524">
        <v>39844</v>
      </c>
      <c r="I524" t="e">
        <v>#N/A</v>
      </c>
      <c r="J524" s="3">
        <v>266004</v>
      </c>
      <c r="K524">
        <v>267802</v>
      </c>
      <c r="L524">
        <v>0</v>
      </c>
      <c r="M524">
        <v>0</v>
      </c>
      <c r="N524" s="2">
        <v>-52378</v>
      </c>
      <c r="O524" s="2">
        <v>-60143</v>
      </c>
      <c r="P524">
        <v>1699</v>
      </c>
      <c r="Q524">
        <v>373731</v>
      </c>
      <c r="R524">
        <v>361622</v>
      </c>
      <c r="S524" s="4">
        <v>0</v>
      </c>
      <c r="T524">
        <v>9992</v>
      </c>
      <c r="U524">
        <v>333887</v>
      </c>
      <c r="V524">
        <v>-9992</v>
      </c>
      <c r="W524">
        <v>11860</v>
      </c>
      <c r="X524">
        <v>2377</v>
      </c>
      <c r="Y524">
        <v>0</v>
      </c>
      <c r="Z524">
        <v>1868</v>
      </c>
      <c r="AA524" t="e">
        <v>#N/A</v>
      </c>
      <c r="AB524">
        <v>0</v>
      </c>
      <c r="AC524">
        <v>18521</v>
      </c>
      <c r="AD524">
        <v>17.093</v>
      </c>
      <c r="AE524" s="25">
        <v>506829.89899999998</v>
      </c>
      <c r="AF524">
        <v>5795</v>
      </c>
      <c r="AG524">
        <v>1196</v>
      </c>
      <c r="AH524">
        <v>2977</v>
      </c>
      <c r="AI524">
        <v>18521</v>
      </c>
      <c r="AJ524">
        <v>0</v>
      </c>
      <c r="AK524">
        <v>5245</v>
      </c>
      <c r="AL524">
        <v>-824</v>
      </c>
      <c r="AM524">
        <v>0</v>
      </c>
      <c r="AN524">
        <v>6997</v>
      </c>
      <c r="AO524">
        <v>35774</v>
      </c>
      <c r="AP524">
        <v>670.18349999999998</v>
      </c>
      <c r="AQ524">
        <v>94164</v>
      </c>
      <c r="AR524" t="e">
        <v>#N/A</v>
      </c>
      <c r="AS524">
        <v>6864</v>
      </c>
      <c r="AT524">
        <v>13.7135</v>
      </c>
      <c r="AU524">
        <v>15144</v>
      </c>
      <c r="AV524">
        <v>27669</v>
      </c>
      <c r="AW524">
        <v>1123</v>
      </c>
      <c r="AX524" s="26">
        <v>94164</v>
      </c>
      <c r="AY524">
        <v>94164</v>
      </c>
      <c r="AZ524">
        <v>159220</v>
      </c>
      <c r="BA524">
        <v>85617</v>
      </c>
      <c r="BB524">
        <v>110431</v>
      </c>
      <c r="BC524">
        <v>108627</v>
      </c>
      <c r="BD524" t="e">
        <v>#N/A</v>
      </c>
      <c r="BE524" s="15">
        <v>5795</v>
      </c>
      <c r="BF524" s="5">
        <v>104.3</v>
      </c>
      <c r="BG524" s="9">
        <f t="shared" si="74"/>
        <v>13302.943499999999</v>
      </c>
      <c r="BH524" s="9">
        <f t="shared" si="80"/>
        <v>32742.076950000002</v>
      </c>
      <c r="BI524" s="9">
        <f t="shared" si="75"/>
        <v>32742.076950000002</v>
      </c>
      <c r="BJ524">
        <v>127.545</v>
      </c>
      <c r="BK524" s="9">
        <f t="shared" si="73"/>
        <v>506491.40854850999</v>
      </c>
      <c r="BL524">
        <v>3971.080078</v>
      </c>
      <c r="BM524">
        <v>1</v>
      </c>
      <c r="BN524" t="s">
        <v>107</v>
      </c>
      <c r="BO524">
        <f t="shared" si="72"/>
        <v>1</v>
      </c>
      <c r="BP524">
        <f t="shared" si="76"/>
        <v>12109</v>
      </c>
      <c r="BQ524">
        <f t="shared" si="77"/>
        <v>41.82768259546701</v>
      </c>
      <c r="BR524">
        <f t="shared" si="78"/>
        <v>2.3907611848148935E-2</v>
      </c>
      <c r="BS524" t="str">
        <f t="shared" si="79"/>
        <v>Continue</v>
      </c>
    </row>
    <row r="525" spans="1:71">
      <c r="A525" s="27">
        <v>524</v>
      </c>
      <c r="B525" s="27" t="s">
        <v>87</v>
      </c>
      <c r="C525" s="29">
        <v>42735</v>
      </c>
      <c r="D525" s="27">
        <v>0.37909999999999999</v>
      </c>
      <c r="E525" s="27" t="e">
        <v>#N/A</v>
      </c>
      <c r="F525" s="27">
        <v>2054</v>
      </c>
      <c r="G525" s="27">
        <v>105536</v>
      </c>
      <c r="H525" s="27">
        <v>36300</v>
      </c>
      <c r="I525" s="27">
        <v>0</v>
      </c>
      <c r="J525" s="27">
        <v>244539</v>
      </c>
      <c r="K525" s="27">
        <v>284973</v>
      </c>
      <c r="L525" s="27">
        <v>0</v>
      </c>
      <c r="M525" s="27">
        <v>0</v>
      </c>
      <c r="N525" s="27">
        <v>165346</v>
      </c>
      <c r="O525" s="27">
        <v>-95624</v>
      </c>
      <c r="P525" s="27">
        <v>17161</v>
      </c>
      <c r="Q525" s="27">
        <v>343696</v>
      </c>
      <c r="R525" s="27">
        <v>368825</v>
      </c>
      <c r="S525" s="27" t="e">
        <v>#N/A</v>
      </c>
      <c r="T525" s="27">
        <v>9355</v>
      </c>
      <c r="U525" s="27">
        <v>307396</v>
      </c>
      <c r="V525" s="27">
        <v>-9355</v>
      </c>
      <c r="W525" s="27">
        <v>14624</v>
      </c>
      <c r="X525" s="27">
        <v>2577</v>
      </c>
      <c r="Y525" s="27">
        <v>0</v>
      </c>
      <c r="Z525" s="27">
        <v>5269</v>
      </c>
      <c r="AA525" s="27" t="e">
        <v>#N/A</v>
      </c>
      <c r="AB525" s="27" t="e">
        <v>#N/A</v>
      </c>
      <c r="AC525" s="27">
        <v>21724</v>
      </c>
      <c r="AD525" s="27">
        <v>9.2868999999999993</v>
      </c>
      <c r="AE525" s="27">
        <v>556674.25939999998</v>
      </c>
      <c r="AF525" s="27">
        <v>34883</v>
      </c>
      <c r="AG525" s="27">
        <v>3571</v>
      </c>
      <c r="AH525" s="27">
        <v>7974</v>
      </c>
      <c r="AI525" s="27">
        <v>21724</v>
      </c>
      <c r="AJ525" s="27">
        <v>0</v>
      </c>
      <c r="AK525" s="27">
        <v>5714</v>
      </c>
      <c r="AL525" s="27">
        <v>3681</v>
      </c>
      <c r="AM525" s="27">
        <v>0</v>
      </c>
      <c r="AN525" s="27">
        <v>38452</v>
      </c>
      <c r="AO525" s="27">
        <v>42084</v>
      </c>
      <c r="AP525" s="27" t="e">
        <v>#N/A</v>
      </c>
      <c r="AQ525" s="27" t="e">
        <v>#N/A</v>
      </c>
      <c r="AR525" s="27">
        <v>343696</v>
      </c>
      <c r="AS525" s="27">
        <v>-30843</v>
      </c>
      <c r="AT525" s="27" t="e">
        <v>#N/A</v>
      </c>
      <c r="AU525" s="27" t="e">
        <v>#N/A</v>
      </c>
      <c r="AV525" s="27" t="e">
        <v>#N/A</v>
      </c>
      <c r="AW525" s="27" t="e">
        <v>#N/A</v>
      </c>
      <c r="AX525" s="27" t="e">
        <v>#N/A</v>
      </c>
      <c r="AY525" s="27" t="e">
        <v>#N/A</v>
      </c>
      <c r="AZ525" s="27" t="e">
        <v>#N/A</v>
      </c>
      <c r="BA525" s="27" t="e">
        <v>#N/A</v>
      </c>
      <c r="BB525" s="27" t="e">
        <v>#N/A</v>
      </c>
      <c r="BC525" s="27">
        <v>102936</v>
      </c>
      <c r="BD525" s="27" t="e">
        <v>#N/A</v>
      </c>
      <c r="BE525" s="28">
        <v>34883</v>
      </c>
      <c r="BF525" s="27">
        <v>152.41</v>
      </c>
      <c r="BG525" s="31">
        <f t="shared" si="74"/>
        <v>19439.133450000001</v>
      </c>
      <c r="BH525" s="31">
        <f t="shared" si="80"/>
        <v>19439.133450000001</v>
      </c>
      <c r="BI525" s="31">
        <f t="shared" si="75"/>
        <v>0</v>
      </c>
      <c r="BJ525" s="27">
        <v>127.545</v>
      </c>
      <c r="BK525" s="31">
        <f t="shared" si="73"/>
        <v>556671.02439762</v>
      </c>
      <c r="BL525" s="27">
        <v>4364.5068359999996</v>
      </c>
      <c r="BM525" s="27">
        <v>1</v>
      </c>
      <c r="BN525" s="27" t="s">
        <v>107</v>
      </c>
      <c r="BO525" s="27">
        <f t="shared" si="72"/>
        <v>1</v>
      </c>
      <c r="BP525" s="27">
        <f t="shared" si="76"/>
        <v>-25129</v>
      </c>
      <c r="BQ525" s="27">
        <f t="shared" si="77"/>
        <v>-22.152533900975765</v>
      </c>
      <c r="BR525" s="27">
        <f t="shared" si="78"/>
        <v>-4.5141562787810584E-2</v>
      </c>
      <c r="BS525" s="27" t="e">
        <f t="shared" si="79"/>
        <v>#N/A</v>
      </c>
    </row>
    <row r="526" spans="1:71">
      <c r="A526" s="27">
        <v>548</v>
      </c>
      <c r="B526" s="27" t="s">
        <v>88</v>
      </c>
      <c r="C526" s="29">
        <v>44561</v>
      </c>
      <c r="D526" s="27">
        <v>56.331960976999994</v>
      </c>
      <c r="E526" s="27">
        <v>5844.0248419999998</v>
      </c>
      <c r="F526" s="27">
        <v>8950.9747580000003</v>
      </c>
      <c r="G526" s="27">
        <v>30847.574165999999</v>
      </c>
      <c r="H526" s="27">
        <v>67761.098167999997</v>
      </c>
      <c r="I526" s="27">
        <v>1035.6499719999999</v>
      </c>
      <c r="J526" s="27">
        <v>347016.71561800002</v>
      </c>
      <c r="K526" s="27">
        <v>121836.821706</v>
      </c>
      <c r="L526" s="27">
        <v>0</v>
      </c>
      <c r="M526" s="27">
        <v>0</v>
      </c>
      <c r="N526" s="27">
        <v>117398.321826</v>
      </c>
      <c r="O526" s="27">
        <v>-18271.824506000001</v>
      </c>
      <c r="P526" s="27">
        <v>33510.674094000002</v>
      </c>
      <c r="Q526" s="27">
        <v>381045.214698</v>
      </c>
      <c r="R526" s="27">
        <v>218078.294104</v>
      </c>
      <c r="S526" s="27">
        <v>0</v>
      </c>
      <c r="T526" s="27">
        <v>28406.399232</v>
      </c>
      <c r="U526" s="27">
        <v>313284.11653</v>
      </c>
      <c r="V526" s="27">
        <v>-28406.399232</v>
      </c>
      <c r="W526" s="27">
        <v>61917.073325999998</v>
      </c>
      <c r="X526" s="27">
        <v>8950.9747580000003</v>
      </c>
      <c r="Y526" s="27">
        <v>0</v>
      </c>
      <c r="Z526" s="27">
        <v>33510.674094000002</v>
      </c>
      <c r="AA526" s="27">
        <v>-6731.7248179999997</v>
      </c>
      <c r="AB526" s="27">
        <v>0</v>
      </c>
      <c r="AC526" s="27">
        <v>48601.573685999996</v>
      </c>
      <c r="AD526" s="27">
        <v>1791.5856815624002</v>
      </c>
      <c r="AE526" s="27" t="e">
        <v>#N/A</v>
      </c>
      <c r="AF526" s="27">
        <v>35877.874029999999</v>
      </c>
      <c r="AG526" s="27">
        <v>11466.124690000001</v>
      </c>
      <c r="AH526" s="27" t="e">
        <v>#N/A</v>
      </c>
      <c r="AI526" s="27">
        <v>48601.573685999996</v>
      </c>
      <c r="AJ526" s="27">
        <v>0</v>
      </c>
      <c r="AK526" s="27">
        <v>0</v>
      </c>
      <c r="AL526" s="27">
        <v>-147.949996</v>
      </c>
      <c r="AM526" s="27">
        <v>0</v>
      </c>
      <c r="AN526" s="27">
        <v>47343.998720000003</v>
      </c>
      <c r="AO526" s="27">
        <v>119543.596768</v>
      </c>
      <c r="AP526" s="27" t="e">
        <v>#N/A</v>
      </c>
      <c r="AQ526" s="27">
        <v>66873.398191999993</v>
      </c>
      <c r="AR526" s="27">
        <v>380009.56472600001</v>
      </c>
      <c r="AS526" s="27">
        <v>162966.920594</v>
      </c>
      <c r="AT526" s="27">
        <v>1637.5179532277998</v>
      </c>
      <c r="AU526" s="27">
        <v>19011.574486000001</v>
      </c>
      <c r="AV526" s="27" t="e">
        <v>#N/A</v>
      </c>
      <c r="AW526" s="27">
        <v>0</v>
      </c>
      <c r="AX526" s="27">
        <v>66873.398191999993</v>
      </c>
      <c r="AY526" s="27">
        <v>66873.398191999993</v>
      </c>
      <c r="AZ526" s="27">
        <v>213787.74421999999</v>
      </c>
      <c r="BA526" s="27">
        <v>89361.797584</v>
      </c>
      <c r="BB526" s="27">
        <v>85884.972678000006</v>
      </c>
      <c r="BC526" s="27">
        <v>46308.348747999997</v>
      </c>
      <c r="BD526" s="27" t="e">
        <v>#N/A</v>
      </c>
      <c r="BE526" s="27">
        <v>35877.874029999999</v>
      </c>
      <c r="BF526" s="27">
        <v>0</v>
      </c>
      <c r="BG526" s="31">
        <f t="shared" si="74"/>
        <v>0</v>
      </c>
      <c r="BH526" s="31">
        <f t="shared" si="80"/>
        <v>15497.8118467524</v>
      </c>
      <c r="BI526" s="31">
        <f t="shared" si="75"/>
        <v>15497.8118467524</v>
      </c>
      <c r="BJ526" s="27">
        <v>473.57600000000002</v>
      </c>
      <c r="BK526" s="31">
        <f t="shared" si="73"/>
        <v>619910.98400000005</v>
      </c>
      <c r="BL526" s="27">
        <v>1309</v>
      </c>
      <c r="BM526" s="27">
        <v>0</v>
      </c>
      <c r="BN526" s="27" t="s">
        <v>107</v>
      </c>
      <c r="BO526" s="27">
        <f t="shared" si="72"/>
        <v>0</v>
      </c>
      <c r="BP526" s="27">
        <f t="shared" si="76"/>
        <v>162966.920594</v>
      </c>
      <c r="BQ526" s="27">
        <f t="shared" si="77"/>
        <v>3.8039068403604817</v>
      </c>
      <c r="BR526" s="27">
        <f t="shared" si="78"/>
        <v>0.26288761580323922</v>
      </c>
      <c r="BS526" s="27" t="str">
        <f t="shared" si="79"/>
        <v>NonPayer</v>
      </c>
    </row>
    <row r="527" spans="1:71" customFormat="1" hidden="1">
      <c r="A527" s="16">
        <v>549</v>
      </c>
      <c r="B527" s="16" t="s">
        <v>88</v>
      </c>
      <c r="C527" s="17">
        <v>44377</v>
      </c>
      <c r="D527">
        <v>56.374402154400002</v>
      </c>
      <c r="E527" t="e">
        <v>#N/A</v>
      </c>
      <c r="F527" t="e">
        <v>#N/A</v>
      </c>
      <c r="G527">
        <v>20507.715953999999</v>
      </c>
      <c r="H527">
        <v>53814.573779999999</v>
      </c>
      <c r="I527">
        <v>1018.113558</v>
      </c>
      <c r="J527" t="e">
        <v>#N/A</v>
      </c>
      <c r="K527">
        <v>123482.630106</v>
      </c>
      <c r="L527">
        <v>0</v>
      </c>
      <c r="M527">
        <v>0</v>
      </c>
      <c r="N527">
        <v>95702.674452000007</v>
      </c>
      <c r="O527">
        <v>-31052.463519000001</v>
      </c>
      <c r="P527">
        <v>32361.466665</v>
      </c>
      <c r="Q527">
        <v>350812.84312799998</v>
      </c>
      <c r="R527">
        <v>203768.15639399999</v>
      </c>
      <c r="S527">
        <v>0</v>
      </c>
      <c r="T527">
        <v>27270.898874999999</v>
      </c>
      <c r="U527">
        <v>296998.269348</v>
      </c>
      <c r="V527">
        <v>-27270.898874999999</v>
      </c>
      <c r="W527">
        <v>26034.618126000001</v>
      </c>
      <c r="X527">
        <v>6763.1829209999996</v>
      </c>
      <c r="Y527">
        <v>0</v>
      </c>
      <c r="Z527">
        <v>-1236.280749</v>
      </c>
      <c r="AA527">
        <v>26980.009287000001</v>
      </c>
      <c r="AB527">
        <v>0</v>
      </c>
      <c r="AC527">
        <v>40070.040746999999</v>
      </c>
      <c r="AD527">
        <v>1423.7372717469</v>
      </c>
      <c r="AE527" t="e">
        <v>#N/A</v>
      </c>
      <c r="AF527">
        <v>30470.684343000001</v>
      </c>
      <c r="AG527">
        <v>7417.6844940000001</v>
      </c>
      <c r="AH527" t="e">
        <v>#N/A</v>
      </c>
      <c r="AI527">
        <v>40070.040746999999</v>
      </c>
      <c r="AJ527">
        <v>0</v>
      </c>
      <c r="AK527">
        <v>0</v>
      </c>
      <c r="AL527">
        <v>-145.444794</v>
      </c>
      <c r="AM527">
        <v>0</v>
      </c>
      <c r="AN527">
        <v>37888.368837000002</v>
      </c>
      <c r="AO527">
        <v>92648.333778</v>
      </c>
      <c r="AP527" t="e">
        <v>#N/A</v>
      </c>
      <c r="AQ527">
        <v>81739.974228000006</v>
      </c>
      <c r="AR527">
        <v>349794.72957000002</v>
      </c>
      <c r="AS527">
        <v>147044.68673399999</v>
      </c>
      <c r="AT527">
        <v>1635.0031072716001</v>
      </c>
      <c r="AU527">
        <v>23707.501422000001</v>
      </c>
      <c r="AV527" t="e">
        <v>#N/A</v>
      </c>
      <c r="AW527">
        <v>0</v>
      </c>
      <c r="AX527">
        <v>81739.974228000006</v>
      </c>
      <c r="AY527">
        <v>81739.974228000006</v>
      </c>
      <c r="AZ527">
        <v>218458.08058800001</v>
      </c>
      <c r="BA527">
        <v>109010.87310300001</v>
      </c>
      <c r="BB527">
        <v>105447.47565000001</v>
      </c>
      <c r="BC527">
        <v>53887.296177000004</v>
      </c>
      <c r="BD527" t="e">
        <v>#N/A</v>
      </c>
      <c r="BE527">
        <v>30470.684343000001</v>
      </c>
      <c r="BF527">
        <v>32.72507865</v>
      </c>
      <c r="BG527" s="9">
        <f t="shared" si="74"/>
        <v>15497.8118467524</v>
      </c>
      <c r="BH527" s="9">
        <f t="shared" si="80"/>
        <v>46473.019332170399</v>
      </c>
      <c r="BI527" s="9">
        <f t="shared" si="75"/>
        <v>46473.019332170399</v>
      </c>
      <c r="BJ527">
        <v>473.57600000000002</v>
      </c>
      <c r="BK527" s="9">
        <f t="shared" si="73"/>
        <v>749197.23200000008</v>
      </c>
      <c r="BL527">
        <v>1582</v>
      </c>
      <c r="BM527">
        <v>0</v>
      </c>
      <c r="BN527" t="s">
        <v>107</v>
      </c>
      <c r="BO527">
        <f t="shared" si="72"/>
        <v>1</v>
      </c>
      <c r="BP527">
        <f t="shared" si="76"/>
        <v>147044.68673399999</v>
      </c>
      <c r="BQ527">
        <f t="shared" si="77"/>
        <v>5.0950309639904114</v>
      </c>
      <c r="BR527">
        <f t="shared" si="78"/>
        <v>0.19626966098294391</v>
      </c>
      <c r="BS527" t="str">
        <f t="shared" si="79"/>
        <v>Continue</v>
      </c>
    </row>
    <row r="528" spans="1:71">
      <c r="A528" s="27">
        <v>550</v>
      </c>
      <c r="B528" s="27" t="s">
        <v>88</v>
      </c>
      <c r="C528" s="29">
        <v>44196</v>
      </c>
      <c r="D528" s="27">
        <v>53.399037960000001</v>
      </c>
      <c r="E528" s="27">
        <v>4959.4337999999998</v>
      </c>
      <c r="F528" s="27">
        <v>6661.9260000000004</v>
      </c>
      <c r="G528" s="27">
        <v>28572.260399999999</v>
      </c>
      <c r="H528" s="27">
        <v>46781.524799999999</v>
      </c>
      <c r="I528" s="27">
        <v>1036.2996000000001</v>
      </c>
      <c r="J528" s="27">
        <v>290237.9094</v>
      </c>
      <c r="K528" s="27">
        <v>105850.602</v>
      </c>
      <c r="L528" s="27">
        <v>0</v>
      </c>
      <c r="M528" s="27">
        <v>0</v>
      </c>
      <c r="N528" s="27">
        <v>97560.205199999997</v>
      </c>
      <c r="O528" s="27">
        <v>-35086.143600000003</v>
      </c>
      <c r="P528" s="27">
        <v>25167.276000000002</v>
      </c>
      <c r="Q528" s="27">
        <v>325027.96740000002</v>
      </c>
      <c r="R528" s="27">
        <v>179946.02340000001</v>
      </c>
      <c r="S528" s="27">
        <v>0</v>
      </c>
      <c r="T528" s="27">
        <v>24797.169000000002</v>
      </c>
      <c r="U528" s="27">
        <v>278246.44260000001</v>
      </c>
      <c r="V528" s="27">
        <v>-24797.169000000002</v>
      </c>
      <c r="W528" s="27">
        <v>66027.088799999998</v>
      </c>
      <c r="X528" s="27">
        <v>8290.3968000000004</v>
      </c>
      <c r="Y528" s="27">
        <v>0</v>
      </c>
      <c r="Z528" s="27">
        <v>41229.919800000003</v>
      </c>
      <c r="AA528" s="27">
        <v>-22724.569800000001</v>
      </c>
      <c r="AB528" s="27">
        <v>0</v>
      </c>
      <c r="AC528" s="27">
        <v>70172.287200000006</v>
      </c>
      <c r="AD528" s="27">
        <v>1784.79659466</v>
      </c>
      <c r="AE528" s="27" t="e">
        <v>#N/A</v>
      </c>
      <c r="AF528" s="27">
        <v>52185.087</v>
      </c>
      <c r="AG528" s="27">
        <v>16580.793600000001</v>
      </c>
      <c r="AH528" s="27">
        <v>2146.6206000000002</v>
      </c>
      <c r="AI528" s="27">
        <v>70172.287200000006</v>
      </c>
      <c r="AJ528" s="27">
        <v>0</v>
      </c>
      <c r="AK528" s="27">
        <v>0</v>
      </c>
      <c r="AL528" s="27">
        <v>-148.0428</v>
      </c>
      <c r="AM528" s="27">
        <v>0</v>
      </c>
      <c r="AN528" s="27">
        <v>68765.880600000004</v>
      </c>
      <c r="AO528" s="27">
        <v>128057.022</v>
      </c>
      <c r="AP528" s="27" t="e">
        <v>#N/A</v>
      </c>
      <c r="AQ528" s="27">
        <v>80017.133400000006</v>
      </c>
      <c r="AR528" s="27">
        <v>323991.6678</v>
      </c>
      <c r="AS528" s="27">
        <v>145081.94399999999</v>
      </c>
      <c r="AT528" s="27">
        <v>1682.5434327</v>
      </c>
      <c r="AU528" s="27">
        <v>23538.805199999999</v>
      </c>
      <c r="AV528" s="27" t="e">
        <v>#N/A</v>
      </c>
      <c r="AW528" s="27">
        <v>0</v>
      </c>
      <c r="AX528" s="27">
        <v>80017.133400000006</v>
      </c>
      <c r="AY528" s="27">
        <v>80017.133400000006</v>
      </c>
      <c r="AZ528" s="27">
        <v>212071.31099999999</v>
      </c>
      <c r="BA528" s="27">
        <v>107553.09420000001</v>
      </c>
      <c r="BB528" s="27">
        <v>103555.93859999999</v>
      </c>
      <c r="BC528" s="27">
        <v>54997.900199999996</v>
      </c>
      <c r="BD528" s="27" t="e">
        <v>#N/A</v>
      </c>
      <c r="BE528" s="27">
        <v>52185.087</v>
      </c>
      <c r="BF528" s="27">
        <v>65.879046000000002</v>
      </c>
      <c r="BG528" s="31">
        <f t="shared" si="74"/>
        <v>30975.207485417999</v>
      </c>
      <c r="BH528" s="31">
        <f t="shared" si="80"/>
        <v>44135.253509018003</v>
      </c>
      <c r="BI528" s="31">
        <f t="shared" si="75"/>
        <v>44135.253509018003</v>
      </c>
      <c r="BJ528" s="27">
        <v>470.18299999999999</v>
      </c>
      <c r="BK528" s="31">
        <f t="shared" si="73"/>
        <v>816331.70156103303</v>
      </c>
      <c r="BL528" s="27">
        <v>1736.1999510000001</v>
      </c>
      <c r="BM528" s="27">
        <v>0</v>
      </c>
      <c r="BN528" s="27" t="s">
        <v>107</v>
      </c>
      <c r="BO528" s="27">
        <f t="shared" si="72"/>
        <v>1</v>
      </c>
      <c r="BP528" s="27">
        <f t="shared" si="76"/>
        <v>145081.94400000002</v>
      </c>
      <c r="BQ528" s="27">
        <f t="shared" si="77"/>
        <v>5.6266939844770274</v>
      </c>
      <c r="BR528" s="27">
        <f t="shared" si="78"/>
        <v>0.17772425562129535</v>
      </c>
      <c r="BS528" s="27" t="str">
        <f t="shared" si="79"/>
        <v>Continue</v>
      </c>
    </row>
    <row r="529" spans="1:71" customFormat="1" hidden="1">
      <c r="A529" s="16">
        <v>551</v>
      </c>
      <c r="B529" s="16" t="s">
        <v>88</v>
      </c>
      <c r="C529" s="17">
        <v>44012</v>
      </c>
      <c r="D529">
        <v>40.479380499999998</v>
      </c>
      <c r="E529" t="e">
        <v>#N/A</v>
      </c>
      <c r="F529" t="e">
        <v>#N/A</v>
      </c>
      <c r="G529">
        <v>24700.469000000001</v>
      </c>
      <c r="H529">
        <v>66684.269</v>
      </c>
      <c r="I529">
        <v>979.62199999999996</v>
      </c>
      <c r="J529">
        <v>269046.185</v>
      </c>
      <c r="K529">
        <v>98312.065000000002</v>
      </c>
      <c r="L529">
        <v>0</v>
      </c>
      <c r="M529">
        <v>0</v>
      </c>
      <c r="N529">
        <v>59686.968999999997</v>
      </c>
      <c r="O529">
        <v>-54438.993999999999</v>
      </c>
      <c r="P529">
        <v>47231.775000000001</v>
      </c>
      <c r="Q529">
        <v>307601.30800000002</v>
      </c>
      <c r="R529">
        <v>191656.04699999999</v>
      </c>
      <c r="S529">
        <v>0</v>
      </c>
      <c r="T529">
        <v>16933.466</v>
      </c>
      <c r="U529">
        <v>240917.03899999999</v>
      </c>
      <c r="V529">
        <v>-16933.466</v>
      </c>
      <c r="W529">
        <v>20572.061999999998</v>
      </c>
      <c r="X529">
        <v>6647.4349999999995</v>
      </c>
      <c r="Y529">
        <v>0</v>
      </c>
      <c r="Z529">
        <v>3638.596</v>
      </c>
      <c r="AA529">
        <v>21691.63</v>
      </c>
      <c r="AB529">
        <v>0</v>
      </c>
      <c r="AC529">
        <v>35336.364999999998</v>
      </c>
      <c r="AD529">
        <v>1399.46</v>
      </c>
      <c r="AE529" t="e">
        <v>#N/A</v>
      </c>
      <c r="AF529">
        <v>26309.847999999998</v>
      </c>
      <c r="AG529">
        <v>6577.4619999999995</v>
      </c>
      <c r="AH529" t="e">
        <v>#N/A</v>
      </c>
      <c r="AI529">
        <v>35336.364999999998</v>
      </c>
      <c r="AJ529">
        <v>0</v>
      </c>
      <c r="AK529">
        <v>0</v>
      </c>
      <c r="AL529">
        <v>-139.946</v>
      </c>
      <c r="AM529">
        <v>0</v>
      </c>
      <c r="AN529">
        <v>32887.31</v>
      </c>
      <c r="AO529">
        <v>79419.354999999996</v>
      </c>
      <c r="AP529" t="e">
        <v>#N/A</v>
      </c>
      <c r="AQ529">
        <v>50380.56</v>
      </c>
      <c r="AR529">
        <v>306621.68599999999</v>
      </c>
      <c r="AS529">
        <v>115945.261</v>
      </c>
      <c r="AT529">
        <v>1346.2385362</v>
      </c>
      <c r="AU529">
        <v>12035.356</v>
      </c>
      <c r="AV529" t="e">
        <v>#N/A</v>
      </c>
      <c r="AW529">
        <v>139.946</v>
      </c>
      <c r="AX529">
        <v>49260.991999999998</v>
      </c>
      <c r="AY529">
        <v>49260.991999999998</v>
      </c>
      <c r="AZ529">
        <v>170034.38999999998</v>
      </c>
      <c r="BA529">
        <v>70602.756999999998</v>
      </c>
      <c r="BB529">
        <v>62555.862000000001</v>
      </c>
      <c r="BC529">
        <v>33237.175000000003</v>
      </c>
      <c r="BD529" t="e">
        <v>#N/A</v>
      </c>
      <c r="BE529">
        <v>26309.847999999998</v>
      </c>
      <c r="BF529">
        <v>27.9892</v>
      </c>
      <c r="BG529" s="9">
        <f t="shared" si="74"/>
        <v>13160.0460236</v>
      </c>
      <c r="BH529" s="9">
        <f t="shared" si="80"/>
        <v>25413.722356308859</v>
      </c>
      <c r="BI529" s="9">
        <f t="shared" si="75"/>
        <v>25413.722356308859</v>
      </c>
      <c r="BJ529">
        <v>470.18299999999999</v>
      </c>
      <c r="BK529" s="9">
        <f t="shared" si="73"/>
        <v>658256.19999999995</v>
      </c>
      <c r="BL529">
        <v>1400</v>
      </c>
      <c r="BM529">
        <v>0</v>
      </c>
      <c r="BN529" t="s">
        <v>107</v>
      </c>
      <c r="BO529">
        <f t="shared" si="72"/>
        <v>1</v>
      </c>
      <c r="BP529">
        <f t="shared" si="76"/>
        <v>115945.26100000003</v>
      </c>
      <c r="BQ529">
        <f t="shared" si="77"/>
        <v>5.6773014638347297</v>
      </c>
      <c r="BR529">
        <f t="shared" si="78"/>
        <v>0.17614002116501148</v>
      </c>
      <c r="BS529" t="str">
        <f t="shared" si="79"/>
        <v>Continue</v>
      </c>
    </row>
    <row r="530" spans="1:71">
      <c r="A530" s="27">
        <v>552</v>
      </c>
      <c r="B530" s="27" t="s">
        <v>88</v>
      </c>
      <c r="C530" s="29">
        <v>43830</v>
      </c>
      <c r="D530" s="27">
        <v>36.393029386500004</v>
      </c>
      <c r="E530" s="27">
        <v>2419.9968389999999</v>
      </c>
      <c r="F530" s="27">
        <v>4529.7376729999996</v>
      </c>
      <c r="G530" s="27">
        <v>15698.953852999999</v>
      </c>
      <c r="H530" s="27">
        <v>26744.067630999998</v>
      </c>
      <c r="I530" s="27">
        <v>992.81921599999998</v>
      </c>
      <c r="J530" s="27">
        <v>248080.70159799999</v>
      </c>
      <c r="K530" s="27">
        <v>95993.207947000003</v>
      </c>
      <c r="L530" s="27">
        <v>0</v>
      </c>
      <c r="M530" s="27">
        <v>0</v>
      </c>
      <c r="N530" s="27">
        <v>48399.936779999996</v>
      </c>
      <c r="O530" s="27">
        <v>-30777.395696</v>
      </c>
      <c r="P530" s="27">
        <v>13465.110617</v>
      </c>
      <c r="Q530" s="27">
        <v>263345.29704400001</v>
      </c>
      <c r="R530" s="27">
        <v>142283.40389300001</v>
      </c>
      <c r="S530" s="27">
        <v>0</v>
      </c>
      <c r="T530" s="27">
        <v>15326.646647</v>
      </c>
      <c r="U530" s="27">
        <v>236601.22941299999</v>
      </c>
      <c r="V530" s="27">
        <v>-15326.646647</v>
      </c>
      <c r="W530" s="27">
        <v>35307.133369000003</v>
      </c>
      <c r="X530" s="27">
        <v>8438.9633360000007</v>
      </c>
      <c r="Y530" s="27">
        <v>0</v>
      </c>
      <c r="Z530" s="27">
        <v>19980.486722000001</v>
      </c>
      <c r="AA530" s="27">
        <v>-10362.550567</v>
      </c>
      <c r="AB530" s="27">
        <v>0</v>
      </c>
      <c r="AC530" s="27">
        <v>31273.805303999998</v>
      </c>
      <c r="AD530" s="27">
        <v>1141.5063038362</v>
      </c>
      <c r="AE530" s="27" t="e">
        <v>#N/A</v>
      </c>
      <c r="AF530" s="27">
        <v>21345.613143999999</v>
      </c>
      <c r="AG530" s="27">
        <v>4839.9936779999998</v>
      </c>
      <c r="AH530" s="27">
        <v>2171.7920349999999</v>
      </c>
      <c r="AI530" s="27">
        <v>31273.805303999998</v>
      </c>
      <c r="AJ530" s="27">
        <v>0</v>
      </c>
      <c r="AK530" s="27">
        <v>1427.177623</v>
      </c>
      <c r="AL530" s="27">
        <v>-124.102402</v>
      </c>
      <c r="AM530" s="27">
        <v>0</v>
      </c>
      <c r="AN530" s="27">
        <v>26309.709223999998</v>
      </c>
      <c r="AO530" s="27">
        <v>80356.305294999998</v>
      </c>
      <c r="AP530" s="27" t="e">
        <v>#N/A</v>
      </c>
      <c r="AQ530" s="27">
        <v>30777.395696</v>
      </c>
      <c r="AR530" s="27">
        <v>262352.47782799997</v>
      </c>
      <c r="AS530" s="27">
        <v>119634.715528</v>
      </c>
      <c r="AT530" s="27">
        <v>1321.2810433733998</v>
      </c>
      <c r="AU530" s="27">
        <v>8376.9121350000005</v>
      </c>
      <c r="AV530" s="27">
        <v>4467.6864720000003</v>
      </c>
      <c r="AW530" s="27">
        <v>186.153603</v>
      </c>
      <c r="AX530" s="27">
        <v>29784.57648</v>
      </c>
      <c r="AY530" s="27">
        <v>29784.57648</v>
      </c>
      <c r="AZ530" s="27">
        <v>139056.74144099999</v>
      </c>
      <c r="BA530" s="27">
        <v>49330.704794999998</v>
      </c>
      <c r="BB530" s="27">
        <v>39340.461433999997</v>
      </c>
      <c r="BC530" s="27">
        <v>46972.759157</v>
      </c>
      <c r="BD530" s="27" t="e">
        <v>#N/A</v>
      </c>
      <c r="BE530" s="27">
        <v>20352.793927999999</v>
      </c>
      <c r="BF530" s="27">
        <v>26.061504419999999</v>
      </c>
      <c r="BG530" s="31">
        <f t="shared" si="74"/>
        <v>12253.676332708859</v>
      </c>
      <c r="BH530" s="31">
        <f t="shared" si="80"/>
        <v>24113.083334388859</v>
      </c>
      <c r="BI530" s="31">
        <f t="shared" si="75"/>
        <v>24113.083334388859</v>
      </c>
      <c r="BJ530" s="27">
        <v>470.18299999999999</v>
      </c>
      <c r="BK530" s="31">
        <f t="shared" si="73"/>
        <v>456547.69299999997</v>
      </c>
      <c r="BL530" s="27">
        <v>971</v>
      </c>
      <c r="BM530" s="27">
        <v>0</v>
      </c>
      <c r="BN530" s="27" t="s">
        <v>107</v>
      </c>
      <c r="BO530" s="27">
        <f t="shared" si="72"/>
        <v>1</v>
      </c>
      <c r="BP530" s="27">
        <f t="shared" si="76"/>
        <v>121061.893151</v>
      </c>
      <c r="BQ530" s="27">
        <f t="shared" si="77"/>
        <v>3.7711924133761063</v>
      </c>
      <c r="BR530" s="27">
        <f t="shared" si="78"/>
        <v>0.26516811936009499</v>
      </c>
      <c r="BS530" s="27" t="str">
        <f t="shared" si="79"/>
        <v>Continue</v>
      </c>
    </row>
    <row r="531" spans="1:71" customFormat="1" hidden="1">
      <c r="A531" s="16">
        <v>553</v>
      </c>
      <c r="B531" s="16" t="s">
        <v>88</v>
      </c>
      <c r="C531" s="17">
        <v>43646</v>
      </c>
      <c r="D531">
        <v>32.014241980000001</v>
      </c>
      <c r="E531" t="e">
        <v>#N/A</v>
      </c>
      <c r="F531" t="e">
        <v>#N/A</v>
      </c>
      <c r="G531">
        <v>12674.537400000001</v>
      </c>
      <c r="H531">
        <v>30141.4372</v>
      </c>
      <c r="I531">
        <v>1008.9184</v>
      </c>
      <c r="J531">
        <v>244914.94159999999</v>
      </c>
      <c r="K531">
        <v>109593.76120000001</v>
      </c>
      <c r="L531">
        <v>0</v>
      </c>
      <c r="M531">
        <v>0</v>
      </c>
      <c r="N531">
        <v>34429.340400000001</v>
      </c>
      <c r="O531">
        <v>-49500.059000000001</v>
      </c>
      <c r="P531">
        <v>12548.4226</v>
      </c>
      <c r="Q531">
        <v>260237.8898</v>
      </c>
      <c r="R531">
        <v>155688.7206</v>
      </c>
      <c r="S531">
        <v>0</v>
      </c>
      <c r="T531">
        <v>11917.848599999999</v>
      </c>
      <c r="U531">
        <v>230096.45260000002</v>
      </c>
      <c r="V531">
        <v>-11917.848599999999</v>
      </c>
      <c r="W531">
        <v>8008.2898000000005</v>
      </c>
      <c r="X531">
        <v>6747.1418000000003</v>
      </c>
      <c r="Y531" t="e">
        <v>#N/A</v>
      </c>
      <c r="Z531">
        <v>-3909.5588000000002</v>
      </c>
      <c r="AA531">
        <v>63.057400000000001</v>
      </c>
      <c r="AB531">
        <v>0</v>
      </c>
      <c r="AC531">
        <v>18349.703400000002</v>
      </c>
      <c r="AD531">
        <v>1711.5607024600001</v>
      </c>
      <c r="AE531" t="e">
        <v>#N/A</v>
      </c>
      <c r="AF531">
        <v>9584.7248</v>
      </c>
      <c r="AG531">
        <v>3594.2718</v>
      </c>
      <c r="AH531">
        <v>2333.1237999999998</v>
      </c>
      <c r="AI531">
        <v>18349.703400000002</v>
      </c>
      <c r="AJ531">
        <v>0</v>
      </c>
      <c r="AK531">
        <v>1198.0906</v>
      </c>
      <c r="AL531">
        <v>-63.057400000000001</v>
      </c>
      <c r="AM531">
        <v>0</v>
      </c>
      <c r="AN531">
        <v>13242.054</v>
      </c>
      <c r="AO531">
        <v>59652.3004</v>
      </c>
      <c r="AP531" t="e">
        <v>#N/A</v>
      </c>
      <c r="AQ531">
        <v>20871.999400000001</v>
      </c>
      <c r="AR531">
        <v>259228.97140000001</v>
      </c>
      <c r="AS531">
        <v>103351.07860000001</v>
      </c>
      <c r="AT531">
        <v>1376.6060993999999</v>
      </c>
      <c r="AU531">
        <v>5864.3382000000001</v>
      </c>
      <c r="AV531">
        <v>4792.3624</v>
      </c>
      <c r="AW531">
        <v>126.1148</v>
      </c>
      <c r="AX531">
        <v>20871.999400000001</v>
      </c>
      <c r="AY531">
        <v>20871.999400000001</v>
      </c>
      <c r="AZ531">
        <v>128574.0386</v>
      </c>
      <c r="BA531">
        <v>38654.186200000004</v>
      </c>
      <c r="BB531">
        <v>26862.452400000002</v>
      </c>
      <c r="BC531">
        <v>45401.328000000001</v>
      </c>
      <c r="BD531" t="e">
        <v>#N/A</v>
      </c>
      <c r="BE531">
        <v>9584.7248</v>
      </c>
      <c r="BF531">
        <v>25.22296</v>
      </c>
      <c r="BG531" s="9">
        <f t="shared" si="74"/>
        <v>11859.40700168</v>
      </c>
      <c r="BH531" s="9">
        <f t="shared" si="80"/>
        <v>21997.836730122537</v>
      </c>
      <c r="BI531" s="9">
        <f t="shared" si="75"/>
        <v>21997.836730122537</v>
      </c>
      <c r="BJ531">
        <v>470.18299999999999</v>
      </c>
      <c r="BK531" s="9">
        <f t="shared" si="73"/>
        <v>377462.90675780398</v>
      </c>
      <c r="BL531">
        <v>802.79998799999998</v>
      </c>
      <c r="BM531">
        <v>0</v>
      </c>
      <c r="BN531" t="s">
        <v>107</v>
      </c>
      <c r="BO531">
        <v>2</v>
      </c>
      <c r="BP531">
        <f t="shared" si="76"/>
        <v>104549.1692</v>
      </c>
      <c r="BQ531">
        <f t="shared" si="77"/>
        <v>3.6103864779233841</v>
      </c>
      <c r="BR531">
        <f t="shared" si="78"/>
        <v>0.27697865757994372</v>
      </c>
      <c r="BS531" t="str">
        <f t="shared" si="79"/>
        <v>Continue</v>
      </c>
    </row>
    <row r="532" spans="1:71">
      <c r="A532" s="27">
        <v>554</v>
      </c>
      <c r="B532" s="27" t="s">
        <v>88</v>
      </c>
      <c r="C532" s="29">
        <v>43465</v>
      </c>
      <c r="D532" s="27">
        <v>28.935794368</v>
      </c>
      <c r="E532" s="27">
        <v>5495.018642</v>
      </c>
      <c r="F532" s="27">
        <v>5008.1182559999997</v>
      </c>
      <c r="G532" s="27">
        <v>26362.178042</v>
      </c>
      <c r="H532" s="27">
        <v>29283.580357999999</v>
      </c>
      <c r="I532" s="27">
        <v>1043.35797</v>
      </c>
      <c r="J532" s="27">
        <v>235590.22962599999</v>
      </c>
      <c r="K532" s="27">
        <v>123950.926836</v>
      </c>
      <c r="L532" s="27">
        <v>0</v>
      </c>
      <c r="M532" s="27">
        <v>0</v>
      </c>
      <c r="N532" s="27">
        <v>37560.886919999997</v>
      </c>
      <c r="O532" s="27">
        <v>-71991.699930000002</v>
      </c>
      <c r="P532" s="27">
        <v>8138.1921659999998</v>
      </c>
      <c r="Q532" s="27">
        <v>266751.85433</v>
      </c>
      <c r="R532" s="27">
        <v>169580.44872399999</v>
      </c>
      <c r="S532" s="27">
        <v>0</v>
      </c>
      <c r="T532" s="27">
        <v>12172.50965</v>
      </c>
      <c r="U532" s="27">
        <v>237468.273972</v>
      </c>
      <c r="V532" s="27">
        <v>-12172.50965</v>
      </c>
      <c r="W532" s="27">
        <v>29214.023160000001</v>
      </c>
      <c r="X532" s="27">
        <v>7790.4061760000004</v>
      </c>
      <c r="Y532" s="27">
        <v>0</v>
      </c>
      <c r="Z532" s="27">
        <v>17041.513510000001</v>
      </c>
      <c r="AA532" s="27">
        <v>14467.897183999999</v>
      </c>
      <c r="AB532" s="27">
        <v>0</v>
      </c>
      <c r="AC532" s="27">
        <v>22397.417755999999</v>
      </c>
      <c r="AD532" s="27">
        <v>1159.2889519066</v>
      </c>
      <c r="AE532" s="27" t="e">
        <v>#N/A</v>
      </c>
      <c r="AF532" s="27">
        <v>12450.738442</v>
      </c>
      <c r="AG532" s="27">
        <v>2504.0591279999999</v>
      </c>
      <c r="AH532" s="27">
        <v>2712.7307219999998</v>
      </c>
      <c r="AI532" s="27">
        <v>22397.417755999999</v>
      </c>
      <c r="AJ532" s="27">
        <v>0</v>
      </c>
      <c r="AK532" s="27">
        <v>1252.0295639999999</v>
      </c>
      <c r="AL532" s="27" t="e">
        <v>#N/A</v>
      </c>
      <c r="AM532" s="27">
        <v>0</v>
      </c>
      <c r="AN532" s="27">
        <v>15024.354767999999</v>
      </c>
      <c r="AO532" s="27">
        <v>76026.017414000002</v>
      </c>
      <c r="AP532" s="27" t="e">
        <v>#N/A</v>
      </c>
      <c r="AQ532" s="27">
        <v>24623.248092000002</v>
      </c>
      <c r="AR532" s="27">
        <v>265708.49635999999</v>
      </c>
      <c r="AS532" s="27">
        <v>95919.376042000004</v>
      </c>
      <c r="AT532" s="27">
        <v>1159.2889519066</v>
      </c>
      <c r="AU532" s="27">
        <v>4938.5610580000002</v>
      </c>
      <c r="AV532" s="27">
        <v>4660.3322660000003</v>
      </c>
      <c r="AW532" s="27">
        <v>69.557198</v>
      </c>
      <c r="AX532" s="27">
        <v>24623.248092000002</v>
      </c>
      <c r="AY532" s="27">
        <v>24623.248092000002</v>
      </c>
      <c r="AZ532" s="27">
        <v>130906.646636</v>
      </c>
      <c r="BA532" s="27">
        <v>37282.658128000003</v>
      </c>
      <c r="BB532" s="27">
        <v>29631.366348</v>
      </c>
      <c r="BC532" s="27">
        <v>55437.086805999999</v>
      </c>
      <c r="BD532" s="27" t="e">
        <v>#N/A</v>
      </c>
      <c r="BE532" s="27">
        <v>12450.738442</v>
      </c>
      <c r="BF532" s="27">
        <v>21.562731379999999</v>
      </c>
      <c r="BG532" s="31">
        <f t="shared" si="74"/>
        <v>10138.429728442539</v>
      </c>
      <c r="BH532" s="31">
        <f t="shared" si="80"/>
        <v>15160.813101071541</v>
      </c>
      <c r="BI532" s="31">
        <f t="shared" si="75"/>
        <v>15160.813101071541</v>
      </c>
      <c r="BJ532" s="27">
        <v>470.18299999999999</v>
      </c>
      <c r="BK532" s="31">
        <f t="shared" si="73"/>
        <v>346195.73725780396</v>
      </c>
      <c r="BL532" s="27">
        <v>736.29998799999998</v>
      </c>
      <c r="BM532" s="27">
        <v>0</v>
      </c>
      <c r="BN532" s="27" t="s">
        <v>107</v>
      </c>
      <c r="BO532" s="27">
        <f>IF(BF532&lt;&gt;0,1,0)</f>
        <v>1</v>
      </c>
      <c r="BP532" s="27">
        <f t="shared" si="76"/>
        <v>97171.405606000015</v>
      </c>
      <c r="BQ532" s="27">
        <f t="shared" si="77"/>
        <v>3.5627326279658913</v>
      </c>
      <c r="BR532" s="27">
        <f t="shared" si="78"/>
        <v>0.28068342601699547</v>
      </c>
      <c r="BS532" s="27" t="str">
        <f t="shared" si="79"/>
        <v>Continue</v>
      </c>
    </row>
    <row r="533" spans="1:71" customFormat="1" hidden="1">
      <c r="A533" s="16">
        <v>555</v>
      </c>
      <c r="B533" s="16" t="s">
        <v>88</v>
      </c>
      <c r="C533" s="17">
        <v>43281</v>
      </c>
      <c r="D533">
        <v>30.845161510000001</v>
      </c>
      <c r="E533" t="e">
        <v>#N/A</v>
      </c>
      <c r="F533" t="e">
        <v>#N/A</v>
      </c>
      <c r="G533">
        <v>2387.6882000000001</v>
      </c>
      <c r="H533">
        <v>26453.071899999999</v>
      </c>
      <c r="I533">
        <v>1005.3424</v>
      </c>
      <c r="J533">
        <v>215143.27359999999</v>
      </c>
      <c r="K533">
        <v>95319.026299999998</v>
      </c>
      <c r="L533">
        <v>0</v>
      </c>
      <c r="M533">
        <v>0</v>
      </c>
      <c r="N533">
        <v>27961.085500000001</v>
      </c>
      <c r="O533">
        <v>-55545.167600000001</v>
      </c>
      <c r="P533">
        <v>10870.2647</v>
      </c>
      <c r="Q533">
        <v>221426.6636</v>
      </c>
      <c r="R533">
        <v>135595.55619999999</v>
      </c>
      <c r="S533">
        <v>0</v>
      </c>
      <c r="T533">
        <v>10618.929099999999</v>
      </c>
      <c r="U533">
        <v>194973.59169999999</v>
      </c>
      <c r="V533">
        <v>-10618.929099999999</v>
      </c>
      <c r="W533">
        <v>5843.5527000000002</v>
      </c>
      <c r="X533">
        <v>4649.7085999999999</v>
      </c>
      <c r="Y533" t="e">
        <v>#N/A</v>
      </c>
      <c r="Z533">
        <v>-4775.3764000000001</v>
      </c>
      <c r="AA533">
        <v>14765.9665</v>
      </c>
      <c r="AB533">
        <v>0</v>
      </c>
      <c r="AC533">
        <v>13446.454599999999</v>
      </c>
      <c r="AD533">
        <v>1047.2337611299999</v>
      </c>
      <c r="AE533" t="e">
        <v>#N/A</v>
      </c>
      <c r="AF533">
        <v>10995.932500000001</v>
      </c>
      <c r="AG533">
        <v>2199.1864999999998</v>
      </c>
      <c r="AH533">
        <v>1759.3492000000001</v>
      </c>
      <c r="AI533">
        <v>13446.454599999999</v>
      </c>
      <c r="AJ533">
        <v>0</v>
      </c>
      <c r="AK533">
        <v>0</v>
      </c>
      <c r="AL533" t="e">
        <v>#N/A</v>
      </c>
      <c r="AM533">
        <v>0</v>
      </c>
      <c r="AN533">
        <v>13195.119000000001</v>
      </c>
      <c r="AO533">
        <v>49575.947099999998</v>
      </c>
      <c r="AP533" t="e">
        <v>#N/A</v>
      </c>
      <c r="AQ533">
        <v>25699.0651</v>
      </c>
      <c r="AR533">
        <v>220421.32120000001</v>
      </c>
      <c r="AS533">
        <v>85831.107399999994</v>
      </c>
      <c r="AT533">
        <v>1174.2336398099999</v>
      </c>
      <c r="AU533">
        <v>5906.3865999999998</v>
      </c>
      <c r="AV533">
        <v>3581.5322999999999</v>
      </c>
      <c r="AW533">
        <v>0</v>
      </c>
      <c r="AX533">
        <v>25699.0651</v>
      </c>
      <c r="AY533">
        <v>25699.0651</v>
      </c>
      <c r="AZ533">
        <v>120703.9219</v>
      </c>
      <c r="BA533">
        <v>34432.977200000001</v>
      </c>
      <c r="BB533">
        <v>31605.451700000001</v>
      </c>
      <c r="BC533">
        <v>31416.95</v>
      </c>
      <c r="BD533" t="e">
        <v>#N/A</v>
      </c>
      <c r="BE533">
        <v>10995.932500000001</v>
      </c>
      <c r="BF533">
        <v>10.681763</v>
      </c>
      <c r="BG533" s="9">
        <f t="shared" si="74"/>
        <v>5022.3833726290004</v>
      </c>
      <c r="BH533" s="9">
        <f t="shared" si="80"/>
        <v>13142.758946293899</v>
      </c>
      <c r="BI533" s="9">
        <f t="shared" si="75"/>
        <v>13142.758946293899</v>
      </c>
      <c r="BJ533">
        <v>470.18299999999999</v>
      </c>
      <c r="BK533" s="9">
        <f t="shared" si="73"/>
        <v>260105.241242196</v>
      </c>
      <c r="BL533">
        <v>553.20001200000002</v>
      </c>
      <c r="BM533">
        <v>0</v>
      </c>
      <c r="BN533" t="s">
        <v>107</v>
      </c>
      <c r="BO533">
        <f>IF(BF533&lt;&gt;0,1,0)</f>
        <v>1</v>
      </c>
      <c r="BP533">
        <f t="shared" si="76"/>
        <v>85831.107400000008</v>
      </c>
      <c r="BQ533">
        <f t="shared" si="77"/>
        <v>3.0304309139345436</v>
      </c>
      <c r="BR533">
        <f t="shared" si="78"/>
        <v>0.32998607406022512</v>
      </c>
      <c r="BS533" t="str">
        <f t="shared" si="79"/>
        <v>Continue</v>
      </c>
    </row>
    <row r="534" spans="1:71">
      <c r="A534" s="27">
        <v>556</v>
      </c>
      <c r="B534" s="27" t="s">
        <v>88</v>
      </c>
      <c r="C534" s="29">
        <v>43100</v>
      </c>
      <c r="D534" s="27">
        <v>30.166104124</v>
      </c>
      <c r="E534" s="27">
        <v>2705.738347</v>
      </c>
      <c r="F534" s="27">
        <v>3569.2718619999996</v>
      </c>
      <c r="G534" s="27">
        <v>2072.4804359999998</v>
      </c>
      <c r="H534" s="27">
        <v>12319.744814</v>
      </c>
      <c r="I534" s="27">
        <v>1036.2402179999999</v>
      </c>
      <c r="J534" s="27">
        <v>182263.14056599999</v>
      </c>
      <c r="K534" s="27">
        <v>82323.528429999991</v>
      </c>
      <c r="L534" s="27">
        <v>0</v>
      </c>
      <c r="M534" s="27">
        <v>0</v>
      </c>
      <c r="N534" s="27">
        <v>23372.973805999998</v>
      </c>
      <c r="O534" s="27">
        <v>-41679.884323999999</v>
      </c>
      <c r="P534" s="27">
        <v>1496.791426</v>
      </c>
      <c r="Q534" s="27">
        <v>180075.52232799999</v>
      </c>
      <c r="R534" s="27">
        <v>104832.968721</v>
      </c>
      <c r="S534" s="27" t="e">
        <v>#N/A</v>
      </c>
      <c r="T534" s="27">
        <v>10938.091189999999</v>
      </c>
      <c r="U534" s="27">
        <v>167755.77751399999</v>
      </c>
      <c r="V534" s="27">
        <v>-10938.091189999999</v>
      </c>
      <c r="W534" s="27">
        <v>28669.312697999998</v>
      </c>
      <c r="X534" s="27">
        <v>7311.2504269999999</v>
      </c>
      <c r="Y534" s="27">
        <v>0</v>
      </c>
      <c r="Z534" s="27">
        <v>17731.221507999999</v>
      </c>
      <c r="AA534" s="27">
        <v>-9614.0064669999992</v>
      </c>
      <c r="AB534" s="27" t="e">
        <v>#N/A</v>
      </c>
      <c r="AC534" s="27">
        <v>19228.012933999998</v>
      </c>
      <c r="AD534" s="27">
        <v>1159.2361749864999</v>
      </c>
      <c r="AE534" s="27" t="e">
        <v>#N/A</v>
      </c>
      <c r="AF534" s="27">
        <v>13471.122834</v>
      </c>
      <c r="AG534" s="27">
        <v>3396.5651589999998</v>
      </c>
      <c r="AH534" s="27">
        <v>1669.4981289999998</v>
      </c>
      <c r="AI534" s="27">
        <v>19228.012933999998</v>
      </c>
      <c r="AJ534" s="27">
        <v>0</v>
      </c>
      <c r="AK534" s="27">
        <v>0</v>
      </c>
      <c r="AL534" s="27" t="e">
        <v>#N/A</v>
      </c>
      <c r="AM534" s="27">
        <v>0</v>
      </c>
      <c r="AN534" s="27">
        <v>16867.687993</v>
      </c>
      <c r="AO534" s="27">
        <v>65167.995931999998</v>
      </c>
      <c r="AP534" s="27" t="e">
        <v>#N/A</v>
      </c>
      <c r="AQ534" s="27">
        <v>20379.390953999999</v>
      </c>
      <c r="AR534" s="27">
        <v>179039.28211</v>
      </c>
      <c r="AS534" s="27">
        <v>75242.553606999994</v>
      </c>
      <c r="AT534" s="27">
        <v>1156.5764917602999</v>
      </c>
      <c r="AU534" s="27">
        <v>5123.6321889999999</v>
      </c>
      <c r="AV534" s="27">
        <v>3281.427357</v>
      </c>
      <c r="AW534" s="27">
        <v>0</v>
      </c>
      <c r="AX534" s="27">
        <v>20379.390953999999</v>
      </c>
      <c r="AY534" s="27">
        <v>20379.390953999999</v>
      </c>
      <c r="AZ534" s="27">
        <v>104487.55531499999</v>
      </c>
      <c r="BA534" s="27">
        <v>29187.432806999997</v>
      </c>
      <c r="BB534" s="27">
        <v>25503.023142999999</v>
      </c>
      <c r="BC534" s="27">
        <v>31490.188846999998</v>
      </c>
      <c r="BD534" s="27" t="e">
        <v>#N/A</v>
      </c>
      <c r="BE534" s="27">
        <v>13471.122834</v>
      </c>
      <c r="BF534" s="27">
        <v>17.270670299999999</v>
      </c>
      <c r="BG534" s="31">
        <f t="shared" si="74"/>
        <v>8120.3755736648991</v>
      </c>
      <c r="BH534" s="31">
        <f t="shared" si="80"/>
        <v>11698.39947763326</v>
      </c>
      <c r="BI534" s="31">
        <f t="shared" si="75"/>
        <v>11698.39947763326</v>
      </c>
      <c r="BJ534" s="27">
        <v>470.18299999999999</v>
      </c>
      <c r="BK534" s="31">
        <f t="shared" si="73"/>
        <v>332231.29651560797</v>
      </c>
      <c r="BL534" s="27">
        <v>706.59997599999997</v>
      </c>
      <c r="BM534" s="27">
        <v>0</v>
      </c>
      <c r="BN534" s="27" t="s">
        <v>107</v>
      </c>
      <c r="BO534" s="27">
        <f>IF(BF534&lt;&gt;0,1,0)</f>
        <v>1</v>
      </c>
      <c r="BP534" s="27">
        <f t="shared" si="76"/>
        <v>75242.553606999994</v>
      </c>
      <c r="BQ534" s="27">
        <f t="shared" si="77"/>
        <v>4.4154707753658657</v>
      </c>
      <c r="BR534" s="27">
        <f t="shared" si="78"/>
        <v>0.22647641687021244</v>
      </c>
      <c r="BS534" s="27" t="str">
        <f t="shared" si="79"/>
        <v>Continue</v>
      </c>
    </row>
    <row r="535" spans="1:71" customFormat="1" hidden="1">
      <c r="A535" s="16">
        <v>557</v>
      </c>
      <c r="B535" s="16" t="s">
        <v>88</v>
      </c>
      <c r="C535" s="17">
        <v>42916</v>
      </c>
      <c r="D535">
        <v>31.819408928999998</v>
      </c>
      <c r="E535" t="e">
        <v>#N/A</v>
      </c>
      <c r="F535" t="e">
        <v>#N/A</v>
      </c>
      <c r="G535">
        <v>2376.7999199999999</v>
      </c>
      <c r="H535">
        <v>19668.019337999998</v>
      </c>
      <c r="I535">
        <v>1010.139966</v>
      </c>
      <c r="J535">
        <v>173922.33414600001</v>
      </c>
      <c r="K535">
        <v>88476.377022000001</v>
      </c>
      <c r="L535">
        <v>0</v>
      </c>
      <c r="M535">
        <v>0</v>
      </c>
      <c r="N535">
        <v>13844.859533999999</v>
      </c>
      <c r="O535">
        <v>-55795.378122000002</v>
      </c>
      <c r="P535">
        <v>7902.8597339999997</v>
      </c>
      <c r="Q535">
        <v>183607.79381999999</v>
      </c>
      <c r="R535">
        <v>118721.156004</v>
      </c>
      <c r="S535" t="e">
        <v>#N/A</v>
      </c>
      <c r="T535">
        <v>11468.059614</v>
      </c>
      <c r="U535">
        <v>163939.77448200001</v>
      </c>
      <c r="V535">
        <v>-11468.059614</v>
      </c>
      <c r="W535">
        <v>2079.6999299999998</v>
      </c>
      <c r="X535">
        <v>5169.5398260000002</v>
      </c>
      <c r="Y535" t="e">
        <v>#N/A</v>
      </c>
      <c r="Z535">
        <v>-9388.3596839999991</v>
      </c>
      <c r="AA535">
        <v>14439.059514</v>
      </c>
      <c r="AB535" t="e">
        <v>#N/A</v>
      </c>
      <c r="AC535">
        <v>10279.659653999999</v>
      </c>
      <c r="AD535">
        <v>1188.39996</v>
      </c>
      <c r="AE535" t="e">
        <v>#N/A</v>
      </c>
      <c r="AF535">
        <v>7130.3997600000002</v>
      </c>
      <c r="AG535">
        <v>1782.5999400000001</v>
      </c>
      <c r="AH535">
        <v>1663.7599439999999</v>
      </c>
      <c r="AI535">
        <v>10279.659653999999</v>
      </c>
      <c r="AJ535">
        <v>0</v>
      </c>
      <c r="AK535">
        <v>0</v>
      </c>
      <c r="AL535" t="e">
        <v>#N/A</v>
      </c>
      <c r="AM535">
        <v>0</v>
      </c>
      <c r="AN535">
        <v>8912.9997000000003</v>
      </c>
      <c r="AO535">
        <v>40583.858633999997</v>
      </c>
      <c r="AP535" t="e">
        <v>#N/A</v>
      </c>
      <c r="AQ535">
        <v>20861.648257824003</v>
      </c>
      <c r="AR535">
        <v>182597.653854</v>
      </c>
      <c r="AS535">
        <v>64886.637816000002</v>
      </c>
      <c r="AT535">
        <v>1566.3586832784001</v>
      </c>
      <c r="AU535">
        <v>7467.9053486400007</v>
      </c>
      <c r="AV535">
        <v>3408.5093452739998</v>
      </c>
      <c r="AW535">
        <v>0</v>
      </c>
      <c r="AX535">
        <v>20861.648257824003</v>
      </c>
      <c r="AY535">
        <v>20861.648257824003</v>
      </c>
      <c r="AZ535">
        <v>99397.713234401992</v>
      </c>
      <c r="BA535">
        <v>31817.864009052002</v>
      </c>
      <c r="BB535">
        <v>28329.553606463996</v>
      </c>
      <c r="BC535">
        <v>34225.918848000001</v>
      </c>
      <c r="BD535" t="e">
        <v>#N/A</v>
      </c>
      <c r="BE535">
        <v>7130.3997600000002</v>
      </c>
      <c r="BF535">
        <v>8.3187997200000012</v>
      </c>
      <c r="BG535" s="9">
        <f t="shared" si="74"/>
        <v>3578.0239039683606</v>
      </c>
      <c r="BH535" s="9">
        <f t="shared" si="80"/>
        <v>8249.6679434307007</v>
      </c>
      <c r="BI535" s="9">
        <f t="shared" si="75"/>
        <v>8249.6679434307007</v>
      </c>
      <c r="BJ535">
        <v>430.113</v>
      </c>
      <c r="BK535" s="9">
        <f t="shared" si="73"/>
        <v>286885.37099999998</v>
      </c>
      <c r="BL535">
        <v>667</v>
      </c>
      <c r="BM535">
        <v>0</v>
      </c>
      <c r="BN535" t="s">
        <v>107</v>
      </c>
      <c r="BO535">
        <f>IF(BF535&lt;&gt;0,1,0)</f>
        <v>1</v>
      </c>
      <c r="BP535">
        <f t="shared" si="76"/>
        <v>64886.637815999988</v>
      </c>
      <c r="BQ535">
        <f t="shared" si="77"/>
        <v>4.4213320439490964</v>
      </c>
      <c r="BR535">
        <f t="shared" si="78"/>
        <v>0.22617618176146037</v>
      </c>
      <c r="BS535" t="str">
        <f t="shared" si="79"/>
        <v>Continue</v>
      </c>
    </row>
    <row r="536" spans="1:71">
      <c r="A536" s="27">
        <v>558</v>
      </c>
      <c r="B536" s="27" t="s">
        <v>88</v>
      </c>
      <c r="C536" s="29">
        <v>42735</v>
      </c>
      <c r="D536" s="27">
        <v>33.18771555</v>
      </c>
      <c r="E536" s="27">
        <v>2111.9455349999998</v>
      </c>
      <c r="F536" s="27">
        <v>3077.4063510000001</v>
      </c>
      <c r="G536" s="27">
        <v>2896.3824480000003</v>
      </c>
      <c r="H536" s="27">
        <v>17317.953387000001</v>
      </c>
      <c r="I536" s="27">
        <v>1025.802117</v>
      </c>
      <c r="J536" s="27">
        <v>161050.93236900002</v>
      </c>
      <c r="K536" s="27">
        <v>77236.865279999998</v>
      </c>
      <c r="L536" s="27">
        <v>0</v>
      </c>
      <c r="M536" s="27">
        <v>0</v>
      </c>
      <c r="N536" s="27">
        <v>12068.260200000001</v>
      </c>
      <c r="O536" s="27">
        <v>-62091.198729000003</v>
      </c>
      <c r="P536" s="27">
        <v>5913.4474980000005</v>
      </c>
      <c r="Q536" s="27">
        <v>164671.41042900001</v>
      </c>
      <c r="R536" s="27">
        <v>105476.594148</v>
      </c>
      <c r="S536" s="27" t="e">
        <v>#N/A</v>
      </c>
      <c r="T536" s="27">
        <v>9313.1970789420011</v>
      </c>
      <c r="U536" s="27">
        <v>147353.45704199999</v>
      </c>
      <c r="V536" s="27">
        <v>-9313.1970789420011</v>
      </c>
      <c r="W536" s="27">
        <v>28080.065785554001</v>
      </c>
      <c r="X536" s="27">
        <v>6211.1714771340003</v>
      </c>
      <c r="Y536" s="27">
        <v>0</v>
      </c>
      <c r="Z536" s="27">
        <v>18766.868706612</v>
      </c>
      <c r="AA536" s="27" t="e">
        <v>#N/A</v>
      </c>
      <c r="AB536" s="27" t="e">
        <v>#N/A</v>
      </c>
      <c r="AC536" s="27">
        <v>21872.152738673998</v>
      </c>
      <c r="AD536" s="27">
        <v>1766.8355321907</v>
      </c>
      <c r="AE536" s="27" t="e">
        <v>#N/A</v>
      </c>
      <c r="AF536" s="27">
        <v>13944.150565488</v>
      </c>
      <c r="AG536" s="27">
        <v>5773.4556796800007</v>
      </c>
      <c r="AH536" s="27">
        <v>1771.801621263</v>
      </c>
      <c r="AI536" s="27">
        <v>21872.152738673998</v>
      </c>
      <c r="AJ536" s="27">
        <v>0</v>
      </c>
      <c r="AK536" s="27">
        <v>0</v>
      </c>
      <c r="AL536" s="27">
        <v>-4677.6576535200002</v>
      </c>
      <c r="AM536" s="27">
        <v>0</v>
      </c>
      <c r="AN536" s="27">
        <v>19717.606245167997</v>
      </c>
      <c r="AO536" s="27">
        <v>59725.759388498998</v>
      </c>
      <c r="AP536" s="27" t="e">
        <v>#N/A</v>
      </c>
      <c r="AQ536" s="27">
        <v>23834.813894999999</v>
      </c>
      <c r="AR536" s="27">
        <v>163645.608312</v>
      </c>
      <c r="AS536" s="27">
        <v>59194.816280999999</v>
      </c>
      <c r="AT536" s="27">
        <v>1808.0969138145001</v>
      </c>
      <c r="AU536" s="27">
        <v>10197.679869</v>
      </c>
      <c r="AV536" s="27">
        <v>3560.136759</v>
      </c>
      <c r="AW536" s="27">
        <v>0</v>
      </c>
      <c r="AX536" s="27">
        <v>23834.813894999999</v>
      </c>
      <c r="AY536" s="27">
        <v>23834.813894999999</v>
      </c>
      <c r="AZ536" s="27">
        <v>95520.279483000006</v>
      </c>
      <c r="BA536" s="27">
        <v>35058.295880999998</v>
      </c>
      <c r="BB536" s="27">
        <v>34032.493763999999</v>
      </c>
      <c r="BC536" s="27">
        <v>26188.124634</v>
      </c>
      <c r="BD536" s="27" t="e">
        <v>#N/A</v>
      </c>
      <c r="BE536" s="27">
        <v>13944.150565488</v>
      </c>
      <c r="BF536" s="27">
        <v>10.86143418</v>
      </c>
      <c r="BG536" s="31">
        <f t="shared" si="74"/>
        <v>4671.6440394623396</v>
      </c>
      <c r="BH536" s="31">
        <f t="shared" si="80"/>
        <v>11199.65807196642</v>
      </c>
      <c r="BI536" s="31">
        <f t="shared" si="75"/>
        <v>11199.65807196642</v>
      </c>
      <c r="BJ536" s="27">
        <v>430.113</v>
      </c>
      <c r="BK536" s="31">
        <f t="shared" si="73"/>
        <v>274627.15049999999</v>
      </c>
      <c r="BL536" s="27">
        <v>638.5</v>
      </c>
      <c r="BM536" s="27">
        <v>0</v>
      </c>
      <c r="BN536" s="27" t="s">
        <v>107</v>
      </c>
      <c r="BO536" s="27">
        <f>IF(BF536&lt;&gt;0,1,0)</f>
        <v>1</v>
      </c>
      <c r="BP536" s="27">
        <f t="shared" si="76"/>
        <v>59194.816281000007</v>
      </c>
      <c r="BQ536" s="27">
        <f t="shared" si="77"/>
        <v>4.6393783738821766</v>
      </c>
      <c r="BR536" s="27">
        <f t="shared" si="78"/>
        <v>0.21554611833981802</v>
      </c>
      <c r="BS536" s="27" t="str">
        <f t="shared" si="79"/>
        <v>Continue</v>
      </c>
    </row>
    <row r="537" spans="1:71" customFormat="1" hidden="1">
      <c r="A537" s="16">
        <v>559</v>
      </c>
      <c r="B537" s="16" t="s">
        <v>88</v>
      </c>
      <c r="C537" s="17">
        <v>42551</v>
      </c>
      <c r="D537">
        <v>38.799519392000001</v>
      </c>
      <c r="E537" t="e">
        <v>#N/A</v>
      </c>
      <c r="F537" t="e">
        <v>#N/A</v>
      </c>
      <c r="G537">
        <v>1148.6699819999999</v>
      </c>
      <c r="H537">
        <v>32800.909485999997</v>
      </c>
      <c r="I537">
        <v>1021.039984</v>
      </c>
      <c r="J537" t="e">
        <v>#N/A</v>
      </c>
      <c r="K537">
        <v>70643.203892999998</v>
      </c>
      <c r="L537">
        <v>0</v>
      </c>
      <c r="M537">
        <v>0</v>
      </c>
      <c r="N537">
        <v>5488.0899140000001</v>
      </c>
      <c r="O537">
        <v>-79896.378748000003</v>
      </c>
      <c r="P537">
        <v>22143.804652999999</v>
      </c>
      <c r="Q537">
        <v>159537.4975</v>
      </c>
      <c r="R537">
        <v>112761.103233</v>
      </c>
      <c r="S537" t="e">
        <v>#N/A</v>
      </c>
      <c r="T537">
        <v>7466.354883</v>
      </c>
      <c r="U537">
        <v>126736.58801399999</v>
      </c>
      <c r="V537">
        <v>-7466.354883</v>
      </c>
      <c r="W537">
        <v>4147.9749350000002</v>
      </c>
      <c r="X537">
        <v>3318.3799479999998</v>
      </c>
      <c r="Y537">
        <v>0</v>
      </c>
      <c r="Z537">
        <v>-3318.3799479999998</v>
      </c>
      <c r="AA537">
        <v>6636.7598959999996</v>
      </c>
      <c r="AB537" t="e">
        <v>#N/A</v>
      </c>
      <c r="AC537">
        <v>13945.236471474002</v>
      </c>
      <c r="AD537">
        <v>1972.2982665935001</v>
      </c>
      <c r="AE537" t="e">
        <v>#N/A</v>
      </c>
      <c r="AF537">
        <v>10460.044116088</v>
      </c>
      <c r="AG537">
        <v>4678.9157266799994</v>
      </c>
      <c r="AH537">
        <v>1891.2851253630001</v>
      </c>
      <c r="AI537">
        <v>13945.236471474002</v>
      </c>
      <c r="AJ537">
        <v>0</v>
      </c>
      <c r="AK537">
        <v>0</v>
      </c>
      <c r="AL537" t="e">
        <v>#N/A</v>
      </c>
      <c r="AM537">
        <v>0</v>
      </c>
      <c r="AN537">
        <v>15138.959842767999</v>
      </c>
      <c r="AO537">
        <v>37855.121221799003</v>
      </c>
      <c r="AP537" t="e">
        <v>#N/A</v>
      </c>
      <c r="AQ537">
        <v>18307.502173116001</v>
      </c>
      <c r="AR537">
        <v>158516.45751599999</v>
      </c>
      <c r="AS537">
        <v>46776.394267000003</v>
      </c>
      <c r="AT537">
        <v>1230.2064062223001</v>
      </c>
      <c r="AU537">
        <v>4372.0932114879997</v>
      </c>
      <c r="AV537">
        <v>3534.7766096089999</v>
      </c>
      <c r="AW537">
        <v>0</v>
      </c>
      <c r="AX537">
        <v>18307.502173116001</v>
      </c>
      <c r="AY537">
        <v>18307.502173116001</v>
      </c>
      <c r="AZ537">
        <v>88465.392998720999</v>
      </c>
      <c r="BA537">
        <v>31550.709840591</v>
      </c>
      <c r="BB537">
        <v>22679.595384603999</v>
      </c>
      <c r="BC537">
        <v>13720.224785</v>
      </c>
      <c r="BD537" t="e">
        <v>#N/A</v>
      </c>
      <c r="BE537">
        <v>10460.044116088</v>
      </c>
      <c r="BF537">
        <v>15.31559976</v>
      </c>
      <c r="BG537" s="9">
        <f t="shared" si="74"/>
        <v>6528.0140325040802</v>
      </c>
      <c r="BH537" s="9">
        <f t="shared" si="80"/>
        <v>10528.498555599661</v>
      </c>
      <c r="BI537" s="9">
        <f t="shared" si="75"/>
        <v>10528.498555599661</v>
      </c>
      <c r="BJ537">
        <v>426.233</v>
      </c>
      <c r="BK537" s="9">
        <f t="shared" si="73"/>
        <v>376576.85550000001</v>
      </c>
      <c r="BL537">
        <v>883.5</v>
      </c>
      <c r="BM537">
        <v>0</v>
      </c>
      <c r="BN537" t="s">
        <v>107</v>
      </c>
      <c r="BO537">
        <v>2</v>
      </c>
      <c r="BP537">
        <f t="shared" si="76"/>
        <v>46776.394266999996</v>
      </c>
      <c r="BQ537">
        <f t="shared" si="77"/>
        <v>8.0505746841130286</v>
      </c>
      <c r="BR537">
        <f t="shared" si="78"/>
        <v>0.12421473487767226</v>
      </c>
      <c r="BS537" t="str">
        <f t="shared" si="79"/>
        <v>Continue</v>
      </c>
    </row>
    <row r="538" spans="1:71">
      <c r="A538" s="27">
        <v>560</v>
      </c>
      <c r="B538" s="27" t="s">
        <v>88</v>
      </c>
      <c r="C538" s="29">
        <v>42369</v>
      </c>
      <c r="D538" s="27">
        <v>44.719132738799999</v>
      </c>
      <c r="E538" s="27">
        <v>740.67417301800003</v>
      </c>
      <c r="F538" s="27">
        <v>2641.2012156659998</v>
      </c>
      <c r="G538" s="27">
        <v>3739.6862085960001</v>
      </c>
      <c r="H538" s="27">
        <v>30396.953279549998</v>
      </c>
      <c r="I538" s="27">
        <v>1001.4515502420001</v>
      </c>
      <c r="J538" s="27">
        <v>139941.57328663199</v>
      </c>
      <c r="K538" s="27">
        <v>76723.20241287</v>
      </c>
      <c r="L538" s="27">
        <v>0</v>
      </c>
      <c r="M538" s="27">
        <v>0</v>
      </c>
      <c r="N538" s="27">
        <v>-1687.1112267359999</v>
      </c>
      <c r="O538" s="27">
        <v>-107038.21152765</v>
      </c>
      <c r="P538" s="27">
        <v>20710.647621222</v>
      </c>
      <c r="Q538" s="27">
        <v>150278.30624047801</v>
      </c>
      <c r="R538" s="27">
        <v>115150.611642378</v>
      </c>
      <c r="S538" s="27" t="e">
        <v>#N/A</v>
      </c>
      <c r="T538" s="27">
        <v>8588.5426404179998</v>
      </c>
      <c r="U538" s="27">
        <v>119881.35296092799</v>
      </c>
      <c r="V538" s="27">
        <v>-8588.5426404179998</v>
      </c>
      <c r="W538" s="27">
        <v>22743.945870047999</v>
      </c>
      <c r="X538" s="27">
        <v>6088.4875411620005</v>
      </c>
      <c r="Y538" s="27">
        <v>0</v>
      </c>
      <c r="Z538" s="27">
        <v>14155.403229629999</v>
      </c>
      <c r="AA538" s="27" t="e">
        <v>#N/A</v>
      </c>
      <c r="AB538" s="27" t="e">
        <v>#N/A</v>
      </c>
      <c r="AC538" s="27">
        <v>19918.063444265998</v>
      </c>
      <c r="AD538" s="27" t="e">
        <v>#N/A</v>
      </c>
      <c r="AE538" s="27" t="e">
        <v>#N/A</v>
      </c>
      <c r="AF538" s="27">
        <v>8878.2712159439998</v>
      </c>
      <c r="AG538" s="27">
        <v>-347.12558961600001</v>
      </c>
      <c r="AH538" s="27">
        <v>1859.3744665080001</v>
      </c>
      <c r="AI538" s="27">
        <v>19918.063444265998</v>
      </c>
      <c r="AJ538" s="27">
        <v>0</v>
      </c>
      <c r="AK538" s="27">
        <v>0</v>
      </c>
      <c r="AL538" s="27" t="e">
        <v>#N/A</v>
      </c>
      <c r="AM538" s="27">
        <v>0</v>
      </c>
      <c r="AN538" s="27">
        <v>8531.1456263279997</v>
      </c>
      <c r="AO538" s="27">
        <v>57258.250491155995</v>
      </c>
      <c r="AP538" s="27" t="e">
        <v>#N/A</v>
      </c>
      <c r="AQ538" s="27">
        <v>15955.28695449</v>
      </c>
      <c r="AR538" s="27">
        <v>149276.85469023598</v>
      </c>
      <c r="AS538" s="27">
        <v>35127.694598100003</v>
      </c>
      <c r="AT538" s="27">
        <v>1435.178043507</v>
      </c>
      <c r="AU538" s="27">
        <v>3958.5890346599999</v>
      </c>
      <c r="AV538" s="27">
        <v>3755.7862515420002</v>
      </c>
      <c r="AW538" s="27">
        <v>0</v>
      </c>
      <c r="AX538" s="27">
        <v>15955.28695449</v>
      </c>
      <c r="AY538" s="27">
        <v>15955.28695449</v>
      </c>
      <c r="AZ538" s="27">
        <v>104043.314749686</v>
      </c>
      <c r="BA538" s="27">
        <v>34882.800671315999</v>
      </c>
      <c r="BB538" s="27">
        <v>19913.875989149998</v>
      </c>
      <c r="BC538" s="27">
        <v>8395.1255325599996</v>
      </c>
      <c r="BD538" s="27" t="e">
        <v>#N/A</v>
      </c>
      <c r="BE538" s="27">
        <v>8878.2712159439998</v>
      </c>
      <c r="BF538" s="27">
        <v>9.3856752600000011</v>
      </c>
      <c r="BG538" s="31">
        <f t="shared" si="74"/>
        <v>4000.4845230955807</v>
      </c>
      <c r="BH538" s="31">
        <f t="shared" si="80"/>
        <v>12946.454753607581</v>
      </c>
      <c r="BI538" s="31">
        <f t="shared" si="75"/>
        <v>12946.454753607581</v>
      </c>
      <c r="BJ538" s="27">
        <v>426.233</v>
      </c>
      <c r="BK538" s="31">
        <f t="shared" si="73"/>
        <v>265116.92599999998</v>
      </c>
      <c r="BL538" s="27">
        <v>622</v>
      </c>
      <c r="BM538" s="27">
        <v>0</v>
      </c>
      <c r="BN538" s="27" t="s">
        <v>107</v>
      </c>
      <c r="BO538" s="27">
        <f>IF(BF538&lt;&gt;0,1,0)</f>
        <v>1</v>
      </c>
      <c r="BP538" s="27">
        <f t="shared" si="76"/>
        <v>35127.694598100003</v>
      </c>
      <c r="BQ538" s="27">
        <f t="shared" si="77"/>
        <v>7.5472338573092612</v>
      </c>
      <c r="BR538" s="27">
        <f t="shared" si="78"/>
        <v>0.13249887560215604</v>
      </c>
      <c r="BS538" s="27" t="str">
        <f t="shared" si="79"/>
        <v>Continue</v>
      </c>
    </row>
    <row r="539" spans="1:71" customFormat="1" hidden="1">
      <c r="A539" s="16">
        <v>561</v>
      </c>
      <c r="B539" s="16" t="s">
        <v>88</v>
      </c>
      <c r="C539" s="17">
        <v>42185</v>
      </c>
      <c r="D539">
        <v>34.58691005</v>
      </c>
      <c r="E539" t="e">
        <v>#N/A</v>
      </c>
      <c r="F539" t="e">
        <v>#N/A</v>
      </c>
      <c r="G539">
        <v>8419.0048480999994</v>
      </c>
      <c r="H539">
        <v>60908.355533200003</v>
      </c>
      <c r="I539">
        <v>1013.2879455999999</v>
      </c>
      <c r="J539" t="e">
        <v>#N/A</v>
      </c>
      <c r="K539">
        <v>42208.551668500004</v>
      </c>
      <c r="L539">
        <v>0</v>
      </c>
      <c r="M539">
        <v>0</v>
      </c>
      <c r="N539">
        <v>76.797965999999988</v>
      </c>
      <c r="O539">
        <v>-56810.683190800002</v>
      </c>
      <c r="P539">
        <v>34730.377554599996</v>
      </c>
      <c r="Q539">
        <v>168465.40948510001</v>
      </c>
      <c r="R539">
        <v>116429.66765569999</v>
      </c>
      <c r="S539" t="e">
        <v>#N/A</v>
      </c>
      <c r="T539">
        <v>4811.9490769000004</v>
      </c>
      <c r="U539">
        <v>107557.0539519</v>
      </c>
      <c r="V539">
        <v>-4811.9490769000004</v>
      </c>
      <c r="W539">
        <v>9739.985514</v>
      </c>
      <c r="X539">
        <v>3979.2476528000002</v>
      </c>
      <c r="Y539">
        <v>0</v>
      </c>
      <c r="Z539">
        <v>4928.0364370999996</v>
      </c>
      <c r="AA539" t="e">
        <v>#N/A</v>
      </c>
      <c r="AB539" t="e">
        <v>#N/A</v>
      </c>
      <c r="AC539">
        <v>11534.998842500001</v>
      </c>
      <c r="AD539">
        <v>2105.0823336900003</v>
      </c>
      <c r="AE539" t="e">
        <v>#N/A</v>
      </c>
      <c r="AF539">
        <v>5455.0485661000002</v>
      </c>
      <c r="AG539">
        <v>3318.8964465999998</v>
      </c>
      <c r="AH539">
        <v>1461.7769369</v>
      </c>
      <c r="AI539">
        <v>11534.998842500001</v>
      </c>
      <c r="AJ539">
        <v>0</v>
      </c>
      <c r="AK539">
        <v>0</v>
      </c>
      <c r="AL539">
        <v>3333.3656286</v>
      </c>
      <c r="AM539">
        <v>0</v>
      </c>
      <c r="AN539">
        <v>8773.9450127</v>
      </c>
      <c r="AO539">
        <v>36062.4883605</v>
      </c>
      <c r="AP539" t="e">
        <v>#N/A</v>
      </c>
      <c r="AQ539">
        <v>-11803.012613700001</v>
      </c>
      <c r="AR539">
        <v>167452.12153950002</v>
      </c>
      <c r="AS539">
        <v>52035.741829400002</v>
      </c>
      <c r="AT539" t="e">
        <v>#N/A</v>
      </c>
      <c r="AU539">
        <v>5035.3309866999998</v>
      </c>
      <c r="AV539">
        <v>2569.0032640999998</v>
      </c>
      <c r="AW539">
        <v>0</v>
      </c>
      <c r="AX539">
        <v>-11803.012613700001</v>
      </c>
      <c r="AY539">
        <v>-11803.012613700001</v>
      </c>
      <c r="AZ539">
        <v>89683.217776599995</v>
      </c>
      <c r="BA539">
        <v>25969.9000113</v>
      </c>
      <c r="BB539">
        <v>-6767.6816269999999</v>
      </c>
      <c r="BC539">
        <v>-14412.640888799999</v>
      </c>
      <c r="BD539" t="e">
        <v>#N/A</v>
      </c>
      <c r="BE539">
        <v>5455.0485661000002</v>
      </c>
      <c r="BF539">
        <v>21.147266000000002</v>
      </c>
      <c r="BG539" s="9">
        <f t="shared" si="74"/>
        <v>8945.9702305120009</v>
      </c>
      <c r="BH539" s="9">
        <f t="shared" si="80"/>
        <v>12126.282613300322</v>
      </c>
      <c r="BI539" s="9">
        <f t="shared" si="75"/>
        <v>12126.282613300322</v>
      </c>
      <c r="BJ539">
        <v>423.03199999999998</v>
      </c>
      <c r="BK539" s="9">
        <f t="shared" si="73"/>
        <v>191633.49599999998</v>
      </c>
      <c r="BL539">
        <v>453</v>
      </c>
      <c r="BM539">
        <v>0</v>
      </c>
      <c r="BN539" t="s">
        <v>107</v>
      </c>
      <c r="BO539">
        <v>2</v>
      </c>
      <c r="BP539">
        <f t="shared" si="76"/>
        <v>52035.741829400024</v>
      </c>
      <c r="BQ539">
        <f t="shared" si="77"/>
        <v>3.6827282414512958</v>
      </c>
      <c r="BR539">
        <f t="shared" si="78"/>
        <v>0.27153782045180674</v>
      </c>
      <c r="BS539" t="str">
        <f t="shared" si="79"/>
        <v>Continue</v>
      </c>
    </row>
    <row r="540" spans="1:71">
      <c r="A540" s="27">
        <v>562</v>
      </c>
      <c r="B540" s="27" t="s">
        <v>88</v>
      </c>
      <c r="C540" s="29">
        <v>42004</v>
      </c>
      <c r="D540" s="27">
        <v>40.752802409399997</v>
      </c>
      <c r="E540" s="27">
        <v>2021.389889908</v>
      </c>
      <c r="F540" s="27">
        <v>2237.6740973880001</v>
      </c>
      <c r="G540" s="27">
        <v>9092.2642344479991</v>
      </c>
      <c r="H540" s="27">
        <v>59784.366917590007</v>
      </c>
      <c r="I540" s="27">
        <v>1039.20513594</v>
      </c>
      <c r="J540" s="27">
        <v>157357.97996208799</v>
      </c>
      <c r="K540" s="27">
        <v>47063.443547647999</v>
      </c>
      <c r="L540" s="27">
        <v>0</v>
      </c>
      <c r="M540" s="27">
        <v>0</v>
      </c>
      <c r="N540" s="27">
        <v>-1658.043987342</v>
      </c>
      <c r="O540" s="27">
        <v>-61854.970139199992</v>
      </c>
      <c r="P540" s="27">
        <v>29424.541147622</v>
      </c>
      <c r="Q540" s="27">
        <v>170033.91159047402</v>
      </c>
      <c r="R540" s="27">
        <v>119751.65013150602</v>
      </c>
      <c r="S540" s="27" t="e">
        <v>#N/A</v>
      </c>
      <c r="T540" s="27">
        <v>6077.4705701840003</v>
      </c>
      <c r="U540" s="27">
        <v>110249.544672884</v>
      </c>
      <c r="V540" s="27">
        <v>-6077.4705701840003</v>
      </c>
      <c r="W540" s="27">
        <v>21814.806844446</v>
      </c>
      <c r="X540" s="27">
        <v>8957.6359897919992</v>
      </c>
      <c r="Y540" s="27">
        <v>0</v>
      </c>
      <c r="Z540" s="27">
        <v>15737.336274261999</v>
      </c>
      <c r="AA540" s="27" t="e">
        <v>#N/A</v>
      </c>
      <c r="AB540" s="27" t="e">
        <v>#N/A</v>
      </c>
      <c r="AC540" s="27">
        <v>15000.177238768001</v>
      </c>
      <c r="AD540" s="27" t="e">
        <v>#N/A</v>
      </c>
      <c r="AE540" s="27" t="e">
        <v>#N/A</v>
      </c>
      <c r="AF540" s="27">
        <v>-17933.893240227997</v>
      </c>
      <c r="AG540" s="27">
        <v>1783.6507516859999</v>
      </c>
      <c r="AH540" s="27">
        <v>1150.585719792</v>
      </c>
      <c r="AI540" s="27">
        <v>15000.177238768001</v>
      </c>
      <c r="AJ540" s="27">
        <v>0</v>
      </c>
      <c r="AK540" s="27">
        <v>0</v>
      </c>
      <c r="AL540" s="27" t="e">
        <v>#N/A</v>
      </c>
      <c r="AM540" s="27">
        <v>0</v>
      </c>
      <c r="AN540" s="27">
        <v>-16150.242488542001</v>
      </c>
      <c r="AO540" s="27">
        <v>55720.537017046001</v>
      </c>
      <c r="AP540" s="27" t="e">
        <v>#N/A</v>
      </c>
      <c r="AQ540" s="27">
        <v>-12135.047619680001</v>
      </c>
      <c r="AR540" s="27">
        <v>168994.706454534</v>
      </c>
      <c r="AS540" s="27">
        <v>50282.261458968002</v>
      </c>
      <c r="AT540" s="27" t="e">
        <v>#N/A</v>
      </c>
      <c r="AU540" s="27">
        <v>4161.7360939300006</v>
      </c>
      <c r="AV540" s="27">
        <v>1954.2492575859999</v>
      </c>
      <c r="AW540" s="27">
        <v>0</v>
      </c>
      <c r="AX540" s="27">
        <v>-12135.047619680001</v>
      </c>
      <c r="AY540" s="27">
        <v>-12135.047619680001</v>
      </c>
      <c r="AZ540" s="27">
        <v>97755.314910782006</v>
      </c>
      <c r="BA540" s="27">
        <v>25627.481046303998</v>
      </c>
      <c r="BB540" s="27">
        <v>-7973.3115257500003</v>
      </c>
      <c r="BC540" s="27">
        <v>-15443.328544094002</v>
      </c>
      <c r="BD540" s="27" t="e">
        <v>#N/A</v>
      </c>
      <c r="BE540" s="27">
        <v>-17933.893240227997</v>
      </c>
      <c r="BF540" s="27">
        <v>7.5179002600000002</v>
      </c>
      <c r="BG540" s="31">
        <f t="shared" si="74"/>
        <v>3180.3123827883201</v>
      </c>
      <c r="BH540" s="31">
        <f t="shared" si="80"/>
        <v>6858.3458371563211</v>
      </c>
      <c r="BI540" s="31">
        <f t="shared" si="75"/>
        <v>6858.3458371563211</v>
      </c>
      <c r="BJ540" s="27">
        <v>423.03199999999998</v>
      </c>
      <c r="BK540" s="31">
        <f t="shared" si="73"/>
        <v>215746.31999999998</v>
      </c>
      <c r="BL540" s="27">
        <v>510</v>
      </c>
      <c r="BM540" s="27">
        <v>0</v>
      </c>
      <c r="BN540" s="27" t="s">
        <v>107</v>
      </c>
      <c r="BO540" s="27">
        <f>IF(BF540&lt;&gt;0,1,0)</f>
        <v>1</v>
      </c>
      <c r="BP540" s="27">
        <f t="shared" si="76"/>
        <v>50282.261458968002</v>
      </c>
      <c r="BQ540" s="27">
        <f t="shared" si="77"/>
        <v>4.2907043903754438</v>
      </c>
      <c r="BR540" s="27">
        <f t="shared" si="78"/>
        <v>0.23306196582619812</v>
      </c>
      <c r="BS540" s="27" t="str">
        <f t="shared" si="79"/>
        <v>Continue</v>
      </c>
    </row>
    <row r="541" spans="1:71" customFormat="1" hidden="1">
      <c r="A541" s="16">
        <v>563</v>
      </c>
      <c r="B541" s="16" t="s">
        <v>88</v>
      </c>
      <c r="C541" s="17">
        <v>41820</v>
      </c>
      <c r="D541">
        <v>25.733853600000003</v>
      </c>
      <c r="E541" t="e">
        <v>#N/A</v>
      </c>
      <c r="F541" t="e">
        <v>#N/A</v>
      </c>
      <c r="G541">
        <v>537.17311440000003</v>
      </c>
      <c r="H541">
        <v>12661.325788800001</v>
      </c>
      <c r="I541">
        <v>1013.8733592000001</v>
      </c>
      <c r="J541">
        <v>101370.70841040001</v>
      </c>
      <c r="K541">
        <v>30536.775516000002</v>
      </c>
      <c r="L541">
        <v>0</v>
      </c>
      <c r="M541">
        <v>0</v>
      </c>
      <c r="N541">
        <v>13466.326598400001</v>
      </c>
      <c r="O541">
        <v>4214.2136400000009</v>
      </c>
      <c r="P541">
        <v>5030.4456072000012</v>
      </c>
      <c r="Q541">
        <v>108345.8306424</v>
      </c>
      <c r="R541">
        <v>48003.822578400002</v>
      </c>
      <c r="S541" t="e">
        <v>#N/A</v>
      </c>
      <c r="T541">
        <v>3529.8550248000006</v>
      </c>
      <c r="U541">
        <v>95684.50485360001</v>
      </c>
      <c r="V541">
        <v>-3529.8550248000006</v>
      </c>
      <c r="W541">
        <v>4753.2754776000002</v>
      </c>
      <c r="X541">
        <v>3561.0864120000001</v>
      </c>
      <c r="Y541">
        <v>0</v>
      </c>
      <c r="Z541">
        <v>1223.4204528000002</v>
      </c>
      <c r="AA541" t="e">
        <v>#N/A</v>
      </c>
      <c r="AB541" t="e">
        <v>#N/A</v>
      </c>
      <c r="AC541">
        <v>6197.9800896000006</v>
      </c>
      <c r="AD541">
        <v>980.8847848800001</v>
      </c>
      <c r="AE541" t="e">
        <v>#N/A</v>
      </c>
      <c r="AF541">
        <v>3381.9612528000002</v>
      </c>
      <c r="AG541">
        <v>1386.9299184000001</v>
      </c>
      <c r="AH541">
        <v>468.70689840000006</v>
      </c>
      <c r="AI541">
        <v>6197.9800896000006</v>
      </c>
      <c r="AJ541">
        <v>0</v>
      </c>
      <c r="AK541">
        <v>0</v>
      </c>
      <c r="AL541" t="e">
        <v>#N/A</v>
      </c>
      <c r="AM541">
        <v>0</v>
      </c>
      <c r="AN541">
        <v>4768.8911711999999</v>
      </c>
      <c r="AO541">
        <v>24515.222409600003</v>
      </c>
      <c r="AP541" t="e">
        <v>#N/A</v>
      </c>
      <c r="AQ541">
        <v>5314.9682664000002</v>
      </c>
      <c r="AR541">
        <v>107331.95728320001</v>
      </c>
      <c r="AS541">
        <v>60342.008064000001</v>
      </c>
      <c r="AT541">
        <v>1237.14067776</v>
      </c>
      <c r="AU541">
        <v>3078.9560880000004</v>
      </c>
      <c r="AV541">
        <v>1012.9289976000001</v>
      </c>
      <c r="AW541">
        <v>0</v>
      </c>
      <c r="AX541">
        <v>5314.9682664000002</v>
      </c>
      <c r="AY541">
        <v>5314.9682664000002</v>
      </c>
      <c r="AZ541">
        <v>57747.104750400009</v>
      </c>
      <c r="BA541">
        <v>10785.149107200001</v>
      </c>
      <c r="BB541">
        <v>8393.9243544000019</v>
      </c>
      <c r="BC541">
        <v>22743.060412800001</v>
      </c>
      <c r="BD541" t="e">
        <v>#N/A</v>
      </c>
      <c r="BE541">
        <v>3381.9612528000002</v>
      </c>
      <c r="BF541">
        <v>9.4436160000000022</v>
      </c>
      <c r="BG541" s="9">
        <f t="shared" si="74"/>
        <v>3678.033454368001</v>
      </c>
      <c r="BH541" s="9">
        <f t="shared" si="80"/>
        <v>5708.3406867636813</v>
      </c>
      <c r="BI541" s="9">
        <f t="shared" si="75"/>
        <v>5708.3406867636813</v>
      </c>
      <c r="BJ541">
        <v>389.47300000000001</v>
      </c>
      <c r="BK541" s="9">
        <f t="shared" si="73"/>
        <v>127793.87881263501</v>
      </c>
      <c r="BL541">
        <v>328.11999500000002</v>
      </c>
      <c r="BM541">
        <v>0</v>
      </c>
      <c r="BN541" t="s">
        <v>107</v>
      </c>
      <c r="BO541">
        <v>2</v>
      </c>
      <c r="BP541">
        <f t="shared" si="76"/>
        <v>60342.008064000001</v>
      </c>
      <c r="BQ541">
        <f t="shared" si="77"/>
        <v>2.117826086879544</v>
      </c>
      <c r="BR541">
        <f t="shared" si="78"/>
        <v>0.47218230344561679</v>
      </c>
      <c r="BS541" t="str">
        <f t="shared" si="79"/>
        <v>Continue</v>
      </c>
    </row>
    <row r="542" spans="1:71">
      <c r="A542" s="27">
        <v>564</v>
      </c>
      <c r="B542" s="27" t="s">
        <v>88</v>
      </c>
      <c r="C542" s="29">
        <v>41639</v>
      </c>
      <c r="D542" s="27">
        <v>21.242812652000001</v>
      </c>
      <c r="E542" s="27">
        <v>399.01951924700001</v>
      </c>
      <c r="F542" s="27">
        <v>1846.2675836670001</v>
      </c>
      <c r="G542" s="27">
        <v>2136.2384925669999</v>
      </c>
      <c r="H542" s="27">
        <v>9564.9999495760003</v>
      </c>
      <c r="I542" s="27">
        <v>1006.394539889</v>
      </c>
      <c r="J542" s="27">
        <v>98277.494321405014</v>
      </c>
      <c r="K542" s="27">
        <v>33552.338382813003</v>
      </c>
      <c r="L542" s="27">
        <v>0</v>
      </c>
      <c r="M542" s="27">
        <v>0</v>
      </c>
      <c r="N542" s="27">
        <v>6080.6573786320005</v>
      </c>
      <c r="O542" s="27">
        <v>4017.8890433199999</v>
      </c>
      <c r="P542" s="27">
        <v>2649.8453923310003</v>
      </c>
      <c r="Q542" s="27">
        <v>106042.55687073599</v>
      </c>
      <c r="R542" s="27">
        <v>47804.343393246003</v>
      </c>
      <c r="S542" s="27" t="e">
        <v>#N/A</v>
      </c>
      <c r="T542" s="27">
        <v>4848.7371498210005</v>
      </c>
      <c r="U542" s="27">
        <v>96477.556921159994</v>
      </c>
      <c r="V542" s="27">
        <v>-4848.7371498210005</v>
      </c>
      <c r="W542" s="27">
        <v>13163.310862017999</v>
      </c>
      <c r="X542" s="27">
        <v>5006.2662896560005</v>
      </c>
      <c r="Y542" s="27">
        <v>0</v>
      </c>
      <c r="Z542" s="27">
        <v>8314.5737121969996</v>
      </c>
      <c r="AA542" s="27" t="e">
        <v>#N/A</v>
      </c>
      <c r="AB542" s="27" t="e">
        <v>#N/A</v>
      </c>
      <c r="AC542" s="27">
        <v>4431.2767840080005</v>
      </c>
      <c r="AD542" s="27">
        <v>1520.7573188762001</v>
      </c>
      <c r="AE542" s="27" t="e">
        <v>#N/A</v>
      </c>
      <c r="AF542" s="27">
        <v>1867.3149103130002</v>
      </c>
      <c r="AG542" s="27">
        <v>1634.5236581680001</v>
      </c>
      <c r="AH542" s="27">
        <v>525.72703213599993</v>
      </c>
      <c r="AI542" s="27">
        <v>4431.2767840080005</v>
      </c>
      <c r="AJ542" s="27">
        <v>0</v>
      </c>
      <c r="AK542" s="27">
        <v>0</v>
      </c>
      <c r="AL542" s="27" t="e">
        <v>#N/A</v>
      </c>
      <c r="AM542" s="27">
        <v>0</v>
      </c>
      <c r="AN542" s="27">
        <v>3501.838568481</v>
      </c>
      <c r="AO542" s="27">
        <v>32102.516419314001</v>
      </c>
      <c r="AP542" s="27" t="e">
        <v>#N/A</v>
      </c>
      <c r="AQ542" s="27">
        <v>-6452.2436950370002</v>
      </c>
      <c r="AR542" s="27">
        <v>105036.16233084702</v>
      </c>
      <c r="AS542" s="27">
        <v>58238.213477490004</v>
      </c>
      <c r="AT542" s="27" t="e">
        <v>#N/A</v>
      </c>
      <c r="AU542" s="27">
        <v>1316.8263174170002</v>
      </c>
      <c r="AV542" s="27">
        <v>976.51776197200002</v>
      </c>
      <c r="AW542" s="27">
        <v>0</v>
      </c>
      <c r="AX542" s="27">
        <v>-6452.2436950370002</v>
      </c>
      <c r="AY542" s="27">
        <v>-6452.2436950370002</v>
      </c>
      <c r="AZ542" s="27">
        <v>55602.638563597</v>
      </c>
      <c r="BA542" s="27">
        <v>-1320.8337805399999</v>
      </c>
      <c r="BB542" s="27">
        <v>-5135.4173776200005</v>
      </c>
      <c r="BC542" s="27">
        <v>21353.555474399</v>
      </c>
      <c r="BD542" s="27" t="e">
        <v>#N/A</v>
      </c>
      <c r="BE542" s="27">
        <v>1867.3149103130002</v>
      </c>
      <c r="BF542" s="27">
        <v>5.2129601600000006</v>
      </c>
      <c r="BG542" s="31">
        <f t="shared" si="74"/>
        <v>2030.3072323956803</v>
      </c>
      <c r="BH542" s="31">
        <f t="shared" si="80"/>
        <v>2158.0181515119502</v>
      </c>
      <c r="BI542" s="31">
        <f t="shared" si="75"/>
        <v>2158.0181515119502</v>
      </c>
      <c r="BJ542" s="27">
        <v>389.47300000000001</v>
      </c>
      <c r="BK542" s="31">
        <f t="shared" si="73"/>
        <v>120448.42387473001</v>
      </c>
      <c r="BL542" s="27">
        <v>309.26001000000002</v>
      </c>
      <c r="BM542" s="27">
        <v>0</v>
      </c>
      <c r="BN542" s="27" t="s">
        <v>107</v>
      </c>
      <c r="BO542" s="27">
        <v>2</v>
      </c>
      <c r="BP542" s="27">
        <f t="shared" si="76"/>
        <v>58238.21347748999</v>
      </c>
      <c r="BQ542" s="27">
        <f t="shared" si="77"/>
        <v>2.0682025886883579</v>
      </c>
      <c r="BR542" s="27">
        <f t="shared" si="78"/>
        <v>0.48351162766612443</v>
      </c>
      <c r="BS542" s="27" t="str">
        <f t="shared" si="79"/>
        <v>Continue</v>
      </c>
    </row>
    <row r="543" spans="1:71" customFormat="1" hidden="1">
      <c r="A543" s="16">
        <v>565</v>
      </c>
      <c r="B543" s="16" t="s">
        <v>88</v>
      </c>
      <c r="C543" s="17">
        <v>41455</v>
      </c>
      <c r="D543">
        <v>20.759791536899996</v>
      </c>
      <c r="E543" t="e">
        <v>#N/A</v>
      </c>
      <c r="F543" t="e">
        <v>#N/A</v>
      </c>
      <c r="G543">
        <v>697.13026073999993</v>
      </c>
      <c r="H543">
        <v>29237.662809854995</v>
      </c>
      <c r="I543">
        <v>1013.4949246919999</v>
      </c>
      <c r="J543">
        <v>94122.028921211982</v>
      </c>
      <c r="K543">
        <v>20715.556883948997</v>
      </c>
      <c r="L543">
        <v>0</v>
      </c>
      <c r="M543">
        <v>0</v>
      </c>
      <c r="N543">
        <v>4368.2457579840002</v>
      </c>
      <c r="O543">
        <v>2326.7952103409998</v>
      </c>
      <c r="P543">
        <v>22456.119977567996</v>
      </c>
      <c r="Q543">
        <v>111743.06195913299</v>
      </c>
      <c r="R543">
        <v>54846.969193961988</v>
      </c>
      <c r="S543" t="e">
        <v>#N/A</v>
      </c>
      <c r="T543">
        <v>5594.978598273</v>
      </c>
      <c r="U543">
        <v>82505.39914927799</v>
      </c>
      <c r="V543">
        <v>-5594.978598273</v>
      </c>
      <c r="W543">
        <v>1954.7847301859997</v>
      </c>
      <c r="X543">
        <v>2750.3854600229997</v>
      </c>
      <c r="Y543">
        <v>0</v>
      </c>
      <c r="Z543">
        <v>-3640.1938680869998</v>
      </c>
      <c r="AA543" t="e">
        <v>#N/A</v>
      </c>
      <c r="AB543" t="e">
        <v>#N/A</v>
      </c>
      <c r="AC543">
        <v>-5789.1323270519997</v>
      </c>
      <c r="AD543" t="e">
        <v>#N/A</v>
      </c>
      <c r="AE543" t="e">
        <v>#N/A</v>
      </c>
      <c r="AF543">
        <v>-8373.104989649999</v>
      </c>
      <c r="AG543">
        <v>-319.74210594899995</v>
      </c>
      <c r="AH543">
        <v>453.69211136399997</v>
      </c>
      <c r="AI543">
        <v>-5789.1323270519997</v>
      </c>
      <c r="AJ543">
        <v>0</v>
      </c>
      <c r="AK543">
        <v>0</v>
      </c>
      <c r="AL543" t="e">
        <v>#N/A</v>
      </c>
      <c r="AM543">
        <v>0</v>
      </c>
      <c r="AN543">
        <v>-8692.8470955989997</v>
      </c>
      <c r="AO543">
        <v>23651.373746816997</v>
      </c>
      <c r="AP543" t="e">
        <v>#N/A</v>
      </c>
      <c r="AQ543">
        <v>525.99560265899993</v>
      </c>
      <c r="AR543">
        <v>110729.56703444099</v>
      </c>
      <c r="AS543">
        <v>56896.092765170994</v>
      </c>
      <c r="AT543">
        <v>2936.9809326824993</v>
      </c>
      <c r="AU543">
        <v>4558.1366958929993</v>
      </c>
      <c r="AV543">
        <v>724.47770370599994</v>
      </c>
      <c r="AW543">
        <v>4.9186048499999995</v>
      </c>
      <c r="AX543">
        <v>525.99560265899993</v>
      </c>
      <c r="AY543">
        <v>525.99560265899993</v>
      </c>
      <c r="AZ543">
        <v>59281.28821043099</v>
      </c>
      <c r="BA543">
        <v>6372.0197924759996</v>
      </c>
      <c r="BB543">
        <v>5089.0509034019997</v>
      </c>
      <c r="BC543">
        <v>7555.5344914829993</v>
      </c>
      <c r="BD543" t="e">
        <v>#N/A</v>
      </c>
      <c r="BE543">
        <v>-8373.104989649999</v>
      </c>
      <c r="BF543">
        <v>0.32790698999999995</v>
      </c>
      <c r="BG543" s="9">
        <f t="shared" si="74"/>
        <v>127.71091911626999</v>
      </c>
      <c r="BH543" s="9">
        <f t="shared" si="80"/>
        <v>3783.73681214627</v>
      </c>
      <c r="BI543" s="9">
        <f t="shared" si="75"/>
        <v>3783.73681214627</v>
      </c>
      <c r="BJ543">
        <v>389.47300000000001</v>
      </c>
      <c r="BK543" s="9">
        <f t="shared" si="73"/>
        <v>87592.475363161997</v>
      </c>
      <c r="BL543">
        <v>224.89999399999999</v>
      </c>
      <c r="BM543">
        <v>0</v>
      </c>
      <c r="BN543" t="s">
        <v>107</v>
      </c>
      <c r="BO543">
        <f t="shared" ref="BO543:BO567" si="81">IF(BF543&lt;&gt;0,1,0)</f>
        <v>1</v>
      </c>
      <c r="BP543">
        <f t="shared" si="76"/>
        <v>56896.092765171001</v>
      </c>
      <c r="BQ543">
        <f t="shared" si="77"/>
        <v>1.5395165310328975</v>
      </c>
      <c r="BR543">
        <f t="shared" si="78"/>
        <v>0.64955457108932546</v>
      </c>
      <c r="BS543" t="str">
        <f t="shared" si="79"/>
        <v>Continue</v>
      </c>
    </row>
    <row r="544" spans="1:71">
      <c r="A544" s="27">
        <v>566</v>
      </c>
      <c r="B544" s="27" t="s">
        <v>88</v>
      </c>
      <c r="C544" s="29">
        <v>41274</v>
      </c>
      <c r="D544" s="27">
        <v>17.644738699999998</v>
      </c>
      <c r="E544" s="27">
        <v>1754.995917</v>
      </c>
      <c r="F544" s="27">
        <v>1945.1908779999999</v>
      </c>
      <c r="G544" s="27">
        <v>563.89278200000001</v>
      </c>
      <c r="H544" s="27">
        <v>20988.790654</v>
      </c>
      <c r="I544" s="27">
        <v>3485.5247859999995</v>
      </c>
      <c r="J544" s="27">
        <v>84747.374137999999</v>
      </c>
      <c r="K544" s="27">
        <v>18762.470971999999</v>
      </c>
      <c r="L544" s="27">
        <v>0</v>
      </c>
      <c r="M544" s="27">
        <v>0</v>
      </c>
      <c r="N544" s="27">
        <v>15434.770758000001</v>
      </c>
      <c r="O544" s="27">
        <v>17434.225188</v>
      </c>
      <c r="P544" s="27">
        <v>7394.9532909999998</v>
      </c>
      <c r="Q544" s="27">
        <v>110159.704115</v>
      </c>
      <c r="R544" s="27">
        <v>44998.898364000001</v>
      </c>
      <c r="S544" s="27" t="e">
        <v>#N/A</v>
      </c>
      <c r="T544" s="27">
        <v>6086.5415620000003</v>
      </c>
      <c r="U544" s="27">
        <v>89170.913460999989</v>
      </c>
      <c r="V544" s="27">
        <v>-6086.5415620000003</v>
      </c>
      <c r="W544" s="27">
        <v>10860.946832</v>
      </c>
      <c r="X544" s="27">
        <v>2714.9036169999999</v>
      </c>
      <c r="Y544" s="27">
        <v>0</v>
      </c>
      <c r="Z544" s="27">
        <v>4774.4052699999993</v>
      </c>
      <c r="AA544" s="27" t="e">
        <v>#N/A</v>
      </c>
      <c r="AB544" s="27" t="e">
        <v>#N/A</v>
      </c>
      <c r="AC544" s="27">
        <v>11230.375032</v>
      </c>
      <c r="AD544" s="27">
        <v>1071.7475454</v>
      </c>
      <c r="AE544" s="27" t="e">
        <v>#N/A</v>
      </c>
      <c r="AF544" s="27">
        <v>8217.990871</v>
      </c>
      <c r="AG544" s="27">
        <v>4504.5409980000004</v>
      </c>
      <c r="AH544" s="27">
        <v>250.06049799999997</v>
      </c>
      <c r="AI544" s="27">
        <v>11230.375032</v>
      </c>
      <c r="AJ544" s="27">
        <v>0</v>
      </c>
      <c r="AK544" s="27">
        <v>0</v>
      </c>
      <c r="AL544" s="27" t="e">
        <v>#N/A</v>
      </c>
      <c r="AM544" s="27">
        <v>0</v>
      </c>
      <c r="AN544" s="27">
        <v>12727.074019</v>
      </c>
      <c r="AO544" s="27">
        <v>32902.910665999996</v>
      </c>
      <c r="AP544" s="27" t="e">
        <v>#N/A</v>
      </c>
      <c r="AQ544" s="27">
        <v>12754.236076000001</v>
      </c>
      <c r="AR544" s="27">
        <v>106674.17932900001</v>
      </c>
      <c r="AS544" s="27">
        <v>65160.805751</v>
      </c>
      <c r="AT544" s="27">
        <v>1036.5156019000001</v>
      </c>
      <c r="AU544" s="27">
        <v>6748.6659079999999</v>
      </c>
      <c r="AV544" s="27">
        <v>560.89496299999996</v>
      </c>
      <c r="AW544" s="27">
        <v>212.78458699999999</v>
      </c>
      <c r="AX544" s="27">
        <v>12754.236076000001</v>
      </c>
      <c r="AY544" s="27">
        <v>12754.236076000001</v>
      </c>
      <c r="AZ544" s="27">
        <v>56142.942264999998</v>
      </c>
      <c r="BA544" s="27">
        <v>20067.915162999998</v>
      </c>
      <c r="BB544" s="27">
        <v>19715.686570999998</v>
      </c>
      <c r="BC544" s="27">
        <v>12791.360582000001</v>
      </c>
      <c r="BD544" s="27" t="e">
        <v>#N/A</v>
      </c>
      <c r="BE544" s="27">
        <v>8217.990871</v>
      </c>
      <c r="BF544" s="27">
        <v>9.3871099999999998</v>
      </c>
      <c r="BG544" s="31">
        <f t="shared" si="74"/>
        <v>3656.0258930300001</v>
      </c>
      <c r="BH544" s="31">
        <f t="shared" si="80"/>
        <v>10106.847718380001</v>
      </c>
      <c r="BI544" s="31">
        <f t="shared" si="75"/>
        <v>10106.847718380001</v>
      </c>
      <c r="BJ544" s="27">
        <v>389.47300000000001</v>
      </c>
      <c r="BK544" s="31" t="e">
        <f t="shared" si="73"/>
        <v>#N/A</v>
      </c>
      <c r="BL544" s="27" t="e">
        <v>#N/A</v>
      </c>
      <c r="BM544" s="27">
        <v>0</v>
      </c>
      <c r="BN544" s="27" t="s">
        <v>107</v>
      </c>
      <c r="BO544" s="27">
        <f t="shared" si="81"/>
        <v>1</v>
      </c>
      <c r="BP544" s="27">
        <f t="shared" si="76"/>
        <v>65160.805751</v>
      </c>
      <c r="BQ544" s="27" t="e">
        <f t="shared" si="77"/>
        <v>#N/A</v>
      </c>
      <c r="BR544" s="27" t="e">
        <f t="shared" si="78"/>
        <v>#N/A</v>
      </c>
      <c r="BS544" s="27" t="str">
        <f t="shared" si="79"/>
        <v>Continue</v>
      </c>
    </row>
    <row r="545" spans="1:71" customFormat="1" hidden="1">
      <c r="A545" s="16">
        <v>567</v>
      </c>
      <c r="B545" s="16" t="s">
        <v>88</v>
      </c>
      <c r="C545" s="17">
        <v>41090</v>
      </c>
      <c r="D545">
        <v>17.37122196</v>
      </c>
      <c r="E545" t="e">
        <v>#N/A</v>
      </c>
      <c r="F545" t="e">
        <v>#N/A</v>
      </c>
      <c r="G545">
        <v>1454.8564021</v>
      </c>
      <c r="H545">
        <v>20195.138683200003</v>
      </c>
      <c r="I545">
        <v>3529.0015047000002</v>
      </c>
      <c r="J545" t="e">
        <v>#N/A</v>
      </c>
      <c r="K545">
        <v>21180.899215400001</v>
      </c>
      <c r="L545">
        <v>0</v>
      </c>
      <c r="M545">
        <v>0</v>
      </c>
      <c r="N545">
        <v>15099.7127452</v>
      </c>
      <c r="O545">
        <v>10019.160336299999</v>
      </c>
      <c r="P545">
        <v>12933.3782629</v>
      </c>
      <c r="Q545">
        <v>108739.74185799999</v>
      </c>
      <c r="R545">
        <v>46519.132006700005</v>
      </c>
      <c r="S545" t="e">
        <v>#N/A</v>
      </c>
      <c r="T545">
        <v>6495.1277166000009</v>
      </c>
      <c r="U545">
        <v>88544.60317480001</v>
      </c>
      <c r="V545">
        <v>-6495.1277166000009</v>
      </c>
      <c r="W545">
        <v>6222.8659445000003</v>
      </c>
      <c r="X545">
        <v>1741.3954371000002</v>
      </c>
      <c r="Y545">
        <v>0</v>
      </c>
      <c r="Z545">
        <v>-272.26177209999997</v>
      </c>
      <c r="AA545" t="e">
        <v>#N/A</v>
      </c>
      <c r="AB545" t="e">
        <v>#N/A</v>
      </c>
      <c r="AC545">
        <v>9667.8270408999997</v>
      </c>
      <c r="AD545">
        <v>1063.71240008</v>
      </c>
      <c r="AE545" t="e">
        <v>#N/A</v>
      </c>
      <c r="AF545">
        <v>4962.4254495000005</v>
      </c>
      <c r="AG545">
        <v>2454.9604490000002</v>
      </c>
      <c r="AH545">
        <v>340.03736350000003</v>
      </c>
      <c r="AI545">
        <v>9667.8270408999997</v>
      </c>
      <c r="AJ545">
        <v>0</v>
      </c>
      <c r="AK545">
        <v>313.50351760000001</v>
      </c>
      <c r="AL545" t="e">
        <v>#N/A</v>
      </c>
      <c r="AM545">
        <v>0</v>
      </c>
      <c r="AN545">
        <v>7645.1927128000007</v>
      </c>
      <c r="AO545">
        <v>25423.432606100003</v>
      </c>
      <c r="AP545" t="e">
        <v>#N/A</v>
      </c>
      <c r="AQ545">
        <v>9540.6898366999994</v>
      </c>
      <c r="AR545">
        <v>105210.7403533</v>
      </c>
      <c r="AS545">
        <v>61907.106333700009</v>
      </c>
      <c r="AT545">
        <v>1030.91444649</v>
      </c>
      <c r="AU545">
        <v>4421.7113838000005</v>
      </c>
      <c r="AV545">
        <v>687.79306170000007</v>
      </c>
      <c r="AW545">
        <v>245.66167440000001</v>
      </c>
      <c r="AX545">
        <v>9540.6898366999994</v>
      </c>
      <c r="AY545">
        <v>9540.6898366999994</v>
      </c>
      <c r="AZ545">
        <v>51325.203208200001</v>
      </c>
      <c r="BA545">
        <v>18663.8608298</v>
      </c>
      <c r="BB545">
        <v>14208.0628949</v>
      </c>
      <c r="BC545">
        <v>13761.4595111</v>
      </c>
      <c r="BD545" t="e">
        <v>#N/A</v>
      </c>
      <c r="BE545">
        <v>4962.4254495000005</v>
      </c>
      <c r="BF545">
        <v>16.562950000000001</v>
      </c>
      <c r="BG545" s="9">
        <f t="shared" si="74"/>
        <v>6450.8218253500008</v>
      </c>
      <c r="BH545" s="9">
        <f t="shared" si="80"/>
        <v>8940.6603207754015</v>
      </c>
      <c r="BI545" s="9">
        <f t="shared" si="75"/>
        <v>8940.6603207754015</v>
      </c>
      <c r="BJ545">
        <v>389.47300000000001</v>
      </c>
      <c r="BK545" s="13" t="e">
        <f t="shared" si="73"/>
        <v>#N/A</v>
      </c>
      <c r="BL545" s="10" t="e">
        <v>#N/A</v>
      </c>
      <c r="BM545">
        <v>0</v>
      </c>
      <c r="BN545" t="s">
        <v>107</v>
      </c>
      <c r="BO545">
        <f t="shared" si="81"/>
        <v>1</v>
      </c>
      <c r="BP545">
        <f t="shared" si="76"/>
        <v>62220.609851299989</v>
      </c>
      <c r="BQ545" t="e">
        <f t="shared" si="77"/>
        <v>#N/A</v>
      </c>
      <c r="BR545" t="e">
        <f t="shared" si="78"/>
        <v>#N/A</v>
      </c>
      <c r="BS545" t="str">
        <f t="shared" si="79"/>
        <v>Continue</v>
      </c>
    </row>
    <row r="546" spans="1:71">
      <c r="A546" s="27">
        <v>568</v>
      </c>
      <c r="B546" s="27" t="s">
        <v>88</v>
      </c>
      <c r="C546" s="29">
        <v>40908</v>
      </c>
      <c r="D546" s="27">
        <v>19.248840637800001</v>
      </c>
      <c r="E546" s="27">
        <v>1170.8166451709999</v>
      </c>
      <c r="F546" s="27">
        <v>1956.8162985810002</v>
      </c>
      <c r="G546" s="27">
        <v>21057.854480204998</v>
      </c>
      <c r="H546" s="27">
        <v>32767.235571477002</v>
      </c>
      <c r="I546" s="27">
        <v>3470.8964768130004</v>
      </c>
      <c r="J546" s="27">
        <v>72024.609964710005</v>
      </c>
      <c r="K546" s="27">
        <v>20925.874302534001</v>
      </c>
      <c r="L546" s="27">
        <v>0</v>
      </c>
      <c r="M546" s="27">
        <v>0</v>
      </c>
      <c r="N546" s="27">
        <v>24087.325368828002</v>
      </c>
      <c r="O546" s="27">
        <v>3187.7256378719999</v>
      </c>
      <c r="P546" s="27">
        <v>11137.253893371</v>
      </c>
      <c r="Q546" s="27">
        <v>116736.610988895</v>
      </c>
      <c r="R546" s="27">
        <v>58734.439411893007</v>
      </c>
      <c r="S546" s="27" t="e">
        <v>#N/A</v>
      </c>
      <c r="T546" s="27">
        <v>8282.8828868700002</v>
      </c>
      <c r="U546" s="27">
        <v>83969.375417418007</v>
      </c>
      <c r="V546" s="27">
        <v>-8282.8828868700002</v>
      </c>
      <c r="W546" s="27">
        <v>4231.7083414110002</v>
      </c>
      <c r="X546" s="27">
        <v>1973.7573240510001</v>
      </c>
      <c r="Y546" s="27">
        <v>0</v>
      </c>
      <c r="Z546" s="27">
        <v>-4051.174545459</v>
      </c>
      <c r="AA546" s="27" t="e">
        <v>#N/A</v>
      </c>
      <c r="AB546" s="27" t="e">
        <v>#N/A</v>
      </c>
      <c r="AC546" s="27">
        <v>8680.549486629001</v>
      </c>
      <c r="AD546" s="27">
        <v>957.89672279220008</v>
      </c>
      <c r="AE546" s="27" t="e">
        <v>#N/A</v>
      </c>
      <c r="AF546" s="27">
        <v>4417.7080153919997</v>
      </c>
      <c r="AG546" s="27">
        <v>1897.7784230280001</v>
      </c>
      <c r="AH546" s="27">
        <v>335.560161102</v>
      </c>
      <c r="AI546" s="27">
        <v>8680.549486629001</v>
      </c>
      <c r="AJ546" s="27">
        <v>0</v>
      </c>
      <c r="AK546" s="27">
        <v>4746.172124316</v>
      </c>
      <c r="AL546" s="27" t="e">
        <v>#N/A</v>
      </c>
      <c r="AM546" s="27">
        <v>0</v>
      </c>
      <c r="AN546" s="27">
        <v>6332.7151416810002</v>
      </c>
      <c r="AO546" s="27">
        <v>24993.414517880999</v>
      </c>
      <c r="AP546" s="27" t="e">
        <v>#N/A</v>
      </c>
      <c r="AQ546" s="27">
        <v>9247.9779472769987</v>
      </c>
      <c r="AR546" s="27">
        <v>113265.71451208201</v>
      </c>
      <c r="AS546" s="27">
        <v>53255.999452686003</v>
      </c>
      <c r="AT546" s="27">
        <v>930.24129781739998</v>
      </c>
      <c r="AU546" s="27">
        <v>3803.2602180150002</v>
      </c>
      <c r="AV546" s="27">
        <v>641.64933072600002</v>
      </c>
      <c r="AW546" s="27">
        <v>17.228703261</v>
      </c>
      <c r="AX546" s="27">
        <v>9247.9779472769987</v>
      </c>
      <c r="AY546" s="27">
        <v>9247.9779472769987</v>
      </c>
      <c r="AZ546" s="27">
        <v>42398.272479570005</v>
      </c>
      <c r="BA546" s="27">
        <v>14470.928063877001</v>
      </c>
      <c r="BB546" s="27">
        <v>13068.466868553</v>
      </c>
      <c r="BC546" s="27">
        <v>14817.356052638999</v>
      </c>
      <c r="BD546" s="27" t="e">
        <v>#N/A</v>
      </c>
      <c r="BE546" s="27">
        <v>4417.7080153919997</v>
      </c>
      <c r="BF546" s="27">
        <v>6.3928398000000008</v>
      </c>
      <c r="BG546" s="31">
        <f t="shared" si="74"/>
        <v>2489.8384954254002</v>
      </c>
      <c r="BH546" s="31">
        <f t="shared" si="80"/>
        <v>2489.8384954254002</v>
      </c>
      <c r="BI546" s="31">
        <f t="shared" si="75"/>
        <v>2489.8384954254002</v>
      </c>
      <c r="BJ546" s="27">
        <v>389.47300000000001</v>
      </c>
      <c r="BK546" s="31" t="e">
        <f t="shared" si="73"/>
        <v>#N/A</v>
      </c>
      <c r="BL546" s="27" t="e">
        <v>#N/A</v>
      </c>
      <c r="BM546" s="27">
        <v>0</v>
      </c>
      <c r="BN546" s="27" t="s">
        <v>107</v>
      </c>
      <c r="BO546" s="27">
        <f t="shared" si="81"/>
        <v>1</v>
      </c>
      <c r="BP546" s="27">
        <f t="shared" si="76"/>
        <v>58002.171577001995</v>
      </c>
      <c r="BQ546" s="27" t="e">
        <f t="shared" si="77"/>
        <v>#N/A</v>
      </c>
      <c r="BR546" s="27" t="e">
        <f t="shared" si="78"/>
        <v>#N/A</v>
      </c>
      <c r="BS546" s="27" t="str">
        <f t="shared" si="79"/>
        <v>Initiate</v>
      </c>
    </row>
    <row r="547" spans="1:71" customFormat="1" hidden="1">
      <c r="A547" s="16">
        <v>569</v>
      </c>
      <c r="B547" s="16" t="s">
        <v>88</v>
      </c>
      <c r="C547" s="17">
        <v>40724</v>
      </c>
      <c r="D547">
        <v>27.967699</v>
      </c>
      <c r="E547" t="e">
        <v>#N/A</v>
      </c>
      <c r="F547" t="e">
        <v>#N/A</v>
      </c>
      <c r="G547">
        <v>929.73021785700007</v>
      </c>
      <c r="H547">
        <v>11296.069723003</v>
      </c>
      <c r="I547">
        <v>3482.621782577</v>
      </c>
      <c r="J547" t="e">
        <v>#N/A</v>
      </c>
      <c r="K547">
        <v>20609.285522303999</v>
      </c>
      <c r="L547">
        <v>0</v>
      </c>
      <c r="M547">
        <v>0</v>
      </c>
      <c r="N547">
        <v>19258.221919011998</v>
      </c>
      <c r="O547">
        <v>22174.693570732001</v>
      </c>
      <c r="P547">
        <v>6062.2504675409991</v>
      </c>
      <c r="Q547">
        <v>85276.283053200998</v>
      </c>
      <c r="R547">
        <v>37009.460312806994</v>
      </c>
      <c r="S547" t="e">
        <v>#N/A</v>
      </c>
      <c r="T547">
        <v>5663.5149828980002</v>
      </c>
      <c r="U547">
        <v>73980.213330198007</v>
      </c>
      <c r="V547">
        <v>-5663.5149828980002</v>
      </c>
      <c r="W547">
        <v>2229.3052872899998</v>
      </c>
      <c r="X547">
        <v>976.21253359499997</v>
      </c>
      <c r="Y547">
        <v>0</v>
      </c>
      <c r="Z547">
        <v>-3434.2096956079999</v>
      </c>
      <c r="AA547" t="e">
        <v>#N/A</v>
      </c>
      <c r="AB547" t="e">
        <v>#N/A</v>
      </c>
      <c r="AC547">
        <v>5066.4046092479994</v>
      </c>
      <c r="AD547">
        <v>791.18103378090007</v>
      </c>
      <c r="AE547" t="e">
        <v>#N/A</v>
      </c>
      <c r="AF547">
        <v>4226.3388343850002</v>
      </c>
      <c r="AG547">
        <v>1667.2384404869999</v>
      </c>
      <c r="AH547">
        <v>267.81868562400001</v>
      </c>
      <c r="AI547">
        <v>5066.4046092479994</v>
      </c>
      <c r="AJ547">
        <v>0</v>
      </c>
      <c r="AK547">
        <v>0</v>
      </c>
      <c r="AL547" t="e">
        <v>#N/A</v>
      </c>
      <c r="AM547">
        <v>0</v>
      </c>
      <c r="AN547">
        <v>5893.5772748720001</v>
      </c>
      <c r="AO547">
        <v>15228.719750188999</v>
      </c>
      <c r="AP547" t="e">
        <v>#N/A</v>
      </c>
      <c r="AQ547" t="e">
        <v>#N/A</v>
      </c>
      <c r="AR547">
        <v>81793.661270623998</v>
      </c>
      <c r="AS547">
        <v>48266.822740394004</v>
      </c>
      <c r="AT547" t="e">
        <v>#N/A</v>
      </c>
      <c r="AU547" t="e">
        <v>#N/A</v>
      </c>
      <c r="AV547" t="e">
        <v>#N/A</v>
      </c>
      <c r="AW547" t="e">
        <v>#N/A</v>
      </c>
      <c r="AX547" t="e">
        <v>#N/A</v>
      </c>
      <c r="AY547" t="e">
        <v>#N/A</v>
      </c>
      <c r="AZ547" t="e">
        <v>#N/A</v>
      </c>
      <c r="BA547" t="e">
        <v>#N/A</v>
      </c>
      <c r="BB547" t="e">
        <v>#N/A</v>
      </c>
      <c r="BC547">
        <v>11011.750094969</v>
      </c>
      <c r="BD547" t="e">
        <v>#N/A</v>
      </c>
      <c r="BE547">
        <v>4226.3388343850002</v>
      </c>
      <c r="BF547">
        <v>0</v>
      </c>
      <c r="BG547" s="9">
        <f t="shared" si="74"/>
        <v>0</v>
      </c>
      <c r="BH547" s="9">
        <f t="shared" si="80"/>
        <v>250434.94613999999</v>
      </c>
      <c r="BI547" s="9">
        <f t="shared" si="75"/>
        <v>0</v>
      </c>
      <c r="BJ547">
        <v>389.47300000000001</v>
      </c>
      <c r="BK547" s="13" t="e">
        <f t="shared" si="73"/>
        <v>#N/A</v>
      </c>
      <c r="BL547" s="10" t="e">
        <v>#N/A</v>
      </c>
      <c r="BM547">
        <v>0</v>
      </c>
      <c r="BN547" t="s">
        <v>107</v>
      </c>
      <c r="BO547">
        <f t="shared" si="81"/>
        <v>0</v>
      </c>
      <c r="BP547">
        <f t="shared" si="76"/>
        <v>48266.822740394004</v>
      </c>
      <c r="BQ547" t="e">
        <f t="shared" si="77"/>
        <v>#N/A</v>
      </c>
      <c r="BR547" t="e">
        <f t="shared" si="78"/>
        <v>#N/A</v>
      </c>
      <c r="BS547" t="e">
        <f t="shared" si="79"/>
        <v>#N/A</v>
      </c>
    </row>
    <row r="548" spans="1:71">
      <c r="A548" s="27">
        <v>570</v>
      </c>
      <c r="B548" s="27" t="s">
        <v>89</v>
      </c>
      <c r="C548" s="29">
        <v>44561</v>
      </c>
      <c r="D548" s="27">
        <v>1.2717000000000001</v>
      </c>
      <c r="E548" s="27">
        <v>636000</v>
      </c>
      <c r="F548" s="27">
        <v>567000</v>
      </c>
      <c r="G548" s="27">
        <v>659000</v>
      </c>
      <c r="H548" s="27">
        <v>3683000</v>
      </c>
      <c r="I548" s="27">
        <v>168000</v>
      </c>
      <c r="J548" s="27">
        <v>15658000</v>
      </c>
      <c r="K548" s="27">
        <v>3801000</v>
      </c>
      <c r="L548" s="27">
        <v>863000</v>
      </c>
      <c r="M548" s="27">
        <v>0</v>
      </c>
      <c r="N548" s="27">
        <v>4638000</v>
      </c>
      <c r="O548" s="27">
        <v>4240000</v>
      </c>
      <c r="P548" s="27">
        <v>897000</v>
      </c>
      <c r="Q548" s="27">
        <v>16457000</v>
      </c>
      <c r="R548" s="27">
        <v>9968000</v>
      </c>
      <c r="S548" s="27">
        <v>0</v>
      </c>
      <c r="T548" s="27">
        <v>360000</v>
      </c>
      <c r="U548" s="27">
        <v>12774000</v>
      </c>
      <c r="V548" s="27">
        <v>-360000</v>
      </c>
      <c r="W548" s="27">
        <v>162000</v>
      </c>
      <c r="X548" s="27">
        <v>179000</v>
      </c>
      <c r="Y548" s="27">
        <v>10000</v>
      </c>
      <c r="Z548" s="27">
        <v>-198000</v>
      </c>
      <c r="AA548" s="27">
        <v>32000</v>
      </c>
      <c r="AB548" s="27">
        <v>0</v>
      </c>
      <c r="AC548" s="27">
        <v>437000</v>
      </c>
      <c r="AD548" s="27">
        <v>22.368400000000001</v>
      </c>
      <c r="AE548" s="27">
        <v>5699050</v>
      </c>
      <c r="AF548" s="27">
        <v>187000</v>
      </c>
      <c r="AG548" s="27">
        <v>68000</v>
      </c>
      <c r="AH548" s="27">
        <v>49000</v>
      </c>
      <c r="AI548" s="27">
        <v>437000</v>
      </c>
      <c r="AJ548" s="27">
        <v>0</v>
      </c>
      <c r="AK548" s="27">
        <v>957000</v>
      </c>
      <c r="AL548" s="27">
        <v>-4000</v>
      </c>
      <c r="AM548" s="27">
        <v>0</v>
      </c>
      <c r="AN548" s="27">
        <v>304000</v>
      </c>
      <c r="AO548" s="27">
        <v>2505000</v>
      </c>
      <c r="AP548" s="27">
        <v>113.15470000000001</v>
      </c>
      <c r="AQ548" s="27">
        <v>883000</v>
      </c>
      <c r="AR548" s="27">
        <v>16289000</v>
      </c>
      <c r="AS548" s="27">
        <v>5532000</v>
      </c>
      <c r="AT548" s="27">
        <v>19.1693</v>
      </c>
      <c r="AU548" s="27">
        <v>240000</v>
      </c>
      <c r="AV548" s="27">
        <v>186000</v>
      </c>
      <c r="AW548" s="27">
        <v>129000</v>
      </c>
      <c r="AX548" s="27">
        <v>883000</v>
      </c>
      <c r="AY548" s="27">
        <v>883000</v>
      </c>
      <c r="AZ548" s="27">
        <v>8588000</v>
      </c>
      <c r="BA548" s="27">
        <v>1416000</v>
      </c>
      <c r="BB548" s="27">
        <v>1252000</v>
      </c>
      <c r="BC548" s="27">
        <v>-148000</v>
      </c>
      <c r="BD548" s="27" t="e">
        <v>#N/A</v>
      </c>
      <c r="BE548" s="28">
        <v>187000</v>
      </c>
      <c r="BF548" s="27">
        <v>23.63</v>
      </c>
      <c r="BG548" s="31">
        <f t="shared" si="74"/>
        <v>250434.94613999999</v>
      </c>
      <c r="BH548" s="31">
        <f t="shared" si="80"/>
        <v>441520.09548000002</v>
      </c>
      <c r="BI548" s="31">
        <f t="shared" si="75"/>
        <v>441520.09548000002</v>
      </c>
      <c r="BJ548" s="27">
        <v>10598.178</v>
      </c>
      <c r="BK548" s="31">
        <f t="shared" si="73"/>
        <v>6346188.8592218636</v>
      </c>
      <c r="BL548" s="27">
        <v>598.79998799999998</v>
      </c>
      <c r="BM548" s="27">
        <v>1</v>
      </c>
      <c r="BN548" s="27" t="s">
        <v>114</v>
      </c>
      <c r="BO548" s="27">
        <f t="shared" si="81"/>
        <v>1</v>
      </c>
      <c r="BP548" s="27">
        <f t="shared" si="76"/>
        <v>6489000</v>
      </c>
      <c r="BQ548" s="27">
        <f t="shared" si="77"/>
        <v>0.97799181063674889</v>
      </c>
      <c r="BR548" s="27">
        <f t="shared" si="78"/>
        <v>1.0225034495420999</v>
      </c>
      <c r="BS548" s="27" t="str">
        <f t="shared" si="79"/>
        <v>Continue</v>
      </c>
    </row>
    <row r="549" spans="1:71" customFormat="1" hidden="1">
      <c r="A549">
        <v>571</v>
      </c>
      <c r="B549" t="s">
        <v>89</v>
      </c>
      <c r="C549" s="1">
        <v>44377</v>
      </c>
      <c r="D549">
        <v>1.2528999999999999</v>
      </c>
      <c r="E549">
        <v>592000</v>
      </c>
      <c r="F549">
        <v>510000</v>
      </c>
      <c r="G549">
        <v>525000</v>
      </c>
      <c r="H549">
        <v>3355000</v>
      </c>
      <c r="I549">
        <v>155000</v>
      </c>
      <c r="J549" s="3">
        <v>15108000</v>
      </c>
      <c r="K549">
        <v>3718000</v>
      </c>
      <c r="L549">
        <v>695000</v>
      </c>
      <c r="M549">
        <v>0</v>
      </c>
      <c r="N549" s="2">
        <v>4323000</v>
      </c>
      <c r="O549" s="2">
        <v>3898000</v>
      </c>
      <c r="P549">
        <v>598000</v>
      </c>
      <c r="Q549">
        <v>15548000</v>
      </c>
      <c r="R549">
        <v>9734000</v>
      </c>
      <c r="S549" s="4">
        <v>0</v>
      </c>
      <c r="T549">
        <v>237000</v>
      </c>
      <c r="U549">
        <v>12193000</v>
      </c>
      <c r="V549">
        <v>-237000</v>
      </c>
      <c r="W549">
        <v>232000</v>
      </c>
      <c r="X549">
        <v>163000</v>
      </c>
      <c r="Y549">
        <v>2000</v>
      </c>
      <c r="Z549">
        <v>-5000</v>
      </c>
      <c r="AA549">
        <v>-25000</v>
      </c>
      <c r="AB549">
        <v>0</v>
      </c>
      <c r="AC549">
        <v>346000</v>
      </c>
      <c r="AD549">
        <v>19.325199999999999</v>
      </c>
      <c r="AE549" s="25">
        <v>5424500</v>
      </c>
      <c r="AF549">
        <v>233000</v>
      </c>
      <c r="AG549">
        <v>63000</v>
      </c>
      <c r="AH549">
        <v>43000</v>
      </c>
      <c r="AI549">
        <v>346000</v>
      </c>
      <c r="AJ549">
        <v>0</v>
      </c>
      <c r="AK549">
        <v>816000</v>
      </c>
      <c r="AL549">
        <v>-30000</v>
      </c>
      <c r="AM549">
        <v>0</v>
      </c>
      <c r="AN549">
        <v>326000</v>
      </c>
      <c r="AO549">
        <v>2120000</v>
      </c>
      <c r="AP549">
        <v>97.172300000000007</v>
      </c>
      <c r="AQ549">
        <v>627000</v>
      </c>
      <c r="AR549">
        <v>15393000</v>
      </c>
      <c r="AS549">
        <v>4998000</v>
      </c>
      <c r="AT549">
        <v>13.016299999999999</v>
      </c>
      <c r="AU549">
        <v>104000</v>
      </c>
      <c r="AV549">
        <v>179000</v>
      </c>
      <c r="AW549">
        <v>68000</v>
      </c>
      <c r="AX549" s="26">
        <v>627000</v>
      </c>
      <c r="AY549">
        <v>627000</v>
      </c>
      <c r="AZ549">
        <v>6708000</v>
      </c>
      <c r="BA549">
        <v>848000</v>
      </c>
      <c r="BB549">
        <v>799000</v>
      </c>
      <c r="BC549">
        <v>-283000</v>
      </c>
      <c r="BD549" t="e">
        <v>#N/A</v>
      </c>
      <c r="BE549" s="15">
        <v>233000</v>
      </c>
      <c r="BF549" s="5">
        <v>18.03</v>
      </c>
      <c r="BG549" s="9">
        <f t="shared" si="74"/>
        <v>191085.14934</v>
      </c>
      <c r="BH549" s="9">
        <f t="shared" si="80"/>
        <v>264636.50465999998</v>
      </c>
      <c r="BI549" s="9">
        <f t="shared" si="75"/>
        <v>264636.50465999998</v>
      </c>
      <c r="BJ549">
        <v>10598.178</v>
      </c>
      <c r="BK549" s="9">
        <f t="shared" si="73"/>
        <v>6054738.964221864</v>
      </c>
      <c r="BL549">
        <v>571.29998799999998</v>
      </c>
      <c r="BM549">
        <v>1</v>
      </c>
      <c r="BN549" t="s">
        <v>114</v>
      </c>
      <c r="BO549">
        <f t="shared" si="81"/>
        <v>1</v>
      </c>
      <c r="BP549">
        <f t="shared" si="76"/>
        <v>5814000</v>
      </c>
      <c r="BQ549">
        <f t="shared" si="77"/>
        <v>1.0414067705919958</v>
      </c>
      <c r="BR549">
        <f t="shared" si="78"/>
        <v>0.9602395799976815</v>
      </c>
      <c r="BS549" t="str">
        <f t="shared" si="79"/>
        <v>Continue</v>
      </c>
    </row>
    <row r="550" spans="1:71">
      <c r="A550" s="27">
        <v>572</v>
      </c>
      <c r="B550" s="27" t="s">
        <v>89</v>
      </c>
      <c r="C550" s="29">
        <v>44196</v>
      </c>
      <c r="D550" s="27">
        <v>1.2628999999999999</v>
      </c>
      <c r="E550" s="27">
        <v>413000</v>
      </c>
      <c r="F550" s="27">
        <v>422000</v>
      </c>
      <c r="G550" s="27">
        <v>806000</v>
      </c>
      <c r="H550" s="27">
        <v>3109000</v>
      </c>
      <c r="I550" s="27">
        <v>162000</v>
      </c>
      <c r="J550" s="27">
        <v>15684000</v>
      </c>
      <c r="K550" s="27">
        <v>3810000</v>
      </c>
      <c r="L550" s="27">
        <v>741000</v>
      </c>
      <c r="M550" s="27">
        <v>0</v>
      </c>
      <c r="N550" s="27">
        <v>3992000</v>
      </c>
      <c r="O550" s="27">
        <v>3590000</v>
      </c>
      <c r="P550" s="27">
        <v>785000</v>
      </c>
      <c r="Q550" s="27">
        <v>15353000</v>
      </c>
      <c r="R550" s="27">
        <v>9881000</v>
      </c>
      <c r="S550" s="27">
        <v>0</v>
      </c>
      <c r="T550" s="27">
        <v>216000</v>
      </c>
      <c r="U550" s="27">
        <v>12244000</v>
      </c>
      <c r="V550" s="27">
        <v>-216000</v>
      </c>
      <c r="W550" s="27">
        <v>1052000</v>
      </c>
      <c r="X550" s="27">
        <v>162000</v>
      </c>
      <c r="Y550" s="27">
        <v>6000</v>
      </c>
      <c r="Z550" s="27">
        <v>836000</v>
      </c>
      <c r="AA550" s="27">
        <v>-12000</v>
      </c>
      <c r="AB550" s="27">
        <v>0</v>
      </c>
      <c r="AC550" s="27">
        <v>133000</v>
      </c>
      <c r="AD550" s="27">
        <v>2.7864</v>
      </c>
      <c r="AE550" s="27">
        <v>4134400</v>
      </c>
      <c r="AF550" s="27">
        <v>309000</v>
      </c>
      <c r="AG550" s="27">
        <v>9000</v>
      </c>
      <c r="AH550" s="27">
        <v>47000</v>
      </c>
      <c r="AI550" s="27">
        <v>133000</v>
      </c>
      <c r="AJ550" s="27">
        <v>0</v>
      </c>
      <c r="AK550" s="27">
        <v>781000</v>
      </c>
      <c r="AL550" s="27">
        <v>-71000</v>
      </c>
      <c r="AM550" s="27">
        <v>0</v>
      </c>
      <c r="AN550" s="27">
        <v>323000</v>
      </c>
      <c r="AO550" s="27">
        <v>1504000</v>
      </c>
      <c r="AP550" s="27">
        <v>46.9739</v>
      </c>
      <c r="AQ550" s="27">
        <v>132000</v>
      </c>
      <c r="AR550" s="27">
        <v>15191000</v>
      </c>
      <c r="AS550" s="27">
        <v>4691000</v>
      </c>
      <c r="AT550" s="27" t="e">
        <v>#N/A</v>
      </c>
      <c r="AU550" s="27">
        <v>-19000</v>
      </c>
      <c r="AV550" s="27">
        <v>175000</v>
      </c>
      <c r="AW550" s="27">
        <v>34000</v>
      </c>
      <c r="AX550" s="27">
        <v>132000</v>
      </c>
      <c r="AY550" s="27">
        <v>132000</v>
      </c>
      <c r="AZ550" s="27">
        <v>5421000</v>
      </c>
      <c r="BA550" s="27">
        <v>326000</v>
      </c>
      <c r="BB550" s="27">
        <v>147000</v>
      </c>
      <c r="BC550" s="27">
        <v>-188000</v>
      </c>
      <c r="BD550" s="27" t="e">
        <v>#N/A</v>
      </c>
      <c r="BE550" s="28">
        <v>309000</v>
      </c>
      <c r="BF550" s="27">
        <v>6.94</v>
      </c>
      <c r="BG550" s="31">
        <f t="shared" si="74"/>
        <v>73551.355320000002</v>
      </c>
      <c r="BH550" s="31">
        <f t="shared" si="80"/>
        <v>73551.355320000002</v>
      </c>
      <c r="BI550" s="31">
        <f t="shared" si="75"/>
        <v>73551.355320000002</v>
      </c>
      <c r="BJ550" s="27">
        <v>10598.178</v>
      </c>
      <c r="BK550" s="31">
        <f t="shared" si="73"/>
        <v>4606498.0041109314</v>
      </c>
      <c r="BL550" s="27">
        <v>434.64999399999999</v>
      </c>
      <c r="BM550" s="27">
        <v>1</v>
      </c>
      <c r="BN550" s="27" t="s">
        <v>114</v>
      </c>
      <c r="BO550" s="27">
        <f t="shared" si="81"/>
        <v>1</v>
      </c>
      <c r="BP550" s="27">
        <f t="shared" si="76"/>
        <v>5472000</v>
      </c>
      <c r="BQ550" s="27">
        <f t="shared" si="77"/>
        <v>0.84183077560506792</v>
      </c>
      <c r="BR550" s="27">
        <f t="shared" si="78"/>
        <v>1.1878871965464171</v>
      </c>
      <c r="BS550" s="27" t="str">
        <f t="shared" si="79"/>
        <v>Initiate</v>
      </c>
    </row>
    <row r="551" spans="1:71" customFormat="1" hidden="1">
      <c r="A551">
        <v>573</v>
      </c>
      <c r="B551" t="s">
        <v>89</v>
      </c>
      <c r="C551" s="1">
        <v>44012</v>
      </c>
      <c r="D551">
        <v>1.2821</v>
      </c>
      <c r="E551">
        <v>287000</v>
      </c>
      <c r="F551">
        <v>400000</v>
      </c>
      <c r="G551">
        <v>213000</v>
      </c>
      <c r="H551">
        <v>2978000</v>
      </c>
      <c r="I551">
        <v>166000</v>
      </c>
      <c r="J551" s="3">
        <v>13927000</v>
      </c>
      <c r="K551">
        <v>3246000</v>
      </c>
      <c r="L551">
        <v>452000</v>
      </c>
      <c r="M551">
        <v>0</v>
      </c>
      <c r="N551" s="2">
        <v>3750000</v>
      </c>
      <c r="O551" s="2">
        <v>3297000</v>
      </c>
      <c r="P551">
        <v>1004000</v>
      </c>
      <c r="Q551">
        <v>12643000</v>
      </c>
      <c r="R551">
        <v>8087000</v>
      </c>
      <c r="S551" s="4" t="e">
        <v>#N/A</v>
      </c>
      <c r="T551">
        <v>182000</v>
      </c>
      <c r="U551">
        <v>9665000</v>
      </c>
      <c r="V551">
        <v>-182000</v>
      </c>
      <c r="W551">
        <v>-17000</v>
      </c>
      <c r="X551">
        <v>165000</v>
      </c>
      <c r="Y551">
        <v>5000</v>
      </c>
      <c r="Z551">
        <v>-199000</v>
      </c>
      <c r="AA551">
        <v>27000</v>
      </c>
      <c r="AB551">
        <v>0</v>
      </c>
      <c r="AC551">
        <v>-37000</v>
      </c>
      <c r="AD551">
        <v>22.413799999999998</v>
      </c>
      <c r="AE551" s="25">
        <v>3452657.4</v>
      </c>
      <c r="AF551">
        <v>43000</v>
      </c>
      <c r="AG551">
        <v>13000</v>
      </c>
      <c r="AH551">
        <v>42000</v>
      </c>
      <c r="AI551">
        <v>-37000</v>
      </c>
      <c r="AJ551">
        <v>0</v>
      </c>
      <c r="AK551">
        <v>623000</v>
      </c>
      <c r="AL551">
        <v>212000</v>
      </c>
      <c r="AM551">
        <v>0</v>
      </c>
      <c r="AN551">
        <v>58000</v>
      </c>
      <c r="AO551">
        <v>875000</v>
      </c>
      <c r="AP551">
        <v>26.001300000000001</v>
      </c>
      <c r="AQ551">
        <v>267000</v>
      </c>
      <c r="AR551">
        <v>12477000</v>
      </c>
      <c r="AS551">
        <v>3933000</v>
      </c>
      <c r="AT551">
        <v>21.3429</v>
      </c>
      <c r="AU551">
        <v>89000</v>
      </c>
      <c r="AV551" t="e">
        <v>#N/A</v>
      </c>
      <c r="AW551">
        <v>61000</v>
      </c>
      <c r="AX551" s="26">
        <v>267000</v>
      </c>
      <c r="AY551">
        <v>267000</v>
      </c>
      <c r="AZ551">
        <v>6913000</v>
      </c>
      <c r="BA551" t="e">
        <v>#N/A</v>
      </c>
      <c r="BB551">
        <v>417000</v>
      </c>
      <c r="BC551">
        <v>-1145000</v>
      </c>
      <c r="BD551" t="e">
        <v>#N/A</v>
      </c>
      <c r="BE551" s="15">
        <v>43000</v>
      </c>
      <c r="BF551" s="5">
        <v>0</v>
      </c>
      <c r="BG551" s="9">
        <f t="shared" si="74"/>
        <v>0</v>
      </c>
      <c r="BH551" s="9">
        <f t="shared" si="80"/>
        <v>191509.07646000001</v>
      </c>
      <c r="BI551" s="9">
        <f t="shared" si="75"/>
        <v>191509.07646000001</v>
      </c>
      <c r="BJ551">
        <v>10598.178</v>
      </c>
      <c r="BK551" s="9">
        <f t="shared" si="73"/>
        <v>3830181.4656109321</v>
      </c>
      <c r="BL551">
        <v>361.39999399999999</v>
      </c>
      <c r="BM551">
        <v>1</v>
      </c>
      <c r="BN551" t="s">
        <v>114</v>
      </c>
      <c r="BO551">
        <f t="shared" si="81"/>
        <v>0</v>
      </c>
      <c r="BP551">
        <f t="shared" si="76"/>
        <v>4556000</v>
      </c>
      <c r="BQ551">
        <f t="shared" si="77"/>
        <v>0.84068952274164443</v>
      </c>
      <c r="BR551">
        <f t="shared" si="78"/>
        <v>1.1894997772052809</v>
      </c>
      <c r="BS551" t="str">
        <f t="shared" si="79"/>
        <v>NonPayer</v>
      </c>
    </row>
    <row r="552" spans="1:71">
      <c r="A552" s="27">
        <v>574</v>
      </c>
      <c r="B552" s="27" t="s">
        <v>89</v>
      </c>
      <c r="C552" s="29">
        <v>43830</v>
      </c>
      <c r="D552" s="27">
        <v>0.94359999999999999</v>
      </c>
      <c r="E552" s="27">
        <v>583000</v>
      </c>
      <c r="F552" s="27">
        <v>544000</v>
      </c>
      <c r="G552" s="27">
        <v>228000</v>
      </c>
      <c r="H552" s="27">
        <v>2755000</v>
      </c>
      <c r="I552" s="27">
        <v>159000</v>
      </c>
      <c r="J552" s="27">
        <v>13404000</v>
      </c>
      <c r="K552" s="27">
        <v>3033000</v>
      </c>
      <c r="L552" s="27">
        <v>418000</v>
      </c>
      <c r="M552" s="27">
        <v>0</v>
      </c>
      <c r="N552" s="27">
        <v>4032000</v>
      </c>
      <c r="O552" s="27">
        <v>3878000</v>
      </c>
      <c r="P552" s="27">
        <v>794000</v>
      </c>
      <c r="Q552" s="27">
        <v>12946000</v>
      </c>
      <c r="R552" s="27">
        <v>7797000</v>
      </c>
      <c r="S552" s="27">
        <v>0</v>
      </c>
      <c r="T552" s="27">
        <v>220000</v>
      </c>
      <c r="U552" s="27">
        <v>10191000</v>
      </c>
      <c r="V552" s="27">
        <v>-220000</v>
      </c>
      <c r="W552" s="27">
        <v>272000</v>
      </c>
      <c r="X552" s="27">
        <v>177000</v>
      </c>
      <c r="Y552" s="27">
        <v>1000</v>
      </c>
      <c r="Z552" s="27">
        <v>52000</v>
      </c>
      <c r="AA552" s="27">
        <v>88000</v>
      </c>
      <c r="AB552" s="27">
        <v>0</v>
      </c>
      <c r="AC552" s="27">
        <v>262000</v>
      </c>
      <c r="AD552" s="27">
        <v>25.106400000000001</v>
      </c>
      <c r="AE552" s="27">
        <v>4765920.5999999996</v>
      </c>
      <c r="AF552" s="27">
        <v>155000</v>
      </c>
      <c r="AG552" s="27">
        <v>59000</v>
      </c>
      <c r="AH552" s="27">
        <v>44000</v>
      </c>
      <c r="AI552" s="27">
        <v>262000</v>
      </c>
      <c r="AJ552" s="27">
        <v>0</v>
      </c>
      <c r="AK552" s="27">
        <v>635000</v>
      </c>
      <c r="AL552" s="27">
        <v>-109000</v>
      </c>
      <c r="AM552" s="27">
        <v>0</v>
      </c>
      <c r="AN552" s="27">
        <v>235000</v>
      </c>
      <c r="AO552" s="27">
        <v>2199000</v>
      </c>
      <c r="AP552" s="27">
        <v>71.729699999999994</v>
      </c>
      <c r="AQ552" s="27">
        <v>705000</v>
      </c>
      <c r="AR552" s="27">
        <v>12787000</v>
      </c>
      <c r="AS552" s="27">
        <v>4514000</v>
      </c>
      <c r="AT552" s="27">
        <v>19.315899999999999</v>
      </c>
      <c r="AU552" s="27">
        <v>192000</v>
      </c>
      <c r="AV552" s="27" t="e">
        <v>#N/A</v>
      </c>
      <c r="AW552" s="27">
        <v>97000</v>
      </c>
      <c r="AX552" s="27">
        <v>705000</v>
      </c>
      <c r="AY552" s="27">
        <v>705000</v>
      </c>
      <c r="AZ552" s="27">
        <v>8603000</v>
      </c>
      <c r="BA552" s="27" t="e">
        <v>#N/A</v>
      </c>
      <c r="BB552" s="27">
        <v>994000</v>
      </c>
      <c r="BC552" s="27">
        <v>-359000</v>
      </c>
      <c r="BD552" s="27" t="e">
        <v>#N/A</v>
      </c>
      <c r="BE552" s="28">
        <v>155000</v>
      </c>
      <c r="BF552" s="27">
        <v>18.07</v>
      </c>
      <c r="BG552" s="31">
        <f t="shared" si="74"/>
        <v>191509.07646000001</v>
      </c>
      <c r="BH552" s="31">
        <f t="shared" si="80"/>
        <v>354085.12698</v>
      </c>
      <c r="BI552" s="31">
        <f t="shared" si="75"/>
        <v>354085.12698</v>
      </c>
      <c r="BJ552" s="27">
        <v>10598.178</v>
      </c>
      <c r="BK552" s="31">
        <f t="shared" si="73"/>
        <v>4766000.7737781359</v>
      </c>
      <c r="BL552" s="27">
        <v>449.70001200000002</v>
      </c>
      <c r="BM552" s="27">
        <v>1</v>
      </c>
      <c r="BN552" s="27" t="s">
        <v>114</v>
      </c>
      <c r="BO552" s="27">
        <f t="shared" si="81"/>
        <v>1</v>
      </c>
      <c r="BP552" s="27">
        <f t="shared" si="76"/>
        <v>5149000</v>
      </c>
      <c r="BQ552" s="27">
        <f t="shared" si="77"/>
        <v>0.92561677486466032</v>
      </c>
      <c r="BR552" s="27">
        <f t="shared" si="78"/>
        <v>1.0803607142342637</v>
      </c>
      <c r="BS552" s="27" t="str">
        <f t="shared" si="79"/>
        <v>Continue</v>
      </c>
    </row>
    <row r="553" spans="1:71" customFormat="1" hidden="1">
      <c r="A553">
        <v>575</v>
      </c>
      <c r="B553" t="s">
        <v>89</v>
      </c>
      <c r="C553" s="1">
        <v>43646</v>
      </c>
      <c r="D553">
        <v>1.0204</v>
      </c>
      <c r="E553">
        <v>517000</v>
      </c>
      <c r="F553">
        <v>445000</v>
      </c>
      <c r="G553">
        <v>302000</v>
      </c>
      <c r="H553">
        <v>2661000</v>
      </c>
      <c r="I553">
        <v>139000</v>
      </c>
      <c r="J553" s="3">
        <v>12538000</v>
      </c>
      <c r="K553">
        <v>3077000</v>
      </c>
      <c r="L553">
        <v>629000</v>
      </c>
      <c r="M553">
        <v>0</v>
      </c>
      <c r="N553" s="2">
        <v>3741000</v>
      </c>
      <c r="O553" s="2">
        <v>3534000</v>
      </c>
      <c r="P553">
        <v>767000</v>
      </c>
      <c r="Q553">
        <v>12651000</v>
      </c>
      <c r="R553">
        <v>7831000</v>
      </c>
      <c r="S553" s="4" t="e">
        <v>#N/A</v>
      </c>
      <c r="T553">
        <v>214000</v>
      </c>
      <c r="U553">
        <v>9990000</v>
      </c>
      <c r="V553">
        <v>-214000</v>
      </c>
      <c r="W553">
        <v>176000</v>
      </c>
      <c r="X553">
        <v>174000</v>
      </c>
      <c r="Y553">
        <v>1000</v>
      </c>
      <c r="Z553">
        <v>-38000</v>
      </c>
      <c r="AA553">
        <v>-442000</v>
      </c>
      <c r="AB553" t="e">
        <v>#N/A</v>
      </c>
      <c r="AC553">
        <v>316000</v>
      </c>
      <c r="AD553">
        <v>19.170999999999999</v>
      </c>
      <c r="AE553" s="25">
        <v>4366376</v>
      </c>
      <c r="AF553">
        <v>131000</v>
      </c>
      <c r="AG553">
        <v>37000</v>
      </c>
      <c r="AH553">
        <v>58000</v>
      </c>
      <c r="AI553">
        <v>316000</v>
      </c>
      <c r="AJ553">
        <v>0</v>
      </c>
      <c r="AK553">
        <v>651000</v>
      </c>
      <c r="AL553">
        <v>-16000</v>
      </c>
      <c r="AM553">
        <v>0</v>
      </c>
      <c r="AN553">
        <v>193000</v>
      </c>
      <c r="AO553">
        <v>2052000</v>
      </c>
      <c r="AP553">
        <v>83.462199999999996</v>
      </c>
      <c r="AQ553">
        <v>599000</v>
      </c>
      <c r="AR553">
        <v>12512000</v>
      </c>
      <c r="AS553">
        <v>4169000</v>
      </c>
      <c r="AT553">
        <v>21.1111</v>
      </c>
      <c r="AU553">
        <v>190000</v>
      </c>
      <c r="AV553">
        <v>236000</v>
      </c>
      <c r="AW553">
        <v>111000</v>
      </c>
      <c r="AX553" s="26">
        <v>599000</v>
      </c>
      <c r="AY553">
        <v>599000</v>
      </c>
      <c r="AZ553">
        <v>8498000</v>
      </c>
      <c r="BA553">
        <v>1330000</v>
      </c>
      <c r="BB553">
        <v>900000</v>
      </c>
      <c r="BC553">
        <v>-169000</v>
      </c>
      <c r="BD553" t="e">
        <v>#N/A</v>
      </c>
      <c r="BE553" s="15">
        <v>131000</v>
      </c>
      <c r="BF553" s="5">
        <v>15.34</v>
      </c>
      <c r="BG553" s="9">
        <f t="shared" si="74"/>
        <v>162576.05051999999</v>
      </c>
      <c r="BH553" s="9">
        <f t="shared" si="80"/>
        <v>282653.40726000001</v>
      </c>
      <c r="BI553" s="9">
        <f t="shared" si="75"/>
        <v>282653.40726000001</v>
      </c>
      <c r="BJ553">
        <v>10598.178</v>
      </c>
      <c r="BK553" s="9">
        <f t="shared" si="73"/>
        <v>4392944.7809999995</v>
      </c>
      <c r="BL553">
        <v>414.5</v>
      </c>
      <c r="BM553">
        <v>1</v>
      </c>
      <c r="BN553" t="s">
        <v>114</v>
      </c>
      <c r="BO553">
        <f t="shared" si="81"/>
        <v>1</v>
      </c>
      <c r="BP553">
        <f t="shared" si="76"/>
        <v>4820000</v>
      </c>
      <c r="BQ553">
        <f t="shared" si="77"/>
        <v>0.91139933215767621</v>
      </c>
      <c r="BR553">
        <f t="shared" si="78"/>
        <v>1.0972138827801943</v>
      </c>
      <c r="BS553" t="str">
        <f t="shared" si="79"/>
        <v>Continue</v>
      </c>
    </row>
    <row r="554" spans="1:71">
      <c r="A554" s="27">
        <v>576</v>
      </c>
      <c r="B554" s="27" t="s">
        <v>89</v>
      </c>
      <c r="C554" s="29">
        <v>43465</v>
      </c>
      <c r="D554" s="27">
        <v>1.0327999999999999</v>
      </c>
      <c r="E554" s="27">
        <v>467000</v>
      </c>
      <c r="F554" s="27">
        <v>452000</v>
      </c>
      <c r="G554" s="27">
        <v>832000</v>
      </c>
      <c r="H554" s="27">
        <v>2874000</v>
      </c>
      <c r="I554" s="27">
        <v>160000</v>
      </c>
      <c r="J554" s="27">
        <v>12298000</v>
      </c>
      <c r="K554" s="27">
        <v>3413000</v>
      </c>
      <c r="L554" s="27">
        <v>631000</v>
      </c>
      <c r="M554" s="27">
        <v>0</v>
      </c>
      <c r="N554" s="27">
        <v>3610000</v>
      </c>
      <c r="O554" s="27">
        <v>3419000</v>
      </c>
      <c r="P554" s="27">
        <v>945000</v>
      </c>
      <c r="Q554" s="27">
        <v>13163000</v>
      </c>
      <c r="R554" s="27">
        <v>8486000</v>
      </c>
      <c r="S554" s="27" t="e">
        <v>#N/A</v>
      </c>
      <c r="T554" s="27">
        <v>257000</v>
      </c>
      <c r="U554" s="27">
        <v>10289000</v>
      </c>
      <c r="V554" s="27">
        <v>-257000</v>
      </c>
      <c r="W554" s="27">
        <v>294000</v>
      </c>
      <c r="X554" s="27">
        <v>163000</v>
      </c>
      <c r="Y554" s="27">
        <v>3000</v>
      </c>
      <c r="Z554" s="27">
        <v>37000</v>
      </c>
      <c r="AA554" s="27">
        <v>172000</v>
      </c>
      <c r="AB554" s="27" t="e">
        <v>#N/A</v>
      </c>
      <c r="AC554" s="27">
        <v>263000</v>
      </c>
      <c r="AD554" s="27">
        <v>19.0184</v>
      </c>
      <c r="AE554" s="27">
        <v>4583635</v>
      </c>
      <c r="AF554" s="27">
        <v>109000</v>
      </c>
      <c r="AG554" s="27">
        <v>31000</v>
      </c>
      <c r="AH554" s="27">
        <v>61000</v>
      </c>
      <c r="AI554" s="27">
        <v>263000</v>
      </c>
      <c r="AJ554" s="27">
        <v>0</v>
      </c>
      <c r="AK554" s="27">
        <v>624000</v>
      </c>
      <c r="AL554" s="27">
        <v>-10000</v>
      </c>
      <c r="AM554" s="27">
        <v>0</v>
      </c>
      <c r="AN554" s="27">
        <v>163000</v>
      </c>
      <c r="AO554" s="27">
        <v>2139000</v>
      </c>
      <c r="AP554" s="27">
        <v>72.177899999999994</v>
      </c>
      <c r="AQ554" s="27">
        <v>549000</v>
      </c>
      <c r="AR554" s="27">
        <v>13003000</v>
      </c>
      <c r="AS554" s="27">
        <v>4053000</v>
      </c>
      <c r="AT554" s="27">
        <v>21.995200000000001</v>
      </c>
      <c r="AU554" s="27">
        <v>183000</v>
      </c>
      <c r="AV554" s="27">
        <v>232000</v>
      </c>
      <c r="AW554" s="27">
        <v>100000</v>
      </c>
      <c r="AX554" s="27">
        <v>549000</v>
      </c>
      <c r="AY554" s="27">
        <v>549000</v>
      </c>
      <c r="AZ554" s="27">
        <v>8156000</v>
      </c>
      <c r="BA554" s="27">
        <v>1202000</v>
      </c>
      <c r="BB554" s="27">
        <v>832000</v>
      </c>
      <c r="BC554" s="27">
        <v>148000</v>
      </c>
      <c r="BD554" s="27" t="e">
        <v>#N/A</v>
      </c>
      <c r="BE554" s="28">
        <v>109000</v>
      </c>
      <c r="BF554" s="27">
        <v>11.33</v>
      </c>
      <c r="BG554" s="31">
        <f t="shared" si="74"/>
        <v>120077.35674</v>
      </c>
      <c r="BH554" s="31">
        <f t="shared" si="80"/>
        <v>274598.79197999998</v>
      </c>
      <c r="BI554" s="31">
        <f t="shared" si="75"/>
        <v>274598.79197999998</v>
      </c>
      <c r="BJ554" s="27">
        <v>10598.178</v>
      </c>
      <c r="BK554" s="31">
        <f t="shared" si="73"/>
        <v>4514294.0462781359</v>
      </c>
      <c r="BL554" s="27">
        <v>425.95001200000002</v>
      </c>
      <c r="BM554" s="27">
        <v>1</v>
      </c>
      <c r="BN554" s="27" t="s">
        <v>114</v>
      </c>
      <c r="BO554" s="27">
        <f t="shared" si="81"/>
        <v>1</v>
      </c>
      <c r="BP554" s="27">
        <f t="shared" si="76"/>
        <v>4677000</v>
      </c>
      <c r="BQ554" s="27">
        <f t="shared" si="77"/>
        <v>0.96521147023265685</v>
      </c>
      <c r="BR554" s="27">
        <f t="shared" si="78"/>
        <v>1.0360423915796999</v>
      </c>
      <c r="BS554" s="27" t="str">
        <f t="shared" si="79"/>
        <v>Continue</v>
      </c>
    </row>
    <row r="555" spans="1:71" customFormat="1" hidden="1">
      <c r="A555">
        <v>577</v>
      </c>
      <c r="B555" t="s">
        <v>89</v>
      </c>
      <c r="C555" s="1">
        <v>43281</v>
      </c>
      <c r="D555">
        <v>1.0291999999999999</v>
      </c>
      <c r="E555">
        <v>737000</v>
      </c>
      <c r="F555">
        <v>441000</v>
      </c>
      <c r="G555">
        <v>293000</v>
      </c>
      <c r="H555">
        <v>2777000</v>
      </c>
      <c r="I555">
        <v>288000</v>
      </c>
      <c r="J555" s="3">
        <v>11701000</v>
      </c>
      <c r="K555">
        <v>3102000</v>
      </c>
      <c r="L555">
        <v>391000</v>
      </c>
      <c r="M555">
        <v>0</v>
      </c>
      <c r="N555" s="2">
        <v>3527000</v>
      </c>
      <c r="O555" s="2">
        <v>3238000</v>
      </c>
      <c r="P555">
        <v>886000</v>
      </c>
      <c r="Q555">
        <v>12741000</v>
      </c>
      <c r="R555">
        <v>8273000</v>
      </c>
      <c r="S555" s="4" t="e">
        <v>#N/A</v>
      </c>
      <c r="T555">
        <v>229000</v>
      </c>
      <c r="U555">
        <v>9964000</v>
      </c>
      <c r="V555">
        <v>-229000</v>
      </c>
      <c r="W555">
        <v>285000</v>
      </c>
      <c r="X555">
        <v>157000</v>
      </c>
      <c r="Y555">
        <v>2000</v>
      </c>
      <c r="Z555">
        <v>56000</v>
      </c>
      <c r="AA555">
        <v>-247000</v>
      </c>
      <c r="AB555" t="e">
        <v>#N/A</v>
      </c>
      <c r="AC555">
        <v>353000</v>
      </c>
      <c r="AD555">
        <v>21.221900000000002</v>
      </c>
      <c r="AE555" s="25">
        <v>4198397.7</v>
      </c>
      <c r="AF555">
        <v>217000</v>
      </c>
      <c r="AG555">
        <v>66000</v>
      </c>
      <c r="AH555">
        <v>59000</v>
      </c>
      <c r="AI555">
        <v>353000</v>
      </c>
      <c r="AJ555">
        <v>0</v>
      </c>
      <c r="AK555">
        <v>604000</v>
      </c>
      <c r="AL555">
        <v>251000</v>
      </c>
      <c r="AM555">
        <v>0</v>
      </c>
      <c r="AN555">
        <v>311000</v>
      </c>
      <c r="AO555">
        <v>2045000</v>
      </c>
      <c r="AP555">
        <v>48.890500000000003</v>
      </c>
      <c r="AQ555">
        <v>445000</v>
      </c>
      <c r="AR555">
        <v>12453000</v>
      </c>
      <c r="AS555">
        <v>3864000</v>
      </c>
      <c r="AT555">
        <v>24.5152</v>
      </c>
      <c r="AU555">
        <v>177000</v>
      </c>
      <c r="AV555">
        <v>210000</v>
      </c>
      <c r="AW555">
        <v>100000</v>
      </c>
      <c r="AX555" s="26">
        <v>445000</v>
      </c>
      <c r="AY555">
        <v>445000</v>
      </c>
      <c r="AZ555">
        <v>6922000</v>
      </c>
      <c r="BA555">
        <v>880000</v>
      </c>
      <c r="BB555">
        <v>722000</v>
      </c>
      <c r="BC555">
        <v>-246000</v>
      </c>
      <c r="BD555" t="e">
        <v>#N/A</v>
      </c>
      <c r="BE555" s="15">
        <v>217000</v>
      </c>
      <c r="BF555" s="5">
        <v>14.58</v>
      </c>
      <c r="BG555" s="9">
        <f t="shared" si="74"/>
        <v>154521.43523999999</v>
      </c>
      <c r="BH555" s="9">
        <f t="shared" si="80"/>
        <v>224999.31894</v>
      </c>
      <c r="BI555" s="9">
        <f t="shared" si="75"/>
        <v>224999.31894</v>
      </c>
      <c r="BJ555">
        <v>10598.178</v>
      </c>
      <c r="BK555" s="9">
        <f t="shared" si="73"/>
        <v>4198468.1511109322</v>
      </c>
      <c r="BL555">
        <v>396.14999399999999</v>
      </c>
      <c r="BM555">
        <v>1</v>
      </c>
      <c r="BN555" t="s">
        <v>114</v>
      </c>
      <c r="BO555">
        <f t="shared" si="81"/>
        <v>1</v>
      </c>
      <c r="BP555">
        <f t="shared" si="76"/>
        <v>4468000</v>
      </c>
      <c r="BQ555">
        <f t="shared" si="77"/>
        <v>0.93967505620208869</v>
      </c>
      <c r="BR555">
        <f t="shared" si="78"/>
        <v>1.0641976642880449</v>
      </c>
      <c r="BS555" t="str">
        <f t="shared" si="79"/>
        <v>Continue</v>
      </c>
    </row>
    <row r="556" spans="1:71">
      <c r="A556" s="27">
        <v>578</v>
      </c>
      <c r="B556" s="27" t="s">
        <v>89</v>
      </c>
      <c r="C556" s="29">
        <v>43100</v>
      </c>
      <c r="D556" s="27">
        <v>1.0527</v>
      </c>
      <c r="E556" s="27">
        <v>619000</v>
      </c>
      <c r="F556" s="27">
        <v>451000</v>
      </c>
      <c r="G556" s="27">
        <v>322000</v>
      </c>
      <c r="H556" s="27">
        <v>3836000</v>
      </c>
      <c r="I556" s="27">
        <v>340000</v>
      </c>
      <c r="J556" s="27">
        <v>11073000</v>
      </c>
      <c r="K556" s="27">
        <v>1783000</v>
      </c>
      <c r="L556" s="27">
        <v>291000</v>
      </c>
      <c r="M556" s="27">
        <v>0</v>
      </c>
      <c r="N556" s="27">
        <v>3313000</v>
      </c>
      <c r="O556" s="27">
        <v>2991000</v>
      </c>
      <c r="P556" s="27">
        <v>2155000</v>
      </c>
      <c r="Q556" s="27">
        <v>12228000</v>
      </c>
      <c r="R556" s="27">
        <v>8045000</v>
      </c>
      <c r="S556" s="27" t="e">
        <v>#N/A</v>
      </c>
      <c r="T556" s="27">
        <v>292000</v>
      </c>
      <c r="U556" s="27">
        <v>8392000</v>
      </c>
      <c r="V556" s="27">
        <v>-292000</v>
      </c>
      <c r="W556" s="27">
        <v>60000</v>
      </c>
      <c r="X556" s="27">
        <v>146000</v>
      </c>
      <c r="Y556" s="27">
        <v>2000</v>
      </c>
      <c r="Z556" s="27">
        <v>-232000</v>
      </c>
      <c r="AA556" s="27">
        <v>102000</v>
      </c>
      <c r="AB556" s="27" t="e">
        <v>#N/A</v>
      </c>
      <c r="AC556" s="27">
        <v>176000</v>
      </c>
      <c r="AD556" s="27">
        <v>28.421099999999999</v>
      </c>
      <c r="AE556" s="27">
        <v>3089317</v>
      </c>
      <c r="AF556" s="27">
        <v>91000</v>
      </c>
      <c r="AG556" s="27">
        <v>54000</v>
      </c>
      <c r="AH556" s="27">
        <v>43000</v>
      </c>
      <c r="AI556" s="27">
        <v>176000</v>
      </c>
      <c r="AJ556" s="27">
        <v>0</v>
      </c>
      <c r="AK556" s="27">
        <v>564000</v>
      </c>
      <c r="AL556" s="27">
        <v>53000</v>
      </c>
      <c r="AM556" s="27">
        <v>0</v>
      </c>
      <c r="AN556" s="27">
        <v>190000</v>
      </c>
      <c r="AO556" s="27">
        <v>1686000</v>
      </c>
      <c r="AP556" s="27">
        <v>24.476299999999998</v>
      </c>
      <c r="AQ556" s="27">
        <v>222000</v>
      </c>
      <c r="AR556" s="27">
        <v>11888000</v>
      </c>
      <c r="AS556" s="27">
        <v>3619000</v>
      </c>
      <c r="AT556" s="27">
        <v>24.810099999999998</v>
      </c>
      <c r="AU556" s="27">
        <v>98000</v>
      </c>
      <c r="AV556" s="27">
        <v>197000</v>
      </c>
      <c r="AW556" s="27">
        <v>75000</v>
      </c>
      <c r="AX556" s="27">
        <v>222000</v>
      </c>
      <c r="AY556" s="27">
        <v>222000</v>
      </c>
      <c r="AZ556" s="27">
        <v>5954000</v>
      </c>
      <c r="BA556" s="27">
        <v>564000</v>
      </c>
      <c r="BB556" s="27">
        <v>395000</v>
      </c>
      <c r="BC556" s="27">
        <v>-1544000</v>
      </c>
      <c r="BD556" s="27" t="e">
        <v>#N/A</v>
      </c>
      <c r="BE556" s="28">
        <v>91000</v>
      </c>
      <c r="BF556" s="27">
        <v>6.65</v>
      </c>
      <c r="BG556" s="31">
        <f t="shared" si="74"/>
        <v>70477.883700000006</v>
      </c>
      <c r="BH556" s="31">
        <f t="shared" si="80"/>
        <v>111068.90544</v>
      </c>
      <c r="BI556" s="31">
        <f t="shared" si="75"/>
        <v>111068.90544</v>
      </c>
      <c r="BJ556" s="27">
        <v>10598.178</v>
      </c>
      <c r="BK556" s="31">
        <f t="shared" si="73"/>
        <v>3089368.8870000001</v>
      </c>
      <c r="BL556" s="27">
        <v>291.5</v>
      </c>
      <c r="BM556" s="27">
        <v>1</v>
      </c>
      <c r="BN556" s="27" t="s">
        <v>114</v>
      </c>
      <c r="BO556" s="27">
        <f t="shared" si="81"/>
        <v>1</v>
      </c>
      <c r="BP556" s="27">
        <f t="shared" si="76"/>
        <v>4183000</v>
      </c>
      <c r="BQ556" s="27">
        <f t="shared" si="77"/>
        <v>0.73855340353813059</v>
      </c>
      <c r="BR556" s="27">
        <f t="shared" si="78"/>
        <v>1.3539982284414065</v>
      </c>
      <c r="BS556" s="27" t="str">
        <f t="shared" si="79"/>
        <v>Continue</v>
      </c>
    </row>
    <row r="557" spans="1:71" customFormat="1" hidden="1">
      <c r="A557">
        <v>579</v>
      </c>
      <c r="B557" t="s">
        <v>89</v>
      </c>
      <c r="C557" s="1">
        <v>42916</v>
      </c>
      <c r="D557">
        <v>1.1396999999999999</v>
      </c>
      <c r="E557">
        <v>440000</v>
      </c>
      <c r="F557">
        <v>360000</v>
      </c>
      <c r="G557">
        <v>439000</v>
      </c>
      <c r="H557">
        <v>3138000</v>
      </c>
      <c r="I557">
        <v>296000</v>
      </c>
      <c r="J557" s="3">
        <v>10254000</v>
      </c>
      <c r="K557">
        <v>1403000</v>
      </c>
      <c r="L557">
        <v>318000</v>
      </c>
      <c r="M557">
        <v>0</v>
      </c>
      <c r="N557" s="2">
        <v>3218000</v>
      </c>
      <c r="O557" s="2">
        <v>2820000</v>
      </c>
      <c r="P557">
        <v>1929000</v>
      </c>
      <c r="Q557">
        <v>11005000</v>
      </c>
      <c r="R557">
        <v>7088000</v>
      </c>
      <c r="S557" s="4" t="e">
        <v>#N/A</v>
      </c>
      <c r="T557">
        <v>215000</v>
      </c>
      <c r="U557">
        <v>7867000</v>
      </c>
      <c r="V557">
        <v>-215000</v>
      </c>
      <c r="W557">
        <v>6000</v>
      </c>
      <c r="X557">
        <v>148000</v>
      </c>
      <c r="Y557">
        <v>1000</v>
      </c>
      <c r="Z557">
        <v>-209000</v>
      </c>
      <c r="AA557">
        <v>-43000</v>
      </c>
      <c r="AB557" t="e">
        <v>#N/A</v>
      </c>
      <c r="AC557">
        <v>99000</v>
      </c>
      <c r="AD557">
        <v>15.7303</v>
      </c>
      <c r="AE557" s="25">
        <v>3423154</v>
      </c>
      <c r="AF557">
        <v>64000</v>
      </c>
      <c r="AG557">
        <v>14000</v>
      </c>
      <c r="AH557">
        <v>49000</v>
      </c>
      <c r="AI557">
        <v>99000</v>
      </c>
      <c r="AJ557">
        <v>0</v>
      </c>
      <c r="AK557">
        <v>472000</v>
      </c>
      <c r="AL557">
        <v>-92000</v>
      </c>
      <c r="AM557">
        <v>0</v>
      </c>
      <c r="AN557">
        <v>89000</v>
      </c>
      <c r="AO557">
        <v>1386000</v>
      </c>
      <c r="AP557">
        <v>14.1914</v>
      </c>
      <c r="AQ557">
        <v>148000</v>
      </c>
      <c r="AR557">
        <v>10709000</v>
      </c>
      <c r="AS557">
        <v>3445000</v>
      </c>
      <c r="AT557">
        <v>35.125399999999999</v>
      </c>
      <c r="AU557">
        <v>98000</v>
      </c>
      <c r="AV557">
        <v>189000</v>
      </c>
      <c r="AW557">
        <v>33000</v>
      </c>
      <c r="AX557" s="26">
        <v>148000</v>
      </c>
      <c r="AY557">
        <v>148000</v>
      </c>
      <c r="AZ557">
        <v>5432000</v>
      </c>
      <c r="BA557">
        <v>540000</v>
      </c>
      <c r="BB557">
        <v>279000</v>
      </c>
      <c r="BC557">
        <v>-1256000</v>
      </c>
      <c r="BD557" t="e">
        <v>#N/A</v>
      </c>
      <c r="BE557" s="15">
        <v>64000</v>
      </c>
      <c r="BF557" s="5">
        <v>3.83</v>
      </c>
      <c r="BG557" s="9">
        <f t="shared" si="74"/>
        <v>40591.021740000004</v>
      </c>
      <c r="BH557" s="9">
        <f t="shared" si="80"/>
        <v>103968.12618000001</v>
      </c>
      <c r="BI557" s="9">
        <f t="shared" si="75"/>
        <v>103968.12618000001</v>
      </c>
      <c r="BJ557">
        <v>10598.178</v>
      </c>
      <c r="BK557" s="9">
        <f t="shared" si="73"/>
        <v>3423211.4939999999</v>
      </c>
      <c r="BL557">
        <v>323</v>
      </c>
      <c r="BM557">
        <v>1</v>
      </c>
      <c r="BN557" t="s">
        <v>114</v>
      </c>
      <c r="BO557">
        <f t="shared" si="81"/>
        <v>1</v>
      </c>
      <c r="BP557">
        <f t="shared" si="76"/>
        <v>3917000</v>
      </c>
      <c r="BQ557">
        <f t="shared" si="77"/>
        <v>0.87393706765381673</v>
      </c>
      <c r="BR557">
        <f t="shared" si="78"/>
        <v>1.1442471512103425</v>
      </c>
      <c r="BS557" t="str">
        <f t="shared" si="79"/>
        <v>Continue</v>
      </c>
    </row>
    <row r="558" spans="1:71">
      <c r="A558" s="27">
        <v>580</v>
      </c>
      <c r="B558" s="27" t="s">
        <v>89</v>
      </c>
      <c r="C558" s="29">
        <v>42735</v>
      </c>
      <c r="D558" s="27">
        <v>1.2499</v>
      </c>
      <c r="E558" s="27">
        <v>462000</v>
      </c>
      <c r="F558" s="27">
        <v>337000</v>
      </c>
      <c r="G558" s="27">
        <v>790000</v>
      </c>
      <c r="H558" s="27">
        <v>2773000</v>
      </c>
      <c r="I558" s="27">
        <v>315000</v>
      </c>
      <c r="J558" s="27">
        <v>9726000</v>
      </c>
      <c r="K558" s="27">
        <v>1914000</v>
      </c>
      <c r="L558" s="27">
        <v>363000</v>
      </c>
      <c r="M558" s="27">
        <v>0</v>
      </c>
      <c r="N558" s="27">
        <v>3195000</v>
      </c>
      <c r="O558" s="27">
        <v>2698000</v>
      </c>
      <c r="P558" s="27">
        <v>1480000</v>
      </c>
      <c r="Q558" s="27">
        <v>11117000</v>
      </c>
      <c r="R558" s="27">
        <v>7335000</v>
      </c>
      <c r="S558" s="27" t="e">
        <v>#N/A</v>
      </c>
      <c r="T558" s="27">
        <v>234000</v>
      </c>
      <c r="U558" s="27">
        <v>8344000</v>
      </c>
      <c r="V558" s="27">
        <v>-234000</v>
      </c>
      <c r="W558" s="27">
        <v>114000</v>
      </c>
      <c r="X558" s="27">
        <v>140000</v>
      </c>
      <c r="Y558" s="27">
        <v>2000</v>
      </c>
      <c r="Z558" s="27">
        <v>-120000</v>
      </c>
      <c r="AA558" s="27">
        <v>574000</v>
      </c>
      <c r="AB558" s="27" t="e">
        <v>#N/A</v>
      </c>
      <c r="AC558" s="27">
        <v>176000</v>
      </c>
      <c r="AD558" s="27">
        <v>50.833300000000001</v>
      </c>
      <c r="AE558" s="27">
        <v>4268874.4000000004</v>
      </c>
      <c r="AF558" s="27">
        <v>47000</v>
      </c>
      <c r="AG558" s="27">
        <v>61000</v>
      </c>
      <c r="AH558" s="27">
        <v>47000</v>
      </c>
      <c r="AI558" s="27">
        <v>176000</v>
      </c>
      <c r="AJ558" s="27">
        <v>0</v>
      </c>
      <c r="AK558" s="27">
        <v>480000</v>
      </c>
      <c r="AL558" s="27">
        <v>-17000</v>
      </c>
      <c r="AM558" s="27">
        <v>0</v>
      </c>
      <c r="AN558" s="27">
        <v>120000</v>
      </c>
      <c r="AO558" s="27">
        <v>1475000</v>
      </c>
      <c r="AP558" s="27">
        <v>16.418199999999999</v>
      </c>
      <c r="AQ558" s="27">
        <v>174000</v>
      </c>
      <c r="AR558" s="27">
        <v>10802000</v>
      </c>
      <c r="AS558" s="27">
        <v>3302000</v>
      </c>
      <c r="AT558" s="27">
        <v>37.254899999999999</v>
      </c>
      <c r="AU558" s="27">
        <v>114000</v>
      </c>
      <c r="AV558" s="27">
        <v>177000</v>
      </c>
      <c r="AW558" s="27">
        <v>18000</v>
      </c>
      <c r="AX558" s="27">
        <v>174000</v>
      </c>
      <c r="AY558" s="27">
        <v>174000</v>
      </c>
      <c r="AZ558" s="27">
        <v>4910000</v>
      </c>
      <c r="BA558" s="27">
        <v>629000</v>
      </c>
      <c r="BB558" s="27">
        <v>306000</v>
      </c>
      <c r="BC558" s="27">
        <v>-473000</v>
      </c>
      <c r="BD558" s="27" t="e">
        <v>#N/A</v>
      </c>
      <c r="BE558" s="28">
        <v>47000</v>
      </c>
      <c r="BF558" s="27">
        <v>5.98</v>
      </c>
      <c r="BG558" s="31">
        <f t="shared" si="74"/>
        <v>63377.104440000003</v>
      </c>
      <c r="BH558" s="31">
        <f t="shared" si="80"/>
        <v>63377.104440000003</v>
      </c>
      <c r="BI558" s="31">
        <f t="shared" si="75"/>
        <v>63377.104440000003</v>
      </c>
      <c r="BJ558" s="27">
        <v>10598.178</v>
      </c>
      <c r="BK558" s="31">
        <f t="shared" si="73"/>
        <v>4268945.9712218642</v>
      </c>
      <c r="BL558" s="27">
        <v>402.79998799999998</v>
      </c>
      <c r="BM558" s="27">
        <v>1</v>
      </c>
      <c r="BN558" s="27" t="s">
        <v>114</v>
      </c>
      <c r="BO558" s="27">
        <f t="shared" si="81"/>
        <v>1</v>
      </c>
      <c r="BP558" s="27">
        <f t="shared" si="76"/>
        <v>3782000</v>
      </c>
      <c r="BQ558" s="27">
        <f t="shared" si="77"/>
        <v>1.1287535619306885</v>
      </c>
      <c r="BR558" s="27">
        <f t="shared" si="78"/>
        <v>0.88593297396956983</v>
      </c>
      <c r="BS558" s="27" t="str">
        <f t="shared" si="79"/>
        <v>Initiate</v>
      </c>
    </row>
    <row r="559" spans="1:71" customFormat="1" hidden="1">
      <c r="A559">
        <v>581</v>
      </c>
      <c r="B559" t="s">
        <v>89</v>
      </c>
      <c r="C559" s="1">
        <v>42551</v>
      </c>
      <c r="D559">
        <v>1.1851</v>
      </c>
      <c r="E559">
        <v>324000</v>
      </c>
      <c r="F559">
        <v>253000</v>
      </c>
      <c r="G559">
        <v>795000</v>
      </c>
      <c r="H559">
        <v>1849000</v>
      </c>
      <c r="I559">
        <v>281000</v>
      </c>
      <c r="J559" s="3">
        <v>8320000</v>
      </c>
      <c r="K559">
        <v>2095000</v>
      </c>
      <c r="L559">
        <v>558000</v>
      </c>
      <c r="M559">
        <v>0</v>
      </c>
      <c r="N559" s="2">
        <v>3124000</v>
      </c>
      <c r="O559" s="2">
        <v>2536000</v>
      </c>
      <c r="P559">
        <v>727000</v>
      </c>
      <c r="Q559">
        <v>9555000</v>
      </c>
      <c r="R559">
        <v>6402000</v>
      </c>
      <c r="S559" s="4" t="e">
        <v>#N/A</v>
      </c>
      <c r="T559">
        <v>154000</v>
      </c>
      <c r="U559">
        <v>7706000</v>
      </c>
      <c r="V559">
        <v>-154000</v>
      </c>
      <c r="W559">
        <v>119000</v>
      </c>
      <c r="X559">
        <v>113000</v>
      </c>
      <c r="Y559">
        <v>0</v>
      </c>
      <c r="Z559">
        <v>-35000</v>
      </c>
      <c r="AA559">
        <v>-49000</v>
      </c>
      <c r="AB559" t="e">
        <v>#N/A</v>
      </c>
      <c r="AC559">
        <v>195000</v>
      </c>
      <c r="AD559">
        <v>25.409800000000001</v>
      </c>
      <c r="AE559" s="25">
        <v>3497340</v>
      </c>
      <c r="AF559">
        <v>89000</v>
      </c>
      <c r="AG559">
        <v>31000</v>
      </c>
      <c r="AH559">
        <v>42000</v>
      </c>
      <c r="AI559">
        <v>195000</v>
      </c>
      <c r="AJ559">
        <v>0</v>
      </c>
      <c r="AK559">
        <v>80000</v>
      </c>
      <c r="AL559">
        <v>-75000</v>
      </c>
      <c r="AM559">
        <v>0</v>
      </c>
      <c r="AN559">
        <v>122000</v>
      </c>
      <c r="AO559">
        <v>1257000</v>
      </c>
      <c r="AP559" t="e">
        <v>#N/A</v>
      </c>
      <c r="AQ559" t="e">
        <v>#N/A</v>
      </c>
      <c r="AR559">
        <v>9274000</v>
      </c>
      <c r="AS559">
        <v>3073000</v>
      </c>
      <c r="AT559" t="e">
        <v>#N/A</v>
      </c>
      <c r="AU559" t="e">
        <v>#N/A</v>
      </c>
      <c r="AV559" t="e">
        <v>#N/A</v>
      </c>
      <c r="AW559" t="e">
        <v>#N/A</v>
      </c>
      <c r="AX559" s="26"/>
      <c r="AY559" t="e">
        <v>#N/A</v>
      </c>
      <c r="AZ559" t="e">
        <v>#N/A</v>
      </c>
      <c r="BA559" t="e">
        <v>#N/A</v>
      </c>
      <c r="BB559" t="e">
        <v>#N/A</v>
      </c>
      <c r="BC559">
        <v>514000</v>
      </c>
      <c r="BD559" t="e">
        <v>#N/A</v>
      </c>
      <c r="BE559" s="15">
        <v>89000</v>
      </c>
      <c r="BF559" s="5">
        <v>0</v>
      </c>
      <c r="BG559" s="9">
        <f t="shared" si="74"/>
        <v>0</v>
      </c>
      <c r="BH559" s="9">
        <f t="shared" si="80"/>
        <v>124528.59149999999</v>
      </c>
      <c r="BI559" s="9">
        <f t="shared" si="75"/>
        <v>124528.59149999999</v>
      </c>
      <c r="BJ559">
        <v>10598.178</v>
      </c>
      <c r="BK559" s="9">
        <f t="shared" si="73"/>
        <v>3497398.7399999998</v>
      </c>
      <c r="BL559">
        <v>330</v>
      </c>
      <c r="BM559">
        <v>1</v>
      </c>
      <c r="BN559" t="s">
        <v>114</v>
      </c>
      <c r="BO559">
        <f t="shared" si="81"/>
        <v>0</v>
      </c>
      <c r="BP559">
        <f t="shared" si="76"/>
        <v>3153000</v>
      </c>
      <c r="BQ559">
        <f t="shared" si="77"/>
        <v>1.1092289058039961</v>
      </c>
      <c r="BR559">
        <f t="shared" si="78"/>
        <v>0.90152717330709631</v>
      </c>
      <c r="BS559" t="str">
        <f t="shared" si="79"/>
        <v>NonPayer</v>
      </c>
    </row>
    <row r="560" spans="1:71">
      <c r="A560" s="27">
        <v>582</v>
      </c>
      <c r="B560" s="27" t="s">
        <v>89</v>
      </c>
      <c r="C560" s="29">
        <v>42369</v>
      </c>
      <c r="D560" s="27">
        <v>1.0553999999999999</v>
      </c>
      <c r="E560" s="27">
        <v>297000</v>
      </c>
      <c r="F560" s="27">
        <v>263000</v>
      </c>
      <c r="G560" s="27">
        <v>559000</v>
      </c>
      <c r="H560" s="27">
        <v>1880000</v>
      </c>
      <c r="I560" s="27">
        <v>278000</v>
      </c>
      <c r="J560" s="27">
        <v>8064000</v>
      </c>
      <c r="K560" s="27">
        <v>2283000</v>
      </c>
      <c r="L560" s="27">
        <v>986000</v>
      </c>
      <c r="M560" s="27">
        <v>0</v>
      </c>
      <c r="N560" s="27">
        <v>3146000</v>
      </c>
      <c r="O560" s="27">
        <v>2378000</v>
      </c>
      <c r="P560" s="27">
        <v>936000</v>
      </c>
      <c r="Q560" s="27">
        <v>9642000</v>
      </c>
      <c r="R560" s="27">
        <v>6713000</v>
      </c>
      <c r="S560" s="27" t="e">
        <v>#N/A</v>
      </c>
      <c r="T560" s="27">
        <v>186000</v>
      </c>
      <c r="U560" s="27">
        <v>7762000</v>
      </c>
      <c r="V560" s="27">
        <v>-186000</v>
      </c>
      <c r="W560" s="27">
        <v>272000</v>
      </c>
      <c r="X560" s="27">
        <v>85000</v>
      </c>
      <c r="Y560" s="27">
        <v>1000</v>
      </c>
      <c r="Z560" s="27">
        <v>86000</v>
      </c>
      <c r="AA560" s="27">
        <v>-41000</v>
      </c>
      <c r="AB560" s="27" t="e">
        <v>#N/A</v>
      </c>
      <c r="AC560" s="27">
        <v>154000</v>
      </c>
      <c r="AD560" s="27">
        <v>32.9114</v>
      </c>
      <c r="AE560" s="27">
        <v>2683943.5</v>
      </c>
      <c r="AF560" s="27">
        <v>53000</v>
      </c>
      <c r="AG560" s="27">
        <v>26000</v>
      </c>
      <c r="AH560" s="27">
        <v>41000</v>
      </c>
      <c r="AI560" s="27">
        <v>154000</v>
      </c>
      <c r="AJ560" s="27">
        <v>0</v>
      </c>
      <c r="AK560" s="27">
        <v>43000</v>
      </c>
      <c r="AL560" s="27">
        <v>-59000</v>
      </c>
      <c r="AM560" s="27">
        <v>0</v>
      </c>
      <c r="AN560" s="27">
        <v>79000</v>
      </c>
      <c r="AO560" s="27">
        <v>1170000</v>
      </c>
      <c r="AP560" s="27" t="e">
        <v>#N/A</v>
      </c>
      <c r="AQ560" s="27" t="e">
        <v>#N/A</v>
      </c>
      <c r="AR560" s="27">
        <v>9364000</v>
      </c>
      <c r="AS560" s="27">
        <v>2886000</v>
      </c>
      <c r="AT560" s="27" t="e">
        <v>#N/A</v>
      </c>
      <c r="AU560" s="27" t="e">
        <v>#N/A</v>
      </c>
      <c r="AV560" s="27" t="e">
        <v>#N/A</v>
      </c>
      <c r="AW560" s="27" t="e">
        <v>#N/A</v>
      </c>
      <c r="AX560" s="27" t="e">
        <v>#N/A</v>
      </c>
      <c r="AY560" s="27" t="e">
        <v>#N/A</v>
      </c>
      <c r="AZ560" s="27" t="e">
        <v>#N/A</v>
      </c>
      <c r="BA560" s="27" t="e">
        <v>#N/A</v>
      </c>
      <c r="BB560" s="27" t="e">
        <v>#N/A</v>
      </c>
      <c r="BC560" s="27">
        <v>674000</v>
      </c>
      <c r="BD560" s="27" t="e">
        <v>#N/A</v>
      </c>
      <c r="BE560" s="28">
        <v>53000</v>
      </c>
      <c r="BF560" s="27">
        <v>11.75</v>
      </c>
      <c r="BG560" s="31">
        <f t="shared" si="74"/>
        <v>124528.59149999999</v>
      </c>
      <c r="BH560" s="31">
        <f t="shared" si="80"/>
        <v>124528.59149999999</v>
      </c>
      <c r="BI560" s="31">
        <f t="shared" si="75"/>
        <v>124528.59149999999</v>
      </c>
      <c r="BJ560" s="27">
        <v>10598.178</v>
      </c>
      <c r="BK560" s="31">
        <f t="shared" si="73"/>
        <v>2683988.5784999998</v>
      </c>
      <c r="BL560" s="27">
        <v>253.25</v>
      </c>
      <c r="BM560" s="27">
        <v>1</v>
      </c>
      <c r="BN560" s="27" t="s">
        <v>114</v>
      </c>
      <c r="BO560" s="27">
        <f t="shared" si="81"/>
        <v>1</v>
      </c>
      <c r="BP560" s="27">
        <f t="shared" si="76"/>
        <v>2929000</v>
      </c>
      <c r="BQ560" s="27">
        <f t="shared" si="77"/>
        <v>0.91634980488221229</v>
      </c>
      <c r="BR560" s="27">
        <f t="shared" si="78"/>
        <v>1.0912863130129002</v>
      </c>
      <c r="BS560" s="27" t="str">
        <f t="shared" si="79"/>
        <v>Initiate</v>
      </c>
    </row>
    <row r="561" spans="1:71" customFormat="1" hidden="1">
      <c r="A561">
        <v>583</v>
      </c>
      <c r="B561" t="s">
        <v>89</v>
      </c>
      <c r="C561" s="1">
        <v>42185</v>
      </c>
      <c r="D561">
        <v>1.0028999999999999</v>
      </c>
      <c r="E561">
        <v>385000</v>
      </c>
      <c r="F561">
        <v>256000</v>
      </c>
      <c r="G561">
        <v>213000</v>
      </c>
      <c r="H561">
        <v>1893000</v>
      </c>
      <c r="I561">
        <v>273000</v>
      </c>
      <c r="J561" s="3">
        <v>7681000</v>
      </c>
      <c r="K561">
        <v>1982000</v>
      </c>
      <c r="L561">
        <v>577000</v>
      </c>
      <c r="M561">
        <v>0</v>
      </c>
      <c r="N561" s="2">
        <v>2981000</v>
      </c>
      <c r="O561" s="2">
        <v>2537000</v>
      </c>
      <c r="P561">
        <v>950000</v>
      </c>
      <c r="Q561">
        <v>8506000</v>
      </c>
      <c r="R561">
        <v>5465000</v>
      </c>
      <c r="S561" s="4" t="e">
        <v>#N/A</v>
      </c>
      <c r="T561">
        <v>141000</v>
      </c>
      <c r="U561">
        <v>6613000</v>
      </c>
      <c r="V561">
        <v>-141000</v>
      </c>
      <c r="W561">
        <v>308000</v>
      </c>
      <c r="X561">
        <v>123000</v>
      </c>
      <c r="Y561">
        <v>1000</v>
      </c>
      <c r="Z561">
        <v>167000</v>
      </c>
      <c r="AA561">
        <v>-43000</v>
      </c>
      <c r="AB561" t="e">
        <v>#N/A</v>
      </c>
      <c r="AC561">
        <v>208000</v>
      </c>
      <c r="AD561">
        <v>20.238099999999999</v>
      </c>
      <c r="AE561" s="25">
        <v>2458736</v>
      </c>
      <c r="AF561">
        <v>134000</v>
      </c>
      <c r="AG561">
        <v>34000</v>
      </c>
      <c r="AH561">
        <v>31000</v>
      </c>
      <c r="AI561">
        <v>208000</v>
      </c>
      <c r="AJ561">
        <v>0</v>
      </c>
      <c r="AK561">
        <v>11000</v>
      </c>
      <c r="AL561">
        <v>-70000</v>
      </c>
      <c r="AM561">
        <v>0</v>
      </c>
      <c r="AN561">
        <v>168000</v>
      </c>
      <c r="AO561">
        <v>1308000</v>
      </c>
      <c r="AP561">
        <v>28.4771</v>
      </c>
      <c r="AQ561">
        <v>281000</v>
      </c>
      <c r="AR561">
        <v>8233000</v>
      </c>
      <c r="AS561">
        <v>3030000</v>
      </c>
      <c r="AT561">
        <v>28.7532</v>
      </c>
      <c r="AU561">
        <v>113000</v>
      </c>
      <c r="AV561">
        <v>121000</v>
      </c>
      <c r="AW561">
        <v>-1000</v>
      </c>
      <c r="AX561" s="26">
        <v>281000</v>
      </c>
      <c r="AY561">
        <v>281000</v>
      </c>
      <c r="AZ561">
        <v>5238000</v>
      </c>
      <c r="BA561">
        <v>613000</v>
      </c>
      <c r="BB561">
        <v>393000</v>
      </c>
      <c r="BC561">
        <v>-65000</v>
      </c>
      <c r="BD561" t="e">
        <v>#N/A</v>
      </c>
      <c r="BE561" s="15">
        <v>134000</v>
      </c>
      <c r="BF561" s="5">
        <v>0</v>
      </c>
      <c r="BG561" s="9">
        <f t="shared" si="74"/>
        <v>0</v>
      </c>
      <c r="BH561" s="9">
        <f t="shared" si="80"/>
        <v>87011.04138000001</v>
      </c>
      <c r="BI561" s="9">
        <f t="shared" si="75"/>
        <v>87011.04138000001</v>
      </c>
      <c r="BJ561">
        <v>10598.178</v>
      </c>
      <c r="BK561" s="9">
        <f t="shared" si="73"/>
        <v>2458777.2960000001</v>
      </c>
      <c r="BL561">
        <v>232</v>
      </c>
      <c r="BM561">
        <v>1</v>
      </c>
      <c r="BN561" t="s">
        <v>114</v>
      </c>
      <c r="BO561">
        <f t="shared" si="81"/>
        <v>0</v>
      </c>
      <c r="BP561">
        <f t="shared" si="76"/>
        <v>3041000</v>
      </c>
      <c r="BQ561">
        <f t="shared" si="77"/>
        <v>0.80854235317329826</v>
      </c>
      <c r="BR561">
        <f t="shared" si="78"/>
        <v>1.2367935904350402</v>
      </c>
      <c r="BS561" t="str">
        <f t="shared" si="79"/>
        <v>NonPayer</v>
      </c>
    </row>
    <row r="562" spans="1:71">
      <c r="A562" s="27">
        <v>584</v>
      </c>
      <c r="B562" s="27" t="s">
        <v>89</v>
      </c>
      <c r="C562" s="29">
        <v>42004</v>
      </c>
      <c r="D562" s="27">
        <v>0.83320000000000005</v>
      </c>
      <c r="E562" s="27">
        <v>402000</v>
      </c>
      <c r="F562" s="27">
        <v>272000</v>
      </c>
      <c r="G562" s="27">
        <v>216000</v>
      </c>
      <c r="H562" s="27">
        <v>2031000</v>
      </c>
      <c r="I562" s="27">
        <v>264000</v>
      </c>
      <c r="J562" s="27">
        <v>7396000</v>
      </c>
      <c r="K562" s="27">
        <v>2190000</v>
      </c>
      <c r="L562" s="27">
        <v>715000</v>
      </c>
      <c r="M562" s="27">
        <v>0</v>
      </c>
      <c r="N562" s="27">
        <v>2878000</v>
      </c>
      <c r="O562" s="27">
        <v>2378000</v>
      </c>
      <c r="P562" s="27">
        <v>1055000</v>
      </c>
      <c r="Q562" s="27">
        <v>8736000</v>
      </c>
      <c r="R562" s="27">
        <v>5855000</v>
      </c>
      <c r="S562" s="27" t="e">
        <v>#N/A</v>
      </c>
      <c r="T562" s="27">
        <v>163000</v>
      </c>
      <c r="U562" s="27">
        <v>6705000</v>
      </c>
      <c r="V562" s="27">
        <v>-163000</v>
      </c>
      <c r="W562" s="27">
        <v>328000</v>
      </c>
      <c r="X562" s="27">
        <v>134000</v>
      </c>
      <c r="Y562" s="27">
        <v>1000</v>
      </c>
      <c r="Z562" s="27">
        <v>165000</v>
      </c>
      <c r="AA562" s="27">
        <v>56000</v>
      </c>
      <c r="AB562" s="27" t="e">
        <v>#N/A</v>
      </c>
      <c r="AC562" s="27">
        <v>67000</v>
      </c>
      <c r="AD562" s="27">
        <v>41.447400000000002</v>
      </c>
      <c r="AE562" s="27">
        <v>2075088.4</v>
      </c>
      <c r="AF562" s="27">
        <v>91000</v>
      </c>
      <c r="AG562" s="27">
        <v>63000</v>
      </c>
      <c r="AH562" s="27">
        <v>28000</v>
      </c>
      <c r="AI562" s="27">
        <v>67000</v>
      </c>
      <c r="AJ562" s="27">
        <v>0</v>
      </c>
      <c r="AK562" s="27">
        <v>9000</v>
      </c>
      <c r="AL562" s="27">
        <v>-206000</v>
      </c>
      <c r="AM562" s="27">
        <v>0</v>
      </c>
      <c r="AN562" s="27">
        <v>152000</v>
      </c>
      <c r="AO562" s="27">
        <v>1289000</v>
      </c>
      <c r="AP562" s="27">
        <v>30.5718</v>
      </c>
      <c r="AQ562" s="27">
        <v>348000</v>
      </c>
      <c r="AR562" s="27">
        <v>8472000</v>
      </c>
      <c r="AS562" s="27">
        <v>2872000</v>
      </c>
      <c r="AT562" s="27">
        <v>26.778199999999998</v>
      </c>
      <c r="AU562" s="27">
        <v>128000</v>
      </c>
      <c r="AV562" s="27">
        <v>87000</v>
      </c>
      <c r="AW562" s="27">
        <v>2000</v>
      </c>
      <c r="AX562" s="27">
        <v>348000</v>
      </c>
      <c r="AY562" s="27">
        <v>348000</v>
      </c>
      <c r="AZ562" s="27">
        <v>5376000</v>
      </c>
      <c r="BA562" s="27">
        <v>605000</v>
      </c>
      <c r="BB562" s="27">
        <v>478000</v>
      </c>
      <c r="BC562" s="27">
        <v>100000</v>
      </c>
      <c r="BD562" s="27" t="e">
        <v>#N/A</v>
      </c>
      <c r="BE562" s="28">
        <v>91000</v>
      </c>
      <c r="BF562" s="27">
        <v>8.2100000000000009</v>
      </c>
      <c r="BG562" s="31">
        <f t="shared" si="74"/>
        <v>87011.04138000001</v>
      </c>
      <c r="BH562" s="31">
        <f t="shared" si="80"/>
        <v>87011.04138000001</v>
      </c>
      <c r="BI562" s="31">
        <f t="shared" si="75"/>
        <v>87011.04138000001</v>
      </c>
      <c r="BJ562" s="27">
        <v>10598.178</v>
      </c>
      <c r="BK562" s="31">
        <f t="shared" ref="BK562:BK625" si="82">BJ562*BL562</f>
        <v>2075123.2841945339</v>
      </c>
      <c r="BL562" s="27">
        <v>195.800003</v>
      </c>
      <c r="BM562" s="27">
        <v>1</v>
      </c>
      <c r="BN562" s="27" t="s">
        <v>114</v>
      </c>
      <c r="BO562" s="27">
        <f t="shared" si="81"/>
        <v>1</v>
      </c>
      <c r="BP562" s="27">
        <f t="shared" si="76"/>
        <v>2881000</v>
      </c>
      <c r="BQ562" s="27">
        <f t="shared" si="77"/>
        <v>0.7202788213101472</v>
      </c>
      <c r="BR562" s="27">
        <f t="shared" si="78"/>
        <v>1.3883512473420441</v>
      </c>
      <c r="BS562" s="27" t="str">
        <f t="shared" si="79"/>
        <v>Initiate</v>
      </c>
    </row>
    <row r="563" spans="1:71" customFormat="1" hidden="1">
      <c r="A563">
        <v>585</v>
      </c>
      <c r="B563" t="s">
        <v>89</v>
      </c>
      <c r="C563" s="1">
        <v>41820</v>
      </c>
      <c r="D563">
        <v>0.78390000000000004</v>
      </c>
      <c r="E563">
        <v>415000</v>
      </c>
      <c r="F563">
        <v>227000</v>
      </c>
      <c r="G563">
        <v>142000</v>
      </c>
      <c r="H563">
        <v>1622000</v>
      </c>
      <c r="I563">
        <v>237000</v>
      </c>
      <c r="J563" s="3">
        <v>6868000</v>
      </c>
      <c r="K563">
        <v>1326000</v>
      </c>
      <c r="L563">
        <v>536000</v>
      </c>
      <c r="M563">
        <v>0</v>
      </c>
      <c r="N563" s="2">
        <v>2783000</v>
      </c>
      <c r="O563" s="2">
        <v>2767000</v>
      </c>
      <c r="P563">
        <v>856000</v>
      </c>
      <c r="Q563">
        <v>7908000</v>
      </c>
      <c r="R563">
        <v>4621000</v>
      </c>
      <c r="S563" s="4" t="e">
        <v>#N/A</v>
      </c>
      <c r="T563">
        <v>133000</v>
      </c>
      <c r="U563">
        <v>6286000</v>
      </c>
      <c r="V563">
        <v>-133000</v>
      </c>
      <c r="W563">
        <v>226000</v>
      </c>
      <c r="X563">
        <v>109000</v>
      </c>
      <c r="Y563">
        <v>0</v>
      </c>
      <c r="Z563">
        <v>93000</v>
      </c>
      <c r="AA563">
        <v>13000</v>
      </c>
      <c r="AB563" t="e">
        <v>#N/A</v>
      </c>
      <c r="AC563">
        <v>189000</v>
      </c>
      <c r="AD563">
        <v>19.626200000000001</v>
      </c>
      <c r="AE563" s="25">
        <v>2642081.4</v>
      </c>
      <c r="AF563">
        <v>171000</v>
      </c>
      <c r="AG563">
        <v>42000</v>
      </c>
      <c r="AH563">
        <v>19000</v>
      </c>
      <c r="AI563">
        <v>189000</v>
      </c>
      <c r="AJ563">
        <v>0</v>
      </c>
      <c r="AK563">
        <v>42000</v>
      </c>
      <c r="AL563">
        <v>-28000</v>
      </c>
      <c r="AM563">
        <v>0</v>
      </c>
      <c r="AN563">
        <v>214000</v>
      </c>
      <c r="AO563">
        <v>1396000</v>
      </c>
      <c r="AP563">
        <v>46.857500000000002</v>
      </c>
      <c r="AQ563">
        <v>529000</v>
      </c>
      <c r="AR563">
        <v>7671000</v>
      </c>
      <c r="AS563">
        <v>3245000</v>
      </c>
      <c r="AT563">
        <v>18.654399999999999</v>
      </c>
      <c r="AU563">
        <v>122000</v>
      </c>
      <c r="AV563">
        <v>68000</v>
      </c>
      <c r="AW563">
        <v>3000</v>
      </c>
      <c r="AX563" s="26">
        <v>529000</v>
      </c>
      <c r="AY563">
        <v>529000</v>
      </c>
      <c r="AZ563">
        <v>5363000</v>
      </c>
      <c r="BA563">
        <v>719000</v>
      </c>
      <c r="BB563">
        <v>654000</v>
      </c>
      <c r="BC563">
        <v>88000</v>
      </c>
      <c r="BD563" t="e">
        <v>#N/A</v>
      </c>
      <c r="BE563" s="15">
        <v>171000</v>
      </c>
      <c r="BF563" s="5">
        <v>0</v>
      </c>
      <c r="BG563" s="9">
        <f t="shared" si="74"/>
        <v>0</v>
      </c>
      <c r="BH563" s="9">
        <f t="shared" si="80"/>
        <v>136186.58729999998</v>
      </c>
      <c r="BI563" s="9">
        <f t="shared" si="75"/>
        <v>136186.58729999998</v>
      </c>
      <c r="BJ563">
        <v>10598.178</v>
      </c>
      <c r="BK563" s="9">
        <f t="shared" si="82"/>
        <v>2642125.8071945342</v>
      </c>
      <c r="BL563">
        <v>249.300003</v>
      </c>
      <c r="BM563">
        <v>1</v>
      </c>
      <c r="BN563" t="s">
        <v>114</v>
      </c>
      <c r="BO563">
        <f t="shared" si="81"/>
        <v>0</v>
      </c>
      <c r="BP563">
        <f t="shared" si="76"/>
        <v>3287000</v>
      </c>
      <c r="BQ563">
        <f t="shared" si="77"/>
        <v>0.80381071104184187</v>
      </c>
      <c r="BR563">
        <f t="shared" si="78"/>
        <v>1.2440739918778534</v>
      </c>
      <c r="BS563" t="str">
        <f t="shared" si="79"/>
        <v>NonPayer</v>
      </c>
    </row>
    <row r="564" spans="1:71">
      <c r="A564" s="27">
        <v>586</v>
      </c>
      <c r="B564" s="27" t="s">
        <v>89</v>
      </c>
      <c r="C564" s="29">
        <v>41639</v>
      </c>
      <c r="D564" s="27">
        <v>0.57289999999999996</v>
      </c>
      <c r="E564" s="27">
        <v>369000</v>
      </c>
      <c r="F564" s="27">
        <v>187000</v>
      </c>
      <c r="G564" s="27">
        <v>275000</v>
      </c>
      <c r="H564" s="27">
        <v>1416000</v>
      </c>
      <c r="I564" s="27">
        <v>245000</v>
      </c>
      <c r="J564" s="27">
        <v>6444000</v>
      </c>
      <c r="K564" s="27">
        <v>1684000</v>
      </c>
      <c r="L564" s="27">
        <v>211000</v>
      </c>
      <c r="M564" s="27">
        <v>0</v>
      </c>
      <c r="N564" s="27">
        <v>2666000</v>
      </c>
      <c r="O564" s="27">
        <v>2652000</v>
      </c>
      <c r="P564" s="27">
        <v>682000</v>
      </c>
      <c r="Q564" s="27">
        <v>7531000</v>
      </c>
      <c r="R564" s="27">
        <v>4362000</v>
      </c>
      <c r="S564" s="27" t="e">
        <v>#N/A</v>
      </c>
      <c r="T564" s="27">
        <v>182000</v>
      </c>
      <c r="U564" s="27">
        <v>6115000</v>
      </c>
      <c r="V564" s="27">
        <v>-182000</v>
      </c>
      <c r="W564" s="27">
        <v>362000</v>
      </c>
      <c r="X564" s="27">
        <v>125000</v>
      </c>
      <c r="Y564" s="27">
        <v>1000</v>
      </c>
      <c r="Z564" s="27">
        <v>180000</v>
      </c>
      <c r="AA564" s="27">
        <v>86000</v>
      </c>
      <c r="AB564" s="27" t="e">
        <v>#N/A</v>
      </c>
      <c r="AC564" s="27">
        <v>139000</v>
      </c>
      <c r="AD564" s="27">
        <v>9.1548999999999996</v>
      </c>
      <c r="AE564" s="27">
        <v>2665820.92</v>
      </c>
      <c r="AF564" s="27">
        <v>131000</v>
      </c>
      <c r="AG564" s="27">
        <v>13000</v>
      </c>
      <c r="AH564" s="27">
        <v>18000</v>
      </c>
      <c r="AI564" s="27">
        <v>139000</v>
      </c>
      <c r="AJ564" s="27">
        <v>0</v>
      </c>
      <c r="AK564" s="27">
        <v>39000</v>
      </c>
      <c r="AL564" s="27">
        <v>-106000</v>
      </c>
      <c r="AM564" s="27">
        <v>0</v>
      </c>
      <c r="AN564" s="27">
        <v>142000</v>
      </c>
      <c r="AO564" s="27">
        <v>1313000</v>
      </c>
      <c r="AP564" s="27">
        <v>38.844099999999997</v>
      </c>
      <c r="AQ564" s="27">
        <v>549000</v>
      </c>
      <c r="AR564" s="27">
        <v>7286000</v>
      </c>
      <c r="AS564" s="27">
        <v>3130000</v>
      </c>
      <c r="AT564" s="27">
        <v>12.735799999999999</v>
      </c>
      <c r="AU564" s="27">
        <v>81000</v>
      </c>
      <c r="AV564" s="27">
        <v>44000</v>
      </c>
      <c r="AW564" s="27">
        <v>6000</v>
      </c>
      <c r="AX564" s="27">
        <v>549000</v>
      </c>
      <c r="AY564" s="27">
        <v>549000</v>
      </c>
      <c r="AZ564" s="27">
        <v>4546000</v>
      </c>
      <c r="BA564" s="27">
        <v>543000</v>
      </c>
      <c r="BB564" s="27">
        <v>636000</v>
      </c>
      <c r="BC564" s="27">
        <v>193000</v>
      </c>
      <c r="BD564" s="27" t="e">
        <v>#N/A</v>
      </c>
      <c r="BE564" s="28">
        <v>131000</v>
      </c>
      <c r="BF564" s="27">
        <v>12.85</v>
      </c>
      <c r="BG564" s="31">
        <f t="shared" si="74"/>
        <v>136186.58729999998</v>
      </c>
      <c r="BH564" s="31">
        <f t="shared" si="80"/>
        <v>136186.58729999998</v>
      </c>
      <c r="BI564" s="31">
        <f t="shared" si="75"/>
        <v>136186.58729999998</v>
      </c>
      <c r="BJ564" s="27">
        <v>10598.178</v>
      </c>
      <c r="BK564" s="31">
        <f t="shared" si="82"/>
        <v>2665865.619932754</v>
      </c>
      <c r="BL564" s="27">
        <v>251.53999300000001</v>
      </c>
      <c r="BM564" s="27">
        <v>1</v>
      </c>
      <c r="BN564" s="27" t="s">
        <v>114</v>
      </c>
      <c r="BO564" s="27">
        <f t="shared" si="81"/>
        <v>1</v>
      </c>
      <c r="BP564" s="27">
        <f t="shared" si="76"/>
        <v>3169000</v>
      </c>
      <c r="BQ564" s="27">
        <f t="shared" si="77"/>
        <v>0.84123244554520482</v>
      </c>
      <c r="BR564" s="27">
        <f t="shared" si="78"/>
        <v>1.1887320862331903</v>
      </c>
      <c r="BS564" s="27" t="str">
        <f t="shared" si="79"/>
        <v>Initiate</v>
      </c>
    </row>
    <row r="565" spans="1:71" customFormat="1" hidden="1">
      <c r="A565">
        <v>587</v>
      </c>
      <c r="B565" t="s">
        <v>89</v>
      </c>
      <c r="C565" s="1">
        <v>41455</v>
      </c>
      <c r="D565">
        <v>0.73129999999999995</v>
      </c>
      <c r="E565">
        <v>303000</v>
      </c>
      <c r="F565">
        <v>149000</v>
      </c>
      <c r="G565">
        <v>346000</v>
      </c>
      <c r="H565">
        <v>1080000</v>
      </c>
      <c r="I565">
        <v>194000</v>
      </c>
      <c r="J565" s="3">
        <v>5635000</v>
      </c>
      <c r="K565">
        <v>1885000</v>
      </c>
      <c r="L565">
        <v>139000</v>
      </c>
      <c r="M565">
        <v>0</v>
      </c>
      <c r="N565" s="2">
        <v>2249000</v>
      </c>
      <c r="O565" s="2">
        <v>2233000</v>
      </c>
      <c r="P565">
        <v>486000</v>
      </c>
      <c r="Q565">
        <v>6802000</v>
      </c>
      <c r="R565">
        <v>4027000</v>
      </c>
      <c r="S565" s="4" t="e">
        <v>#N/A</v>
      </c>
      <c r="T565">
        <v>153000</v>
      </c>
      <c r="U565">
        <v>5722000</v>
      </c>
      <c r="V565">
        <v>-153000</v>
      </c>
      <c r="W565">
        <v>197000</v>
      </c>
      <c r="X565">
        <v>93000</v>
      </c>
      <c r="Y565">
        <v>0</v>
      </c>
      <c r="Z565">
        <v>44000</v>
      </c>
      <c r="AA565">
        <v>-13000</v>
      </c>
      <c r="AB565" t="e">
        <v>#N/A</v>
      </c>
      <c r="AC565">
        <v>120000</v>
      </c>
      <c r="AD565">
        <v>22.222200000000001</v>
      </c>
      <c r="AE565" s="25">
        <v>2404686.2000000002</v>
      </c>
      <c r="AF565">
        <v>31000</v>
      </c>
      <c r="AG565">
        <v>10000</v>
      </c>
      <c r="AH565">
        <v>10000</v>
      </c>
      <c r="AI565">
        <v>120000</v>
      </c>
      <c r="AJ565">
        <v>0</v>
      </c>
      <c r="AK565">
        <v>128000</v>
      </c>
      <c r="AL565">
        <v>96000</v>
      </c>
      <c r="AM565">
        <v>0</v>
      </c>
      <c r="AN565">
        <v>45000</v>
      </c>
      <c r="AO565">
        <v>1140000</v>
      </c>
      <c r="AP565" t="e">
        <v>#N/A</v>
      </c>
      <c r="AQ565" t="e">
        <v>#N/A</v>
      </c>
      <c r="AR565">
        <v>6608000</v>
      </c>
      <c r="AS565">
        <v>2647000</v>
      </c>
      <c r="AT565" t="e">
        <v>#N/A</v>
      </c>
      <c r="AU565" t="e">
        <v>#N/A</v>
      </c>
      <c r="AV565" t="e">
        <v>#N/A</v>
      </c>
      <c r="AW565" t="e">
        <v>#N/A</v>
      </c>
      <c r="AX565" s="26" t="e">
        <v>#N/A</v>
      </c>
      <c r="AY565" t="e">
        <v>#N/A</v>
      </c>
      <c r="AZ565" t="e">
        <v>#N/A</v>
      </c>
      <c r="BA565" t="e">
        <v>#N/A</v>
      </c>
      <c r="BB565">
        <v>627000</v>
      </c>
      <c r="BC565">
        <v>227000</v>
      </c>
      <c r="BD565" t="e">
        <v>#N/A</v>
      </c>
      <c r="BE565" s="15">
        <v>31000</v>
      </c>
      <c r="BF565" s="5">
        <v>0</v>
      </c>
      <c r="BG565" s="9">
        <f t="shared" si="74"/>
        <v>0</v>
      </c>
      <c r="BH565" s="9">
        <f t="shared" si="80"/>
        <v>85315.332900000009</v>
      </c>
      <c r="BI565" s="9">
        <f t="shared" si="75"/>
        <v>85315.332900000009</v>
      </c>
      <c r="BJ565">
        <v>10598.178</v>
      </c>
      <c r="BK565" s="9">
        <f t="shared" si="82"/>
        <v>2414264.9801945342</v>
      </c>
      <c r="BL565">
        <v>227.800003</v>
      </c>
      <c r="BM565">
        <v>1</v>
      </c>
      <c r="BN565" t="s">
        <v>114</v>
      </c>
      <c r="BO565">
        <f t="shared" si="81"/>
        <v>0</v>
      </c>
      <c r="BP565">
        <f t="shared" si="76"/>
        <v>2775000</v>
      </c>
      <c r="BQ565">
        <f t="shared" si="77"/>
        <v>0.87000539826830059</v>
      </c>
      <c r="BR565">
        <f t="shared" si="78"/>
        <v>1.1494181553246068</v>
      </c>
      <c r="BS565" t="str">
        <f t="shared" si="79"/>
        <v>NonPayer</v>
      </c>
    </row>
    <row r="566" spans="1:71">
      <c r="A566" s="27">
        <v>588</v>
      </c>
      <c r="B566" s="27" t="s">
        <v>89</v>
      </c>
      <c r="C566" s="29">
        <v>41274</v>
      </c>
      <c r="D566" s="27">
        <v>0.77500000000000002</v>
      </c>
      <c r="E566" s="27">
        <v>196000</v>
      </c>
      <c r="F566" s="27">
        <v>117000</v>
      </c>
      <c r="G566" s="27">
        <v>299000</v>
      </c>
      <c r="H566" s="27">
        <v>453000</v>
      </c>
      <c r="I566" s="27">
        <v>163000</v>
      </c>
      <c r="J566" s="27">
        <v>3437000</v>
      </c>
      <c r="K566" s="27">
        <v>845000</v>
      </c>
      <c r="L566" s="27">
        <v>68000</v>
      </c>
      <c r="M566" s="27">
        <v>0</v>
      </c>
      <c r="N566" s="27">
        <v>2202000</v>
      </c>
      <c r="O566" s="27">
        <v>1897000</v>
      </c>
      <c r="P566" s="27">
        <v>131000</v>
      </c>
      <c r="Q566" s="27">
        <v>3971000</v>
      </c>
      <c r="R566" s="27">
        <v>1649000</v>
      </c>
      <c r="S566" s="27" t="e">
        <v>#N/A</v>
      </c>
      <c r="T566" s="27">
        <v>123000</v>
      </c>
      <c r="U566" s="27">
        <v>3518000</v>
      </c>
      <c r="V566" s="27">
        <v>-123000</v>
      </c>
      <c r="W566" s="27">
        <v>130000</v>
      </c>
      <c r="X566" s="27">
        <v>55000</v>
      </c>
      <c r="Y566" s="27">
        <v>1000</v>
      </c>
      <c r="Z566" s="27">
        <v>7000</v>
      </c>
      <c r="AA566" s="27">
        <v>23000</v>
      </c>
      <c r="AB566" s="27" t="e">
        <v>#N/A</v>
      </c>
      <c r="AC566" s="27">
        <v>82000</v>
      </c>
      <c r="AD566" s="27">
        <v>24.3902</v>
      </c>
      <c r="AE566" s="27">
        <v>2495276.1800000002</v>
      </c>
      <c r="AF566" s="27">
        <v>60000</v>
      </c>
      <c r="AG566" s="27">
        <v>20000</v>
      </c>
      <c r="AH566" s="27">
        <v>5000</v>
      </c>
      <c r="AI566" s="27">
        <v>82000</v>
      </c>
      <c r="AJ566" s="27">
        <v>0</v>
      </c>
      <c r="AK566" s="27">
        <v>39000</v>
      </c>
      <c r="AL566" s="27">
        <v>70000</v>
      </c>
      <c r="AM566" s="27">
        <v>0</v>
      </c>
      <c r="AN566" s="27">
        <v>82000</v>
      </c>
      <c r="AO566" s="27">
        <v>764000</v>
      </c>
      <c r="AP566" s="27" t="e">
        <v>#N/A</v>
      </c>
      <c r="AQ566" s="27" t="e">
        <v>#N/A</v>
      </c>
      <c r="AR566" s="27">
        <v>3808000</v>
      </c>
      <c r="AS566" s="27">
        <v>2283000</v>
      </c>
      <c r="AT566" s="27" t="e">
        <v>#N/A</v>
      </c>
      <c r="AU566" s="27" t="e">
        <v>#N/A</v>
      </c>
      <c r="AV566" s="27" t="e">
        <v>#N/A</v>
      </c>
      <c r="AW566" s="27" t="e">
        <v>#N/A</v>
      </c>
      <c r="AX566" s="27" t="e">
        <v>#N/A</v>
      </c>
      <c r="AY566" s="27" t="e">
        <v>#N/A</v>
      </c>
      <c r="AZ566" s="27" t="e">
        <v>#N/A</v>
      </c>
      <c r="BA566" s="27" t="e">
        <v>#N/A</v>
      </c>
      <c r="BB566" s="27">
        <v>462000</v>
      </c>
      <c r="BC566" s="27">
        <v>496000</v>
      </c>
      <c r="BD566" s="27" t="e">
        <v>#N/A</v>
      </c>
      <c r="BE566" s="28">
        <v>60000</v>
      </c>
      <c r="BF566" s="27">
        <v>8.0500000000000007</v>
      </c>
      <c r="BG566" s="31">
        <f t="shared" si="74"/>
        <v>85315.332900000009</v>
      </c>
      <c r="BH566" s="31">
        <f t="shared" si="80"/>
        <v>85315.332900000009</v>
      </c>
      <c r="BI566" s="31">
        <f t="shared" si="75"/>
        <v>85315.332900000009</v>
      </c>
      <c r="BJ566" s="27">
        <v>10598.178</v>
      </c>
      <c r="BK566" s="31">
        <f t="shared" si="82"/>
        <v>2861614.1477617803</v>
      </c>
      <c r="BL566" s="27">
        <v>270.01001000000002</v>
      </c>
      <c r="BM566" s="27">
        <v>1</v>
      </c>
      <c r="BN566" s="27" t="s">
        <v>114</v>
      </c>
      <c r="BO566" s="27">
        <f t="shared" si="81"/>
        <v>1</v>
      </c>
      <c r="BP566" s="27">
        <f t="shared" si="76"/>
        <v>2322000</v>
      </c>
      <c r="BQ566" s="27">
        <f t="shared" si="77"/>
        <v>1.2323919671670027</v>
      </c>
      <c r="BR566" s="27">
        <f t="shared" si="78"/>
        <v>0.81143015099228488</v>
      </c>
      <c r="BS566" s="27" t="str">
        <f t="shared" si="79"/>
        <v>Initiate</v>
      </c>
    </row>
    <row r="567" spans="1:71" customFormat="1" hidden="1">
      <c r="A567">
        <v>589</v>
      </c>
      <c r="B567" t="s">
        <v>89</v>
      </c>
      <c r="C567" s="1">
        <v>41090</v>
      </c>
      <c r="D567">
        <v>0.80469999999999997</v>
      </c>
      <c r="E567">
        <v>183000</v>
      </c>
      <c r="F567">
        <v>109000</v>
      </c>
      <c r="G567">
        <v>138000</v>
      </c>
      <c r="H567">
        <v>455000</v>
      </c>
      <c r="I567">
        <v>156000</v>
      </c>
      <c r="J567" s="3">
        <v>3078000</v>
      </c>
      <c r="K567">
        <v>695000</v>
      </c>
      <c r="L567">
        <v>93000</v>
      </c>
      <c r="M567">
        <v>0</v>
      </c>
      <c r="N567" s="2">
        <v>1948000</v>
      </c>
      <c r="O567" s="2">
        <v>1647000</v>
      </c>
      <c r="P567">
        <v>138000</v>
      </c>
      <c r="Q567">
        <v>3518000</v>
      </c>
      <c r="R567">
        <v>1452000</v>
      </c>
      <c r="S567" s="4" t="e">
        <v>#N/A</v>
      </c>
      <c r="T567">
        <v>126000</v>
      </c>
      <c r="U567">
        <v>3063000</v>
      </c>
      <c r="V567">
        <v>-126000</v>
      </c>
      <c r="W567">
        <v>144000</v>
      </c>
      <c r="X567">
        <v>42000</v>
      </c>
      <c r="Y567" t="e">
        <v>#N/A</v>
      </c>
      <c r="Z567">
        <v>18000</v>
      </c>
      <c r="AA567">
        <v>-12000</v>
      </c>
      <c r="AB567" t="e">
        <v>#N/A</v>
      </c>
      <c r="AC567">
        <v>46000</v>
      </c>
      <c r="AD567" t="e">
        <v>#N/A</v>
      </c>
      <c r="AE567" s="25">
        <v>1688359.3892000001</v>
      </c>
      <c r="AF567">
        <v>-1000</v>
      </c>
      <c r="AG567">
        <v>-1000</v>
      </c>
      <c r="AH567">
        <v>1000</v>
      </c>
      <c r="AI567">
        <v>46000</v>
      </c>
      <c r="AJ567">
        <v>0</v>
      </c>
      <c r="AK567">
        <v>33000</v>
      </c>
      <c r="AL567">
        <v>77000</v>
      </c>
      <c r="AM567">
        <v>0</v>
      </c>
      <c r="AN567">
        <v>-2000</v>
      </c>
      <c r="AO567">
        <v>704000</v>
      </c>
      <c r="AP567" t="e">
        <v>#N/A</v>
      </c>
      <c r="AQ567" t="e">
        <v>#N/A</v>
      </c>
      <c r="AR567">
        <v>3362000</v>
      </c>
      <c r="AS567">
        <v>2033000</v>
      </c>
      <c r="AT567" t="e">
        <v>#N/A</v>
      </c>
      <c r="AU567" t="e">
        <v>#N/A</v>
      </c>
      <c r="AV567" t="e">
        <v>#N/A</v>
      </c>
      <c r="AW567" t="e">
        <v>#N/A</v>
      </c>
      <c r="AX567" s="26" t="e">
        <v>#N/A</v>
      </c>
      <c r="AY567" t="e">
        <v>#N/A</v>
      </c>
      <c r="AZ567" t="e">
        <v>#N/A</v>
      </c>
      <c r="BA567" t="e">
        <v>#N/A</v>
      </c>
      <c r="BB567">
        <v>347898.01520000002</v>
      </c>
      <c r="BC567">
        <v>314000</v>
      </c>
      <c r="BD567" t="e">
        <v>#N/A</v>
      </c>
      <c r="BE567" s="15">
        <v>-1000</v>
      </c>
      <c r="BF567" s="5">
        <v>0</v>
      </c>
      <c r="BG567" s="9">
        <f t="shared" si="74"/>
        <v>0</v>
      </c>
      <c r="BH567" s="9">
        <f t="shared" si="80"/>
        <v>79804.280339999998</v>
      </c>
      <c r="BI567" s="9">
        <f t="shared" si="75"/>
        <v>79804.280339999998</v>
      </c>
      <c r="BJ567">
        <v>10598.178</v>
      </c>
      <c r="BK567" s="9">
        <f t="shared" si="82"/>
        <v>2167327.4010000001</v>
      </c>
      <c r="BL567">
        <v>204.5</v>
      </c>
      <c r="BM567">
        <v>1</v>
      </c>
      <c r="BN567" t="s">
        <v>114</v>
      </c>
      <c r="BO567">
        <f t="shared" si="81"/>
        <v>0</v>
      </c>
      <c r="BP567">
        <f t="shared" si="76"/>
        <v>2066000</v>
      </c>
      <c r="BQ567">
        <f t="shared" si="77"/>
        <v>1.0490452086156825</v>
      </c>
      <c r="BR567">
        <f t="shared" si="78"/>
        <v>0.95324776452637117</v>
      </c>
      <c r="BS567" t="str">
        <f t="shared" si="79"/>
        <v>NonPayer</v>
      </c>
    </row>
    <row r="568" spans="1:71">
      <c r="A568" s="27">
        <v>590</v>
      </c>
      <c r="B568" s="27" t="s">
        <v>89</v>
      </c>
      <c r="C568" s="29">
        <v>40908</v>
      </c>
      <c r="D568" s="27">
        <v>0.89280000000000004</v>
      </c>
      <c r="E568" s="27">
        <v>178036.75</v>
      </c>
      <c r="F568" s="27">
        <v>96856.875</v>
      </c>
      <c r="G568" s="27">
        <v>166150.5</v>
      </c>
      <c r="H568" s="27">
        <v>417400.125</v>
      </c>
      <c r="I568" s="27">
        <v>167339.125</v>
      </c>
      <c r="J568" s="27">
        <v>3134436.25</v>
      </c>
      <c r="K568" s="27">
        <v>601476.375</v>
      </c>
      <c r="L568" s="27">
        <v>144241.25</v>
      </c>
      <c r="M568" s="27">
        <v>0</v>
      </c>
      <c r="N568" s="27">
        <v>1941121</v>
      </c>
      <c r="O568" s="27">
        <v>1697549.25</v>
      </c>
      <c r="P568" s="27">
        <v>134057.625</v>
      </c>
      <c r="Q568" s="27">
        <v>3404222</v>
      </c>
      <c r="R568" s="27">
        <v>1258207.75</v>
      </c>
      <c r="S568" s="27" t="e">
        <v>#N/A</v>
      </c>
      <c r="T568" s="27">
        <v>133128.08069999999</v>
      </c>
      <c r="U568" s="27">
        <v>2986821.875</v>
      </c>
      <c r="V568" s="27">
        <v>-133128.08069999999</v>
      </c>
      <c r="W568" s="27">
        <v>109405.3747</v>
      </c>
      <c r="X568" s="27">
        <v>50535.606699999997</v>
      </c>
      <c r="Y568" s="27">
        <v>624.2817</v>
      </c>
      <c r="Z568" s="27">
        <v>-23722.706099999999</v>
      </c>
      <c r="AA568" s="27">
        <v>-1248.5635</v>
      </c>
      <c r="AB568" s="27" t="e">
        <v>#N/A</v>
      </c>
      <c r="AC568" s="27">
        <v>96732.455400000006</v>
      </c>
      <c r="AD568" s="27">
        <v>12.416</v>
      </c>
      <c r="AE568" s="27">
        <v>1835520.44</v>
      </c>
      <c r="AF568" s="27">
        <v>93392.5481</v>
      </c>
      <c r="AG568" s="27">
        <v>13265.9869</v>
      </c>
      <c r="AH568" s="27">
        <v>593.06769999999995</v>
      </c>
      <c r="AI568" s="27">
        <v>96732.455400000006</v>
      </c>
      <c r="AJ568" s="27">
        <v>0</v>
      </c>
      <c r="AK568" s="27">
        <v>33442.125</v>
      </c>
      <c r="AL568" s="27">
        <v>58744.911599999999</v>
      </c>
      <c r="AM568" s="27">
        <v>0</v>
      </c>
      <c r="AN568" s="27">
        <v>106845.8195</v>
      </c>
      <c r="AO568" s="27">
        <v>733905.61170000001</v>
      </c>
      <c r="AP568" s="27" t="e">
        <v>#N/A</v>
      </c>
      <c r="AQ568" s="27" t="e">
        <v>#N/A</v>
      </c>
      <c r="AR568" s="27">
        <v>3236882.875</v>
      </c>
      <c r="AS568" s="27">
        <v>2112572.125</v>
      </c>
      <c r="AT568" s="27" t="e">
        <v>#N/A</v>
      </c>
      <c r="AU568" s="27" t="e">
        <v>#N/A</v>
      </c>
      <c r="AV568" s="27" t="e">
        <v>#N/A</v>
      </c>
      <c r="AW568" s="27" t="e">
        <v>#N/A</v>
      </c>
      <c r="AX568" s="27" t="e">
        <v>#N/A</v>
      </c>
      <c r="AY568" s="27" t="e">
        <v>#N/A</v>
      </c>
      <c r="AZ568" s="27" t="e">
        <v>#N/A</v>
      </c>
      <c r="BA568" s="27" t="e">
        <v>#N/A</v>
      </c>
      <c r="BB568" s="27">
        <v>461743.90590000001</v>
      </c>
      <c r="BC568" s="27">
        <v>406349.125</v>
      </c>
      <c r="BD568" s="27" t="e">
        <v>#N/A</v>
      </c>
      <c r="BE568" s="28">
        <v>93392.5481</v>
      </c>
      <c r="BF568" s="27">
        <v>7.53</v>
      </c>
      <c r="BG568" s="31">
        <f t="shared" si="74"/>
        <v>79804.280339999998</v>
      </c>
      <c r="BH568" s="31">
        <f t="shared" si="80"/>
        <v>79804.280339999998</v>
      </c>
      <c r="BI568" s="31">
        <f t="shared" si="75"/>
        <v>79804.280339999998</v>
      </c>
      <c r="BJ568" s="27">
        <v>10598.178</v>
      </c>
      <c r="BK568" s="31">
        <f t="shared" si="82"/>
        <v>2265890.4881945341</v>
      </c>
      <c r="BL568" s="27">
        <v>213.800003</v>
      </c>
      <c r="BM568" s="27">
        <v>1</v>
      </c>
      <c r="BN568" s="27" t="s">
        <v>114</v>
      </c>
      <c r="BO568" s="27">
        <v>2</v>
      </c>
      <c r="BP568" s="27">
        <f t="shared" si="76"/>
        <v>2146014.25</v>
      </c>
      <c r="BQ568" s="27">
        <f t="shared" si="77"/>
        <v>1.0558599451026638</v>
      </c>
      <c r="BR568" s="27">
        <f t="shared" si="78"/>
        <v>0.94709530808346709</v>
      </c>
      <c r="BS568" s="27" t="str">
        <f t="shared" si="79"/>
        <v>Initiate</v>
      </c>
    </row>
    <row r="569" spans="1:71" customFormat="1" hidden="1">
      <c r="A569">
        <v>591</v>
      </c>
      <c r="B569" t="s">
        <v>89</v>
      </c>
      <c r="C569" s="1">
        <v>40724</v>
      </c>
      <c r="D569">
        <v>0.90820000000000001</v>
      </c>
      <c r="E569">
        <v>136917.79920000001</v>
      </c>
      <c r="F569">
        <v>71663.121599999999</v>
      </c>
      <c r="G569">
        <v>141431.57279999999</v>
      </c>
      <c r="H569">
        <v>426412.29119999998</v>
      </c>
      <c r="I569">
        <v>143688.4596</v>
      </c>
      <c r="J569" s="3">
        <v>2558278.7075999998</v>
      </c>
      <c r="K569">
        <v>472358.04840000003</v>
      </c>
      <c r="L569">
        <v>167483.29079999999</v>
      </c>
      <c r="M569">
        <v>0</v>
      </c>
      <c r="N569" s="2">
        <v>1523064.2364000001</v>
      </c>
      <c r="O569" s="2">
        <v>1311084.054</v>
      </c>
      <c r="P569">
        <v>139174.68599999999</v>
      </c>
      <c r="Q569">
        <v>2855658.372</v>
      </c>
      <c r="R569">
        <v>1150510.7376000001</v>
      </c>
      <c r="S569" s="4" t="e">
        <v>#N/A</v>
      </c>
      <c r="T569">
        <v>96611.697</v>
      </c>
      <c r="U569">
        <v>2429246.0808000001</v>
      </c>
      <c r="V569">
        <v>-96611.697</v>
      </c>
      <c r="W569">
        <v>93141.288400000005</v>
      </c>
      <c r="X569">
        <v>38762.224900000001</v>
      </c>
      <c r="Y569">
        <v>559.74329999999998</v>
      </c>
      <c r="Z569">
        <v>-3470.4086000000002</v>
      </c>
      <c r="AA569">
        <v>5289.5744000000004</v>
      </c>
      <c r="AB569" t="e">
        <v>#N/A</v>
      </c>
      <c r="AC569">
        <v>109429.81909999999</v>
      </c>
      <c r="AD569">
        <v>24.183199999999999</v>
      </c>
      <c r="AE569" s="25">
        <v>2025866.26</v>
      </c>
      <c r="AF569">
        <v>78336.077600000004</v>
      </c>
      <c r="AG569">
        <v>25272.410899999999</v>
      </c>
      <c r="AH569">
        <v>3190.5369000000001</v>
      </c>
      <c r="AI569">
        <v>109429.81909999999</v>
      </c>
      <c r="AJ569">
        <v>0</v>
      </c>
      <c r="AK569">
        <v>27584.171999999999</v>
      </c>
      <c r="AL569">
        <v>-18891.337</v>
      </c>
      <c r="AM569">
        <v>0</v>
      </c>
      <c r="AN569">
        <v>104504.0778</v>
      </c>
      <c r="AO569">
        <v>637575.62860000005</v>
      </c>
      <c r="AP569">
        <v>38.151200000000003</v>
      </c>
      <c r="AQ569">
        <v>360882.5061</v>
      </c>
      <c r="AR569">
        <v>2711969.9123999998</v>
      </c>
      <c r="AS569">
        <v>1677563.4624000001</v>
      </c>
      <c r="AT569">
        <v>21.058299999999999</v>
      </c>
      <c r="AU569">
        <v>98023.691800000001</v>
      </c>
      <c r="AV569">
        <v>13990.6811</v>
      </c>
      <c r="AW569">
        <v>6580.3626999999997</v>
      </c>
      <c r="AX569" s="26">
        <v>360882.5061</v>
      </c>
      <c r="AY569">
        <v>360882.5061</v>
      </c>
      <c r="AZ569">
        <v>2216189.1033999999</v>
      </c>
      <c r="BA569">
        <v>476424.19059999997</v>
      </c>
      <c r="BB569">
        <v>465486.56060000003</v>
      </c>
      <c r="BC569">
        <v>291751.37880000001</v>
      </c>
      <c r="BD569" t="e">
        <v>#N/A</v>
      </c>
      <c r="BE569" s="15">
        <v>78336.077600000004</v>
      </c>
      <c r="BF569" s="5">
        <v>0</v>
      </c>
      <c r="BG569" s="9">
        <f t="shared" si="74"/>
        <v>0</v>
      </c>
      <c r="BH569" s="9">
        <f t="shared" si="80"/>
        <v>36563.714100000005</v>
      </c>
      <c r="BI569" s="9">
        <f t="shared" si="75"/>
        <v>36563.714100000005</v>
      </c>
      <c r="BJ569">
        <v>10598.178</v>
      </c>
      <c r="BK569" s="9">
        <f t="shared" si="82"/>
        <v>2501593.8609327539</v>
      </c>
      <c r="BL569">
        <v>236.03999300000001</v>
      </c>
      <c r="BM569">
        <v>1</v>
      </c>
      <c r="BN569" t="s">
        <v>114</v>
      </c>
      <c r="BO569">
        <f t="shared" ref="BO569:BO600" si="83">IF(BF569&lt;&gt;0,1,0)</f>
        <v>0</v>
      </c>
      <c r="BP569">
        <f t="shared" si="76"/>
        <v>1705147.6343999999</v>
      </c>
      <c r="BQ569">
        <f t="shared" si="77"/>
        <v>1.4670834421988359</v>
      </c>
      <c r="BR569">
        <f t="shared" si="78"/>
        <v>0.6816244879031691</v>
      </c>
      <c r="BS569" t="str">
        <f t="shared" si="79"/>
        <v>NonPayer</v>
      </c>
    </row>
    <row r="570" spans="1:71">
      <c r="A570" s="27">
        <v>592</v>
      </c>
      <c r="B570" s="27" t="s">
        <v>89</v>
      </c>
      <c r="C570" s="29">
        <v>40543</v>
      </c>
      <c r="D570" s="27">
        <v>0.88109999999999999</v>
      </c>
      <c r="E570" s="27">
        <v>120277.36500000001</v>
      </c>
      <c r="F570" s="27">
        <v>44489.495000000003</v>
      </c>
      <c r="G570" s="27">
        <v>126842.39</v>
      </c>
      <c r="H570" s="27">
        <v>357045.755</v>
      </c>
      <c r="I570" s="27">
        <v>161041.59</v>
      </c>
      <c r="J570" s="27">
        <v>2606498.1349999998</v>
      </c>
      <c r="K570" s="27">
        <v>554332.39</v>
      </c>
      <c r="L570" s="27">
        <v>205897.505</v>
      </c>
      <c r="M570" s="27">
        <v>0</v>
      </c>
      <c r="N570" s="27">
        <v>1494260.76</v>
      </c>
      <c r="O570" s="27">
        <v>1264301.675</v>
      </c>
      <c r="P570" s="27">
        <v>156980.435</v>
      </c>
      <c r="Q570" s="27">
        <v>2865068.5150000001</v>
      </c>
      <c r="R570" s="27">
        <v>1170253.875</v>
      </c>
      <c r="S570" s="27" t="e">
        <v>#N/A</v>
      </c>
      <c r="T570" s="27">
        <v>85018.970300000001</v>
      </c>
      <c r="U570" s="27">
        <v>2508022.7599999998</v>
      </c>
      <c r="V570" s="27">
        <v>-85018.970300000001</v>
      </c>
      <c r="W570" s="27">
        <v>111679.5433</v>
      </c>
      <c r="X570" s="27">
        <v>48468.184600000001</v>
      </c>
      <c r="Y570" s="27">
        <v>645.01390000000004</v>
      </c>
      <c r="Z570" s="27">
        <v>26660.573</v>
      </c>
      <c r="AA570" s="27">
        <v>-1412.8875</v>
      </c>
      <c r="AB570" s="27" t="e">
        <v>#N/A</v>
      </c>
      <c r="AC570" s="27">
        <v>115856.776</v>
      </c>
      <c r="AD570" s="27">
        <v>16.319800000000001</v>
      </c>
      <c r="AE570" s="27">
        <v>1880885.5673</v>
      </c>
      <c r="AF570" s="27">
        <v>92236.982600000003</v>
      </c>
      <c r="AG570" s="27">
        <v>18306.107800000002</v>
      </c>
      <c r="AH570" s="27">
        <v>2549.3404999999998</v>
      </c>
      <c r="AI570" s="27">
        <v>115856.776</v>
      </c>
      <c r="AJ570" s="27">
        <v>0</v>
      </c>
      <c r="AK570" s="27">
        <v>29588.415000000001</v>
      </c>
      <c r="AL570" s="27">
        <v>90854.81</v>
      </c>
      <c r="AM570" s="27">
        <v>0</v>
      </c>
      <c r="AN570" s="27">
        <v>112170.9825</v>
      </c>
      <c r="AO570" s="27">
        <v>525317.71990000003</v>
      </c>
      <c r="AP570" s="27">
        <v>33.322800000000001</v>
      </c>
      <c r="AQ570" s="27">
        <v>315847.45360000001</v>
      </c>
      <c r="AR570" s="27">
        <v>2704026.9249999998</v>
      </c>
      <c r="AS570" s="27">
        <v>1665226.2250000001</v>
      </c>
      <c r="AT570" s="27">
        <v>19.855799999999999</v>
      </c>
      <c r="AU570" s="27">
        <v>80298.141099999993</v>
      </c>
      <c r="AV570" s="27">
        <v>17614.569500000001</v>
      </c>
      <c r="AW570" s="27">
        <v>8260.6257000000005</v>
      </c>
      <c r="AX570" s="27">
        <v>315847.45360000001</v>
      </c>
      <c r="AY570" s="27">
        <v>315847.45360000001</v>
      </c>
      <c r="AZ570" s="27">
        <v>1881175.2856999999</v>
      </c>
      <c r="BA570" s="27">
        <v>409963.92080000002</v>
      </c>
      <c r="BB570" s="27">
        <v>404406.22039999999</v>
      </c>
      <c r="BC570" s="27">
        <v>346572.25</v>
      </c>
      <c r="BD570" s="27" t="e">
        <v>#N/A</v>
      </c>
      <c r="BE570" s="28">
        <v>92236.982600000003</v>
      </c>
      <c r="BF570" s="27">
        <v>3.45</v>
      </c>
      <c r="BG570" s="31">
        <f t="shared" si="74"/>
        <v>36563.714100000005</v>
      </c>
      <c r="BH570" s="31">
        <f t="shared" si="80"/>
        <v>36563.714100000005</v>
      </c>
      <c r="BI570" s="31">
        <f t="shared" si="75"/>
        <v>36563.714100000005</v>
      </c>
      <c r="BJ570" s="27">
        <v>10598.178</v>
      </c>
      <c r="BK570" s="31">
        <f t="shared" si="82"/>
        <v>2317079.7091308902</v>
      </c>
      <c r="BL570" s="27">
        <v>218.63000500000001</v>
      </c>
      <c r="BM570" s="27">
        <v>1</v>
      </c>
      <c r="BN570" s="27" t="s">
        <v>114</v>
      </c>
      <c r="BO570" s="27">
        <f t="shared" si="83"/>
        <v>1</v>
      </c>
      <c r="BP570" s="27">
        <f t="shared" si="76"/>
        <v>1694814.6400000001</v>
      </c>
      <c r="BQ570" s="27">
        <f t="shared" si="77"/>
        <v>1.3671581861783364</v>
      </c>
      <c r="BR570" s="27">
        <f t="shared" si="78"/>
        <v>0.73144425430047266</v>
      </c>
      <c r="BS570" s="27" t="str">
        <f t="shared" si="79"/>
        <v>Initiate</v>
      </c>
    </row>
    <row r="571" spans="1:71" customFormat="1" hidden="1">
      <c r="A571">
        <v>593</v>
      </c>
      <c r="B571" t="s">
        <v>89</v>
      </c>
      <c r="C571" s="1">
        <v>40359</v>
      </c>
      <c r="D571">
        <v>0.97799999999999998</v>
      </c>
      <c r="E571">
        <v>123079.69</v>
      </c>
      <c r="F571">
        <v>49231.875999999997</v>
      </c>
      <c r="G571">
        <v>97901.459000000003</v>
      </c>
      <c r="H571">
        <v>424031.39899999998</v>
      </c>
      <c r="I571">
        <v>165157.94949999999</v>
      </c>
      <c r="J571" s="3">
        <v>2514012.003</v>
      </c>
      <c r="K571">
        <v>481697.67</v>
      </c>
      <c r="L571">
        <v>121923.8655</v>
      </c>
      <c r="M571">
        <v>0</v>
      </c>
      <c r="N571" s="2">
        <v>1357094.1555000001</v>
      </c>
      <c r="O571" s="2">
        <v>1121337.196</v>
      </c>
      <c r="P571">
        <v>202425.48</v>
      </c>
      <c r="Q571">
        <v>2716718.6294999998</v>
      </c>
      <c r="R571">
        <v>1158885.8729999999</v>
      </c>
      <c r="S571" s="4" t="e">
        <v>#N/A</v>
      </c>
      <c r="T571">
        <v>63382.638700000003</v>
      </c>
      <c r="U571">
        <v>2292687.2305000001</v>
      </c>
      <c r="V571">
        <v>-63382.638700000003</v>
      </c>
      <c r="W571">
        <v>148377.81760000001</v>
      </c>
      <c r="X571">
        <v>40860.735099999998</v>
      </c>
      <c r="Y571">
        <v>363.74540000000002</v>
      </c>
      <c r="Z571">
        <v>84995.178899999999</v>
      </c>
      <c r="AA571">
        <v>1182.1726000000001</v>
      </c>
      <c r="AB571" t="e">
        <v>#N/A</v>
      </c>
      <c r="AC571">
        <v>102091.21339999999</v>
      </c>
      <c r="AD571">
        <v>22.988900000000001</v>
      </c>
      <c r="AE571" s="25">
        <v>1657353.8770000001</v>
      </c>
      <c r="AF571">
        <v>75052.804199999999</v>
      </c>
      <c r="AG571">
        <v>23128.146000000001</v>
      </c>
      <c r="AH571">
        <v>5456.1812</v>
      </c>
      <c r="AI571">
        <v>102091.21339999999</v>
      </c>
      <c r="AJ571">
        <v>0</v>
      </c>
      <c r="AK571">
        <v>26396.532500000001</v>
      </c>
      <c r="AL571">
        <v>848.73929999999996</v>
      </c>
      <c r="AM571">
        <v>0</v>
      </c>
      <c r="AN571">
        <v>100605.91959999999</v>
      </c>
      <c r="AO571">
        <v>459167.96350000001</v>
      </c>
      <c r="AP571">
        <v>25.299499999999998</v>
      </c>
      <c r="AQ571">
        <v>234341.5337</v>
      </c>
      <c r="AR571">
        <v>2551560.6800000002</v>
      </c>
      <c r="AS571">
        <v>1531436.2239999999</v>
      </c>
      <c r="AT571">
        <v>26.831800000000001</v>
      </c>
      <c r="AU571">
        <v>87488.715599999996</v>
      </c>
      <c r="AV571">
        <v>21410.995699999999</v>
      </c>
      <c r="AW571">
        <v>4233.8127000000004</v>
      </c>
      <c r="AX571" s="26">
        <v>234341.5337</v>
      </c>
      <c r="AY571">
        <v>234341.5337</v>
      </c>
      <c r="AZ571">
        <v>1710762.7516000001</v>
      </c>
      <c r="BA571">
        <v>356335.82290000003</v>
      </c>
      <c r="BB571">
        <v>326064.06199999998</v>
      </c>
      <c r="BC571">
        <v>152756.26500000001</v>
      </c>
      <c r="BD571" t="e">
        <v>#N/A</v>
      </c>
      <c r="BE571" s="15">
        <v>75052.804199999999</v>
      </c>
      <c r="BF571" s="5">
        <v>0</v>
      </c>
      <c r="BG571" s="9">
        <f t="shared" si="74"/>
        <v>0</v>
      </c>
      <c r="BH571" s="9">
        <f t="shared" si="80"/>
        <v>14970.470879999999</v>
      </c>
      <c r="BI571" s="9">
        <f t="shared" si="75"/>
        <v>0</v>
      </c>
      <c r="BJ571">
        <v>10598.178</v>
      </c>
      <c r="BK571" s="9">
        <f t="shared" si="82"/>
        <v>2044388.4726109318</v>
      </c>
      <c r="BL571">
        <v>192.89999399999999</v>
      </c>
      <c r="BM571">
        <v>1</v>
      </c>
      <c r="BN571" t="s">
        <v>115</v>
      </c>
      <c r="BO571">
        <f t="shared" si="83"/>
        <v>0</v>
      </c>
      <c r="BP571">
        <f t="shared" si="76"/>
        <v>1557832.7564999999</v>
      </c>
      <c r="BQ571">
        <f t="shared" si="77"/>
        <v>1.3123285950181727</v>
      </c>
      <c r="BR571">
        <f t="shared" si="78"/>
        <v>0.76200427529825521</v>
      </c>
      <c r="BS571" t="e">
        <f t="shared" si="79"/>
        <v>#N/A</v>
      </c>
    </row>
    <row r="572" spans="1:71">
      <c r="A572" s="27">
        <v>594</v>
      </c>
      <c r="B572" s="27" t="s">
        <v>90</v>
      </c>
      <c r="C572" s="29">
        <v>44561</v>
      </c>
      <c r="D572" s="27">
        <v>0.8458</v>
      </c>
      <c r="E572" s="27">
        <v>54370</v>
      </c>
      <c r="F572" s="27">
        <v>10723</v>
      </c>
      <c r="G572" s="27">
        <v>49570</v>
      </c>
      <c r="H572" s="27">
        <v>291275</v>
      </c>
      <c r="I572" s="27">
        <v>149007</v>
      </c>
      <c r="J572" s="27">
        <v>1581126</v>
      </c>
      <c r="K572" s="27">
        <v>445858</v>
      </c>
      <c r="L572" s="27">
        <v>13965</v>
      </c>
      <c r="M572" s="27">
        <v>24</v>
      </c>
      <c r="N572" s="27">
        <v>198804</v>
      </c>
      <c r="O572" s="27">
        <v>121381</v>
      </c>
      <c r="P572" s="27">
        <v>122874</v>
      </c>
      <c r="Q572" s="27">
        <v>1102888</v>
      </c>
      <c r="R572" s="27">
        <v>875486</v>
      </c>
      <c r="S572" s="27">
        <v>0</v>
      </c>
      <c r="T572" s="27">
        <v>56582</v>
      </c>
      <c r="U572" s="27">
        <v>811613</v>
      </c>
      <c r="V572" s="27">
        <v>-56582</v>
      </c>
      <c r="W572" s="27">
        <v>59623</v>
      </c>
      <c r="X572" s="27">
        <v>39428</v>
      </c>
      <c r="Y572" s="27">
        <v>2194</v>
      </c>
      <c r="Z572" s="27">
        <v>3041</v>
      </c>
      <c r="AA572" s="27" t="e">
        <v>#N/A</v>
      </c>
      <c r="AB572" s="27">
        <v>0</v>
      </c>
      <c r="AC572" s="27">
        <v>8009</v>
      </c>
      <c r="AD572" s="27" t="e">
        <v>#N/A</v>
      </c>
      <c r="AE572" s="27">
        <v>286343.08960000001</v>
      </c>
      <c r="AF572" s="27">
        <v>-1495</v>
      </c>
      <c r="AG572" s="27">
        <v>-1071</v>
      </c>
      <c r="AH572" s="27" t="e">
        <v>#N/A</v>
      </c>
      <c r="AI572" s="27">
        <v>8009</v>
      </c>
      <c r="AJ572" s="27">
        <v>0</v>
      </c>
      <c r="AK572" s="27">
        <v>39926</v>
      </c>
      <c r="AL572" s="27">
        <v>17130</v>
      </c>
      <c r="AM572" s="27">
        <v>0</v>
      </c>
      <c r="AN572" s="27">
        <v>-621</v>
      </c>
      <c r="AO572" s="27">
        <v>168332</v>
      </c>
      <c r="AP572" s="27">
        <v>5.8197000000000001</v>
      </c>
      <c r="AQ572" s="27">
        <v>27501</v>
      </c>
      <c r="AR572" s="27">
        <v>953881</v>
      </c>
      <c r="AS572" s="27">
        <v>187452</v>
      </c>
      <c r="AT572" s="27">
        <v>22.010999999999999</v>
      </c>
      <c r="AU572" s="27">
        <v>8984</v>
      </c>
      <c r="AV572" s="27" t="e">
        <v>#N/A</v>
      </c>
      <c r="AW572" s="27">
        <v>3283</v>
      </c>
      <c r="AX572" s="27">
        <v>28549</v>
      </c>
      <c r="AY572" s="27">
        <v>27501</v>
      </c>
      <c r="AZ572" s="27">
        <v>580092</v>
      </c>
      <c r="BA572" s="27" t="e">
        <v>#N/A</v>
      </c>
      <c r="BB572" s="27">
        <v>40816</v>
      </c>
      <c r="BC572" s="27">
        <v>-123398</v>
      </c>
      <c r="BD572" s="27" t="e">
        <v>#N/A</v>
      </c>
      <c r="BE572" s="28">
        <v>-1495</v>
      </c>
      <c r="BF572" s="27">
        <v>4.5599999999999996</v>
      </c>
      <c r="BG572" s="31">
        <f t="shared" si="74"/>
        <v>14970.470879999999</v>
      </c>
      <c r="BH572" s="31">
        <f t="shared" si="80"/>
        <v>14970.470879999999</v>
      </c>
      <c r="BI572" s="31">
        <f t="shared" si="75"/>
        <v>14970.470879999999</v>
      </c>
      <c r="BJ572" s="27">
        <v>3282.998</v>
      </c>
      <c r="BK572" s="31">
        <f t="shared" si="82"/>
        <v>285095.533188008</v>
      </c>
      <c r="BL572" s="27">
        <v>86.839995999999999</v>
      </c>
      <c r="BM572" s="27">
        <v>1</v>
      </c>
      <c r="BN572" s="27" t="s">
        <v>115</v>
      </c>
      <c r="BO572" s="27">
        <f t="shared" si="83"/>
        <v>1</v>
      </c>
      <c r="BP572" s="27">
        <f t="shared" si="76"/>
        <v>227402</v>
      </c>
      <c r="BQ572" s="27">
        <f t="shared" si="77"/>
        <v>1.2537072373506302</v>
      </c>
      <c r="BR572" s="27">
        <f t="shared" si="78"/>
        <v>0.79763438401554454</v>
      </c>
      <c r="BS572" s="27" t="str">
        <f t="shared" si="79"/>
        <v>Initiate</v>
      </c>
    </row>
    <row r="573" spans="1:71" customFormat="1" hidden="1">
      <c r="A573">
        <v>595</v>
      </c>
      <c r="B573" t="s">
        <v>90</v>
      </c>
      <c r="C573" s="1">
        <v>44377</v>
      </c>
      <c r="D573">
        <v>0.78969999999999996</v>
      </c>
      <c r="E573" t="e">
        <v>#N/A</v>
      </c>
      <c r="F573" t="e">
        <v>#N/A</v>
      </c>
      <c r="G573">
        <v>23530</v>
      </c>
      <c r="H573">
        <v>251006</v>
      </c>
      <c r="I573">
        <v>143393</v>
      </c>
      <c r="J573" s="3" t="e">
        <v>#N/A</v>
      </c>
      <c r="K573">
        <v>442109</v>
      </c>
      <c r="L573">
        <v>13613</v>
      </c>
      <c r="M573">
        <v>24</v>
      </c>
      <c r="N573" s="2">
        <v>197760</v>
      </c>
      <c r="O573" s="2">
        <v>119612</v>
      </c>
      <c r="P573">
        <v>88883</v>
      </c>
      <c r="Q573">
        <v>1035204</v>
      </c>
      <c r="R573">
        <v>811329</v>
      </c>
      <c r="S573" s="4">
        <v>0</v>
      </c>
      <c r="T573">
        <v>30788</v>
      </c>
      <c r="U573">
        <v>784198</v>
      </c>
      <c r="V573">
        <v>-30788</v>
      </c>
      <c r="W573">
        <v>25915</v>
      </c>
      <c r="X573">
        <v>32990</v>
      </c>
      <c r="Y573">
        <v>2647</v>
      </c>
      <c r="Z573">
        <v>-4873</v>
      </c>
      <c r="AA573" t="e">
        <v>#N/A</v>
      </c>
      <c r="AB573">
        <v>0</v>
      </c>
      <c r="AC573">
        <v>21798</v>
      </c>
      <c r="AD573">
        <v>21.3874</v>
      </c>
      <c r="AE573" s="25">
        <v>335095.61060000001</v>
      </c>
      <c r="AF573">
        <v>9693</v>
      </c>
      <c r="AG573">
        <v>3040</v>
      </c>
      <c r="AH573" t="e">
        <v>#N/A</v>
      </c>
      <c r="AI573">
        <v>21798</v>
      </c>
      <c r="AJ573">
        <v>1048</v>
      </c>
      <c r="AK573">
        <v>38169</v>
      </c>
      <c r="AL573">
        <v>-2118</v>
      </c>
      <c r="AM573">
        <v>0</v>
      </c>
      <c r="AN573">
        <v>14214</v>
      </c>
      <c r="AO573">
        <v>138589</v>
      </c>
      <c r="AP573">
        <v>6.9753999999999996</v>
      </c>
      <c r="AQ573">
        <v>29997</v>
      </c>
      <c r="AR573">
        <v>891811</v>
      </c>
      <c r="AS573">
        <v>185682</v>
      </c>
      <c r="AT573">
        <v>24.0045</v>
      </c>
      <c r="AU573">
        <v>10501</v>
      </c>
      <c r="AV573" t="e">
        <v>#N/A</v>
      </c>
      <c r="AW573">
        <v>2200</v>
      </c>
      <c r="AX573" s="26">
        <v>31045</v>
      </c>
      <c r="AY573">
        <v>29997</v>
      </c>
      <c r="AZ573">
        <v>568544</v>
      </c>
      <c r="BA573">
        <v>75187</v>
      </c>
      <c r="BB573">
        <v>43746</v>
      </c>
      <c r="BC573">
        <v>-111078</v>
      </c>
      <c r="BD573" t="e">
        <v>#N/A</v>
      </c>
      <c r="BE573" s="15">
        <v>10741</v>
      </c>
      <c r="BF573" s="5">
        <v>0</v>
      </c>
      <c r="BG573" s="9">
        <f t="shared" si="74"/>
        <v>0</v>
      </c>
      <c r="BH573" s="9">
        <f t="shared" si="80"/>
        <v>16414.990000000002</v>
      </c>
      <c r="BI573" s="9">
        <f t="shared" si="75"/>
        <v>16414.990000000002</v>
      </c>
      <c r="BJ573">
        <v>3282.998</v>
      </c>
      <c r="BK573" s="9">
        <f t="shared" si="82"/>
        <v>335194.08923400403</v>
      </c>
      <c r="BL573">
        <v>102.099998</v>
      </c>
      <c r="BM573">
        <v>1</v>
      </c>
      <c r="BN573" t="s">
        <v>115</v>
      </c>
      <c r="BO573">
        <f t="shared" si="83"/>
        <v>0</v>
      </c>
      <c r="BP573">
        <f t="shared" si="76"/>
        <v>223875</v>
      </c>
      <c r="BQ573">
        <f t="shared" si="77"/>
        <v>1.4972376961876226</v>
      </c>
      <c r="BR573">
        <f t="shared" si="78"/>
        <v>0.66789662225729018</v>
      </c>
      <c r="BS573" t="str">
        <f t="shared" si="79"/>
        <v>NonPayer</v>
      </c>
    </row>
    <row r="574" spans="1:71">
      <c r="A574" s="27">
        <v>596</v>
      </c>
      <c r="B574" s="27" t="s">
        <v>90</v>
      </c>
      <c r="C574" s="29">
        <v>44196</v>
      </c>
      <c r="D574" s="27">
        <v>0.81710000000000005</v>
      </c>
      <c r="E574" s="27">
        <v>45691</v>
      </c>
      <c r="F574" s="27">
        <v>25205</v>
      </c>
      <c r="G574" s="27">
        <v>31215</v>
      </c>
      <c r="H574" s="27">
        <v>208201</v>
      </c>
      <c r="I574" s="27">
        <v>141184</v>
      </c>
      <c r="J574" s="27">
        <v>1455766</v>
      </c>
      <c r="K574" s="27">
        <v>458798</v>
      </c>
      <c r="L574" s="27">
        <v>11482</v>
      </c>
      <c r="M574" s="27">
        <v>24</v>
      </c>
      <c r="N574" s="27">
        <v>192801</v>
      </c>
      <c r="O574" s="27">
        <v>114050</v>
      </c>
      <c r="P574" s="27">
        <v>49934</v>
      </c>
      <c r="Q574" s="27">
        <v>1000113</v>
      </c>
      <c r="R574" s="27">
        <v>782364</v>
      </c>
      <c r="S574" s="27">
        <v>0</v>
      </c>
      <c r="T574" s="27">
        <v>52145</v>
      </c>
      <c r="U574" s="27">
        <v>791912</v>
      </c>
      <c r="V574" s="27">
        <v>-52145</v>
      </c>
      <c r="W574" s="27">
        <v>60136</v>
      </c>
      <c r="X574" s="27">
        <v>35245</v>
      </c>
      <c r="Y574" s="27">
        <v>1741</v>
      </c>
      <c r="Z574" s="27">
        <v>7991</v>
      </c>
      <c r="AA574" s="27" t="e">
        <v>#N/A</v>
      </c>
      <c r="AB574" s="27">
        <v>34964</v>
      </c>
      <c r="AC574" s="27">
        <v>7295</v>
      </c>
      <c r="AD574" s="27" t="e">
        <v>#N/A</v>
      </c>
      <c r="AE574" s="27">
        <v>317564.40110000002</v>
      </c>
      <c r="AF574" s="27">
        <v>-2758</v>
      </c>
      <c r="AG574" s="27">
        <v>809</v>
      </c>
      <c r="AH574" s="27" t="e">
        <v>#N/A</v>
      </c>
      <c r="AI574" s="27">
        <v>7295</v>
      </c>
      <c r="AJ574" s="27">
        <v>0</v>
      </c>
      <c r="AK574" s="27">
        <v>37604</v>
      </c>
      <c r="AL574" s="27">
        <v>-42582</v>
      </c>
      <c r="AM574" s="27">
        <v>0</v>
      </c>
      <c r="AN574" s="27">
        <v>-698</v>
      </c>
      <c r="AO574" s="27">
        <v>163009</v>
      </c>
      <c r="AP574" s="27">
        <v>6.4143999999999997</v>
      </c>
      <c r="AQ574" s="27">
        <v>23326</v>
      </c>
      <c r="AR574" s="27">
        <v>858929</v>
      </c>
      <c r="AS574" s="27">
        <v>180121</v>
      </c>
      <c r="AT574" s="27">
        <v>25.4512</v>
      </c>
      <c r="AU574" s="27">
        <v>8659</v>
      </c>
      <c r="AV574" s="27" t="e">
        <v>#N/A</v>
      </c>
      <c r="AW574" s="27">
        <v>2037</v>
      </c>
      <c r="AX574" s="27">
        <v>23326</v>
      </c>
      <c r="AY574" s="27">
        <v>23326</v>
      </c>
      <c r="AZ574" s="27">
        <v>546889</v>
      </c>
      <c r="BA574" s="27">
        <v>68965</v>
      </c>
      <c r="BB574" s="27">
        <v>34022</v>
      </c>
      <c r="BC574" s="27">
        <v>-78109</v>
      </c>
      <c r="BD574" s="27" t="e">
        <v>#N/A</v>
      </c>
      <c r="BE574" s="28">
        <v>-2758</v>
      </c>
      <c r="BF574" s="27">
        <v>5</v>
      </c>
      <c r="BG574" s="31">
        <f t="shared" si="74"/>
        <v>16414.990000000002</v>
      </c>
      <c r="BH574" s="31">
        <f t="shared" si="80"/>
        <v>16414.990000000002</v>
      </c>
      <c r="BI574" s="31">
        <f t="shared" si="75"/>
        <v>16414.990000000002</v>
      </c>
      <c r="BJ574" s="27">
        <v>3282.998</v>
      </c>
      <c r="BK574" s="31">
        <f t="shared" si="82"/>
        <v>316842.14354599599</v>
      </c>
      <c r="BL574" s="27">
        <v>96.510002</v>
      </c>
      <c r="BM574" s="27">
        <v>1</v>
      </c>
      <c r="BN574" s="27" t="s">
        <v>115</v>
      </c>
      <c r="BO574" s="27">
        <f t="shared" si="83"/>
        <v>1</v>
      </c>
      <c r="BP574" s="27">
        <f t="shared" si="76"/>
        <v>217749</v>
      </c>
      <c r="BQ574" s="27">
        <f t="shared" si="77"/>
        <v>1.4550796722189125</v>
      </c>
      <c r="BR574" s="27">
        <f t="shared" si="78"/>
        <v>0.68724759138106695</v>
      </c>
      <c r="BS574" s="27" t="str">
        <f t="shared" si="79"/>
        <v>Initiate</v>
      </c>
    </row>
    <row r="575" spans="1:71" customFormat="1" hidden="1">
      <c r="A575">
        <v>597</v>
      </c>
      <c r="B575" t="s">
        <v>90</v>
      </c>
      <c r="C575" s="1">
        <v>44012</v>
      </c>
      <c r="D575">
        <v>0.8165</v>
      </c>
      <c r="E575" t="e">
        <v>#N/A</v>
      </c>
      <c r="F575" t="e">
        <v>#N/A</v>
      </c>
      <c r="G575">
        <v>28515</v>
      </c>
      <c r="H575">
        <v>199231</v>
      </c>
      <c r="I575">
        <v>134351</v>
      </c>
      <c r="J575" s="3" t="e">
        <v>#N/A</v>
      </c>
      <c r="K575">
        <v>435633</v>
      </c>
      <c r="L575">
        <v>9123</v>
      </c>
      <c r="M575">
        <v>24</v>
      </c>
      <c r="N575" s="2">
        <v>199568</v>
      </c>
      <c r="O575" s="2">
        <v>118811</v>
      </c>
      <c r="P575">
        <v>71603</v>
      </c>
      <c r="Q575">
        <v>916174</v>
      </c>
      <c r="R575">
        <v>726373</v>
      </c>
      <c r="S575" s="4">
        <v>0</v>
      </c>
      <c r="T575">
        <v>27699</v>
      </c>
      <c r="U575">
        <v>716943</v>
      </c>
      <c r="V575">
        <v>-27699</v>
      </c>
      <c r="W575">
        <v>15442</v>
      </c>
      <c r="X575">
        <v>28440</v>
      </c>
      <c r="Y575">
        <v>1360</v>
      </c>
      <c r="Z575">
        <v>-12257</v>
      </c>
      <c r="AA575" t="e">
        <v>#N/A</v>
      </c>
      <c r="AB575">
        <v>0</v>
      </c>
      <c r="AC575">
        <v>18939</v>
      </c>
      <c r="AD575">
        <v>22.7608</v>
      </c>
      <c r="AE575" s="25">
        <v>287918.92869999999</v>
      </c>
      <c r="AF575">
        <v>7366</v>
      </c>
      <c r="AG575">
        <v>2254</v>
      </c>
      <c r="AH575" t="e">
        <v>#N/A</v>
      </c>
      <c r="AI575">
        <v>18939</v>
      </c>
      <c r="AJ575">
        <v>0</v>
      </c>
      <c r="AK575">
        <v>4896</v>
      </c>
      <c r="AL575">
        <v>11971</v>
      </c>
      <c r="AM575">
        <v>0</v>
      </c>
      <c r="AN575">
        <v>9903</v>
      </c>
      <c r="AO575">
        <v>127279</v>
      </c>
      <c r="AP575">
        <v>4.5170000000000003</v>
      </c>
      <c r="AQ575">
        <v>21635</v>
      </c>
      <c r="AR575">
        <v>781823</v>
      </c>
      <c r="AS575">
        <v>184881</v>
      </c>
      <c r="AT575">
        <v>20.982600000000001</v>
      </c>
      <c r="AU575">
        <v>6227</v>
      </c>
      <c r="AV575" t="e">
        <v>#N/A</v>
      </c>
      <c r="AW575">
        <v>1815</v>
      </c>
      <c r="AX575" s="26">
        <v>21635</v>
      </c>
      <c r="AY575">
        <v>21635</v>
      </c>
      <c r="AZ575">
        <v>501407</v>
      </c>
      <c r="BA575">
        <v>66762</v>
      </c>
      <c r="BB575">
        <v>29677</v>
      </c>
      <c r="BC575">
        <v>-63914</v>
      </c>
      <c r="BD575" t="e">
        <v>#N/A</v>
      </c>
      <c r="BE575" s="15">
        <v>7366</v>
      </c>
      <c r="BF575" s="5">
        <v>0</v>
      </c>
      <c r="BG575" s="9">
        <f t="shared" si="74"/>
        <v>0</v>
      </c>
      <c r="BH575" s="9">
        <f t="shared" si="80"/>
        <v>12874.575000000001</v>
      </c>
      <c r="BI575" s="9">
        <f t="shared" si="75"/>
        <v>12874.575000000001</v>
      </c>
      <c r="BJ575">
        <v>3282.998</v>
      </c>
      <c r="BK575" s="9">
        <f t="shared" si="82"/>
        <v>287918.914751006</v>
      </c>
      <c r="BL575">
        <v>87.699996999999996</v>
      </c>
      <c r="BM575">
        <v>1</v>
      </c>
      <c r="BN575" t="s">
        <v>115</v>
      </c>
      <c r="BO575">
        <f t="shared" si="83"/>
        <v>0</v>
      </c>
      <c r="BP575">
        <f t="shared" si="76"/>
        <v>189801</v>
      </c>
      <c r="BQ575">
        <f t="shared" si="77"/>
        <v>1.5169515163302933</v>
      </c>
      <c r="BR575">
        <f t="shared" si="78"/>
        <v>0.65921684986948859</v>
      </c>
      <c r="BS575" t="str">
        <f t="shared" si="79"/>
        <v>NonPayer</v>
      </c>
    </row>
    <row r="576" spans="1:71">
      <c r="A576" s="27">
        <v>598</v>
      </c>
      <c r="B576" s="27" t="s">
        <v>90</v>
      </c>
      <c r="C576" s="29">
        <v>43830</v>
      </c>
      <c r="D576" s="27">
        <v>0.46229999999999999</v>
      </c>
      <c r="E576" s="27">
        <v>44747</v>
      </c>
      <c r="F576" s="27">
        <v>18288</v>
      </c>
      <c r="G576" s="27">
        <v>19955</v>
      </c>
      <c r="H576" s="27">
        <v>238354</v>
      </c>
      <c r="I576" s="27">
        <v>126090</v>
      </c>
      <c r="J576" s="27">
        <v>1318061</v>
      </c>
      <c r="K576" s="27">
        <v>343727</v>
      </c>
      <c r="L576" s="27">
        <v>8886</v>
      </c>
      <c r="M576" s="27">
        <v>24</v>
      </c>
      <c r="N576" s="27">
        <v>185835</v>
      </c>
      <c r="O576" s="27">
        <v>209277</v>
      </c>
      <c r="P576" s="27">
        <v>93721</v>
      </c>
      <c r="Q576" s="27">
        <v>883895</v>
      </c>
      <c r="R576" s="27">
        <v>669825</v>
      </c>
      <c r="S576" s="27" t="e">
        <v>#N/A</v>
      </c>
      <c r="T576" s="27">
        <v>58865</v>
      </c>
      <c r="U576" s="27">
        <v>645541</v>
      </c>
      <c r="V576" s="27">
        <v>-58865</v>
      </c>
      <c r="W576" s="27">
        <v>58173</v>
      </c>
      <c r="X576" s="27">
        <v>29024</v>
      </c>
      <c r="Y576" s="27">
        <v>5370</v>
      </c>
      <c r="Z576" s="27">
        <v>-692</v>
      </c>
      <c r="AA576" s="27" t="e">
        <v>#N/A</v>
      </c>
      <c r="AB576" s="27">
        <v>0</v>
      </c>
      <c r="AC576" s="27">
        <v>9790</v>
      </c>
      <c r="AD576" s="27" t="e">
        <v>#N/A</v>
      </c>
      <c r="AE576" s="27">
        <v>201770.3425</v>
      </c>
      <c r="AF576" s="27">
        <v>-1863</v>
      </c>
      <c r="AG576" s="27">
        <v>-299</v>
      </c>
      <c r="AH576" s="27" t="e">
        <v>#N/A</v>
      </c>
      <c r="AI576" s="27">
        <v>9790</v>
      </c>
      <c r="AJ576" s="27" t="e">
        <v>#N/A</v>
      </c>
      <c r="AK576" s="27">
        <v>4585</v>
      </c>
      <c r="AL576" s="27">
        <v>18333</v>
      </c>
      <c r="AM576" s="27">
        <v>0</v>
      </c>
      <c r="AN576" s="27">
        <v>-1091</v>
      </c>
      <c r="AO576" s="27">
        <v>132894</v>
      </c>
      <c r="AP576" s="27">
        <v>4.6124999999999998</v>
      </c>
      <c r="AQ576" s="27">
        <v>20181</v>
      </c>
      <c r="AR576" s="27">
        <v>757805</v>
      </c>
      <c r="AS576" s="27">
        <v>209461</v>
      </c>
      <c r="AT576" s="27">
        <v>20.126999999999999</v>
      </c>
      <c r="AU576" s="27">
        <v>5513</v>
      </c>
      <c r="AV576" s="27" t="e">
        <v>#N/A</v>
      </c>
      <c r="AW576" s="27">
        <v>1697</v>
      </c>
      <c r="AX576" s="27">
        <v>20181</v>
      </c>
      <c r="AY576" s="27">
        <v>20181</v>
      </c>
      <c r="AZ576" s="27">
        <v>475752</v>
      </c>
      <c r="BA576" s="27">
        <v>61280</v>
      </c>
      <c r="BB576" s="27">
        <v>27391</v>
      </c>
      <c r="BC576" s="27">
        <v>-129399</v>
      </c>
      <c r="BD576" s="27" t="e">
        <v>#N/A</v>
      </c>
      <c r="BE576" s="28">
        <v>-1863</v>
      </c>
      <c r="BF576" s="27">
        <v>5</v>
      </c>
      <c r="BG576" s="31">
        <f t="shared" si="74"/>
        <v>12874.575000000001</v>
      </c>
      <c r="BH576" s="31">
        <f t="shared" si="80"/>
        <v>12874.575000000001</v>
      </c>
      <c r="BI576" s="31">
        <f t="shared" si="75"/>
        <v>12874.575000000001</v>
      </c>
      <c r="BJ576" s="27">
        <v>2574.915</v>
      </c>
      <c r="BK576" s="31">
        <f t="shared" si="82"/>
        <v>201770.34197491498</v>
      </c>
      <c r="BL576" s="27">
        <v>78.360000999999997</v>
      </c>
      <c r="BM576" s="27">
        <v>1</v>
      </c>
      <c r="BN576" s="27" t="s">
        <v>115</v>
      </c>
      <c r="BO576" s="27">
        <f t="shared" si="83"/>
        <v>1</v>
      </c>
      <c r="BP576" s="27">
        <f t="shared" si="76"/>
        <v>214070</v>
      </c>
      <c r="BQ576" s="27">
        <f t="shared" si="77"/>
        <v>0.94254375659791179</v>
      </c>
      <c r="BR576" s="27">
        <f t="shared" si="78"/>
        <v>1.0609587013864217</v>
      </c>
      <c r="BS576" s="27" t="str">
        <f t="shared" si="79"/>
        <v>Initiate</v>
      </c>
    </row>
    <row r="577" spans="1:71" customFormat="1" hidden="1">
      <c r="A577">
        <v>599</v>
      </c>
      <c r="B577" t="s">
        <v>90</v>
      </c>
      <c r="C577" s="1">
        <v>43646</v>
      </c>
      <c r="D577">
        <v>0.58360000000000001</v>
      </c>
      <c r="E577" t="e">
        <v>#N/A</v>
      </c>
      <c r="F577" t="e">
        <v>#N/A</v>
      </c>
      <c r="G577">
        <v>6032</v>
      </c>
      <c r="H577">
        <v>117579</v>
      </c>
      <c r="I577">
        <v>67320</v>
      </c>
      <c r="J577" s="3" t="e">
        <v>#N/A</v>
      </c>
      <c r="K577">
        <v>213387</v>
      </c>
      <c r="L577">
        <v>7469</v>
      </c>
      <c r="M577">
        <v>24</v>
      </c>
      <c r="N577" s="2">
        <v>297595</v>
      </c>
      <c r="O577" s="2">
        <v>250928</v>
      </c>
      <c r="P577">
        <v>24712</v>
      </c>
      <c r="Q577">
        <v>656420</v>
      </c>
      <c r="R577">
        <v>401710</v>
      </c>
      <c r="S577" s="4">
        <v>0</v>
      </c>
      <c r="T577">
        <v>22014</v>
      </c>
      <c r="U577">
        <v>538841</v>
      </c>
      <c r="V577">
        <v>-22014</v>
      </c>
      <c r="W577">
        <v>33311</v>
      </c>
      <c r="X577">
        <v>25258</v>
      </c>
      <c r="Y577">
        <v>1368</v>
      </c>
      <c r="Z577">
        <v>11297</v>
      </c>
      <c r="AA577" t="e">
        <v>#N/A</v>
      </c>
      <c r="AB577">
        <v>0</v>
      </c>
      <c r="AC577">
        <v>16002</v>
      </c>
      <c r="AD577">
        <v>24.910299999999999</v>
      </c>
      <c r="AE577" s="25">
        <v>208954.3554</v>
      </c>
      <c r="AF577">
        <v>5666</v>
      </c>
      <c r="AG577">
        <v>1945</v>
      </c>
      <c r="AH577" t="e">
        <v>#N/A</v>
      </c>
      <c r="AI577">
        <v>16002</v>
      </c>
      <c r="AJ577" t="e">
        <v>#N/A</v>
      </c>
      <c r="AK577">
        <v>3574</v>
      </c>
      <c r="AL577">
        <v>-12063</v>
      </c>
      <c r="AM577">
        <v>0</v>
      </c>
      <c r="AN577">
        <v>7808</v>
      </c>
      <c r="AO577">
        <v>113012</v>
      </c>
      <c r="AP577">
        <v>5.7436999999999996</v>
      </c>
      <c r="AQ577">
        <v>19554</v>
      </c>
      <c r="AR577">
        <v>589100</v>
      </c>
      <c r="AS577">
        <v>251112</v>
      </c>
      <c r="AT577">
        <v>21.163</v>
      </c>
      <c r="AU577">
        <v>5794</v>
      </c>
      <c r="AV577" t="e">
        <v>#N/A</v>
      </c>
      <c r="AW577">
        <v>973</v>
      </c>
      <c r="AX577" s="26">
        <v>20611</v>
      </c>
      <c r="AY577">
        <v>19554</v>
      </c>
      <c r="AZ577">
        <v>389908</v>
      </c>
      <c r="BA577">
        <v>51867</v>
      </c>
      <c r="BB577">
        <v>27378</v>
      </c>
      <c r="BC577">
        <v>-22075</v>
      </c>
      <c r="BD577" t="e">
        <v>#N/A</v>
      </c>
      <c r="BE577" s="15">
        <v>5666</v>
      </c>
      <c r="BF577" s="5">
        <v>0</v>
      </c>
      <c r="BG577" s="9">
        <f t="shared" si="74"/>
        <v>0</v>
      </c>
      <c r="BH577" s="9">
        <f t="shared" si="80"/>
        <v>12874.575000000001</v>
      </c>
      <c r="BI577" s="9">
        <f t="shared" si="75"/>
        <v>12874.575000000001</v>
      </c>
      <c r="BJ577">
        <v>2574.915</v>
      </c>
      <c r="BK577" s="9">
        <f t="shared" si="82"/>
        <v>208954.35739983001</v>
      </c>
      <c r="BL577">
        <v>81.150002000000001</v>
      </c>
      <c r="BM577">
        <v>1</v>
      </c>
      <c r="BN577" t="s">
        <v>115</v>
      </c>
      <c r="BO577">
        <f t="shared" si="83"/>
        <v>0</v>
      </c>
      <c r="BP577">
        <f t="shared" si="76"/>
        <v>254710</v>
      </c>
      <c r="BQ577">
        <f t="shared" si="77"/>
        <v>0.82036181304161604</v>
      </c>
      <c r="BR577">
        <f t="shared" si="78"/>
        <v>1.2189743404710027</v>
      </c>
      <c r="BS577" t="str">
        <f t="shared" si="79"/>
        <v>NonPayer</v>
      </c>
    </row>
    <row r="578" spans="1:71">
      <c r="A578" s="27">
        <v>600</v>
      </c>
      <c r="B578" s="27" t="s">
        <v>90</v>
      </c>
      <c r="C578" s="29">
        <v>43465</v>
      </c>
      <c r="D578" s="27">
        <v>0.58750000000000002</v>
      </c>
      <c r="E578" s="27">
        <v>41568</v>
      </c>
      <c r="F578" s="27">
        <v>22959</v>
      </c>
      <c r="G578" s="27">
        <v>10080</v>
      </c>
      <c r="H578" s="27">
        <v>137269</v>
      </c>
      <c r="I578" s="27">
        <v>66083</v>
      </c>
      <c r="J578" s="27">
        <v>997217</v>
      </c>
      <c r="K578" s="27">
        <v>191226</v>
      </c>
      <c r="L578" s="27">
        <v>5583</v>
      </c>
      <c r="M578" s="27">
        <v>24</v>
      </c>
      <c r="N578" s="27">
        <v>296471</v>
      </c>
      <c r="O578" s="27">
        <v>246815</v>
      </c>
      <c r="P578" s="27">
        <v>34699</v>
      </c>
      <c r="Q578" s="27">
        <v>646603</v>
      </c>
      <c r="R578" s="27">
        <v>395671</v>
      </c>
      <c r="S578" s="27" t="e">
        <v>#N/A</v>
      </c>
      <c r="T578" s="27">
        <v>27287</v>
      </c>
      <c r="U578" s="27">
        <v>509334</v>
      </c>
      <c r="V578" s="27">
        <v>-27287</v>
      </c>
      <c r="W578" s="27">
        <v>39206</v>
      </c>
      <c r="X578" s="27">
        <v>16713</v>
      </c>
      <c r="Y578" s="27">
        <v>6191</v>
      </c>
      <c r="Z578" s="27">
        <v>11919</v>
      </c>
      <c r="AA578" s="27" t="e">
        <v>#N/A</v>
      </c>
      <c r="AB578" s="27">
        <v>0</v>
      </c>
      <c r="AC578" s="27">
        <v>8167</v>
      </c>
      <c r="AD578" s="27">
        <v>15.9757</v>
      </c>
      <c r="AE578" s="27">
        <v>188149.04190000001</v>
      </c>
      <c r="AF578" s="27">
        <v>729</v>
      </c>
      <c r="AG578" s="27">
        <v>447</v>
      </c>
      <c r="AH578" s="27" t="e">
        <v>#N/A</v>
      </c>
      <c r="AI578" s="27">
        <v>8167</v>
      </c>
      <c r="AJ578" s="27">
        <v>1057</v>
      </c>
      <c r="AK578" s="27">
        <v>3909</v>
      </c>
      <c r="AL578" s="27">
        <v>-11333</v>
      </c>
      <c r="AM578" s="27">
        <v>0</v>
      </c>
      <c r="AN578" s="27">
        <v>2798</v>
      </c>
      <c r="AO578" s="27">
        <v>87257</v>
      </c>
      <c r="AP578" s="27">
        <v>3.1875</v>
      </c>
      <c r="AQ578" s="27">
        <v>13098</v>
      </c>
      <c r="AR578" s="27">
        <v>580520</v>
      </c>
      <c r="AS578" s="27">
        <v>246999</v>
      </c>
      <c r="AT578" s="27">
        <v>22.772600000000001</v>
      </c>
      <c r="AU578" s="27">
        <v>4427</v>
      </c>
      <c r="AV578" s="27" t="e">
        <v>#N/A</v>
      </c>
      <c r="AW578" s="27">
        <v>858</v>
      </c>
      <c r="AX578" s="27">
        <v>14155</v>
      </c>
      <c r="AY578" s="27">
        <v>13098</v>
      </c>
      <c r="AZ578" s="27">
        <v>320239</v>
      </c>
      <c r="BA578" s="27">
        <v>35801</v>
      </c>
      <c r="BB578" s="27">
        <v>19440</v>
      </c>
      <c r="BC578" s="27">
        <v>-49597</v>
      </c>
      <c r="BD578" s="27" t="e">
        <v>#N/A</v>
      </c>
      <c r="BE578" s="28">
        <v>1786</v>
      </c>
      <c r="BF578" s="27">
        <v>5</v>
      </c>
      <c r="BG578" s="31">
        <f t="shared" ref="BG578:BG641" si="84">BF578*BJ578</f>
        <v>12874.575000000001</v>
      </c>
      <c r="BH578" s="31">
        <f t="shared" si="80"/>
        <v>12874.575000000001</v>
      </c>
      <c r="BI578" s="31">
        <f t="shared" si="75"/>
        <v>12874.575000000001</v>
      </c>
      <c r="BJ578" s="27">
        <v>2574.915</v>
      </c>
      <c r="BK578" s="31">
        <f t="shared" si="82"/>
        <v>186243.60709982997</v>
      </c>
      <c r="BL578" s="27">
        <v>72.330001999999993</v>
      </c>
      <c r="BM578" s="27">
        <v>1</v>
      </c>
      <c r="BN578" s="27" t="s">
        <v>115</v>
      </c>
      <c r="BO578" s="27">
        <f t="shared" si="83"/>
        <v>1</v>
      </c>
      <c r="BP578" s="27">
        <f t="shared" si="76"/>
        <v>250932</v>
      </c>
      <c r="BQ578" s="27">
        <f t="shared" si="77"/>
        <v>0.74220747891791394</v>
      </c>
      <c r="BR578" s="27">
        <f t="shared" si="78"/>
        <v>1.3473321522681627</v>
      </c>
      <c r="BS578" s="27" t="str">
        <f t="shared" si="79"/>
        <v>Initiate</v>
      </c>
    </row>
    <row r="579" spans="1:71" customFormat="1" hidden="1">
      <c r="A579">
        <v>601</v>
      </c>
      <c r="B579" t="s">
        <v>90</v>
      </c>
      <c r="C579" s="1">
        <v>43281</v>
      </c>
      <c r="D579">
        <v>0.55759999999999998</v>
      </c>
      <c r="E579" t="e">
        <v>#N/A</v>
      </c>
      <c r="F579" t="e">
        <v>#N/A</v>
      </c>
      <c r="G579">
        <v>4116</v>
      </c>
      <c r="H579">
        <v>91389</v>
      </c>
      <c r="I579">
        <v>60382</v>
      </c>
      <c r="J579" s="3" t="e">
        <v>#N/A</v>
      </c>
      <c r="K579">
        <v>213177</v>
      </c>
      <c r="L579">
        <v>5963</v>
      </c>
      <c r="M579">
        <v>24</v>
      </c>
      <c r="N579" s="2">
        <v>294877</v>
      </c>
      <c r="O579" s="2">
        <v>243319</v>
      </c>
      <c r="P579">
        <v>12079</v>
      </c>
      <c r="Q579">
        <v>610429</v>
      </c>
      <c r="R579">
        <v>363439</v>
      </c>
      <c r="S579" s="4" t="e">
        <v>#N/A</v>
      </c>
      <c r="T579">
        <v>14442</v>
      </c>
      <c r="U579">
        <v>519040</v>
      </c>
      <c r="V579">
        <v>-14442</v>
      </c>
      <c r="W579">
        <v>11802</v>
      </c>
      <c r="X579">
        <v>14397</v>
      </c>
      <c r="Y579">
        <v>1808</v>
      </c>
      <c r="Z579">
        <v>-2640</v>
      </c>
      <c r="AA579" t="e">
        <v>#N/A</v>
      </c>
      <c r="AB579" t="e">
        <v>#N/A</v>
      </c>
      <c r="AC579">
        <v>8343</v>
      </c>
      <c r="AD579">
        <v>31.753</v>
      </c>
      <c r="AE579" s="25">
        <v>188535.27919999999</v>
      </c>
      <c r="AF579">
        <v>3003</v>
      </c>
      <c r="AG579">
        <v>1440</v>
      </c>
      <c r="AH579" t="e">
        <v>#N/A</v>
      </c>
      <c r="AI579">
        <v>8343</v>
      </c>
      <c r="AJ579" t="e">
        <v>#N/A</v>
      </c>
      <c r="AK579">
        <v>3487</v>
      </c>
      <c r="AL579">
        <v>3410</v>
      </c>
      <c r="AM579">
        <v>0</v>
      </c>
      <c r="AN579">
        <v>4535</v>
      </c>
      <c r="AO579">
        <v>77365</v>
      </c>
      <c r="AP579">
        <v>5.2182000000000004</v>
      </c>
      <c r="AQ579">
        <v>14664</v>
      </c>
      <c r="AR579">
        <v>550047</v>
      </c>
      <c r="AS579">
        <v>243479</v>
      </c>
      <c r="AT579">
        <v>23.6981</v>
      </c>
      <c r="AU579">
        <v>4669</v>
      </c>
      <c r="AV579" t="e">
        <v>#N/A</v>
      </c>
      <c r="AW579">
        <v>369</v>
      </c>
      <c r="AX579" s="26">
        <v>14664</v>
      </c>
      <c r="AY579">
        <v>14664</v>
      </c>
      <c r="AZ579">
        <v>313295</v>
      </c>
      <c r="BA579">
        <v>35188</v>
      </c>
      <c r="BB579">
        <v>19702</v>
      </c>
      <c r="BC579">
        <v>-6226</v>
      </c>
      <c r="BD579" t="e">
        <v>#N/A</v>
      </c>
      <c r="BE579" s="15">
        <v>3003</v>
      </c>
      <c r="BF579" s="5">
        <v>0</v>
      </c>
      <c r="BG579" s="9">
        <f t="shared" si="84"/>
        <v>0</v>
      </c>
      <c r="BH579" s="9">
        <f t="shared" si="80"/>
        <v>13003.320749999999</v>
      </c>
      <c r="BI579" s="9">
        <f t="shared" ref="BI579:BI642" si="85">IF(C580&lt;&gt;DATE(2021,12,31),BG579+BG580,0)</f>
        <v>13003.320749999999</v>
      </c>
      <c r="BJ579">
        <v>2574.915</v>
      </c>
      <c r="BK579" s="9">
        <f t="shared" si="82"/>
        <v>188535.27887491498</v>
      </c>
      <c r="BL579">
        <v>73.220000999999996</v>
      </c>
      <c r="BM579">
        <v>1</v>
      </c>
      <c r="BN579" t="s">
        <v>115</v>
      </c>
      <c r="BO579">
        <f t="shared" si="83"/>
        <v>0</v>
      </c>
      <c r="BP579">
        <f t="shared" ref="BP579:BP642" si="86">Q579-R579</f>
        <v>246990</v>
      </c>
      <c r="BQ579">
        <f t="shared" ref="BQ579:BQ642" si="87">BK579/BP579</f>
        <v>0.76333162830444545</v>
      </c>
      <c r="BR579">
        <f t="shared" ref="BR579:BR642" si="88">BP579/BK579</f>
        <v>1.3100465943239579</v>
      </c>
      <c r="BS579" t="str">
        <f t="shared" ref="BS579:BS642" si="89">IF(B579=B580,IF(AND(BF579&gt;0,BF580&gt;0),"Continue",IF(AND(BF579&gt;0,BF580=0),"Initiate","NonPayer")),$BG$89)</f>
        <v>NonPayer</v>
      </c>
    </row>
    <row r="580" spans="1:71">
      <c r="A580" s="27">
        <v>602</v>
      </c>
      <c r="B580" s="27" t="s">
        <v>90</v>
      </c>
      <c r="C580" s="29">
        <v>43100</v>
      </c>
      <c r="D580" s="27">
        <v>0.71099999999999997</v>
      </c>
      <c r="E580" s="27">
        <v>44680</v>
      </c>
      <c r="F580" s="27">
        <v>16977</v>
      </c>
      <c r="G580" s="27">
        <v>3815</v>
      </c>
      <c r="H580" s="27">
        <v>95175</v>
      </c>
      <c r="I580" s="27">
        <v>59820</v>
      </c>
      <c r="J580" s="27">
        <v>916238</v>
      </c>
      <c r="K580" s="27">
        <v>166660</v>
      </c>
      <c r="L580" s="27">
        <v>1218</v>
      </c>
      <c r="M580" s="27">
        <v>24</v>
      </c>
      <c r="N580" s="27">
        <v>311494</v>
      </c>
      <c r="O580" s="27">
        <v>245938</v>
      </c>
      <c r="P580" s="27">
        <v>24712</v>
      </c>
      <c r="Q580" s="27">
        <v>560229</v>
      </c>
      <c r="R580" s="27">
        <v>310865</v>
      </c>
      <c r="S580" s="27" t="e">
        <v>#N/A</v>
      </c>
      <c r="T580" s="27">
        <v>18462</v>
      </c>
      <c r="U580" s="27">
        <v>465054</v>
      </c>
      <c r="V580" s="27">
        <v>-18462</v>
      </c>
      <c r="W580" s="27">
        <v>29103</v>
      </c>
      <c r="X580" s="27">
        <v>15444</v>
      </c>
      <c r="Y580" s="27">
        <v>6788</v>
      </c>
      <c r="Z580" s="27">
        <v>10641</v>
      </c>
      <c r="AA580" s="27" t="e">
        <v>#N/A</v>
      </c>
      <c r="AB580" s="27">
        <v>0</v>
      </c>
      <c r="AC580" s="27">
        <v>9312</v>
      </c>
      <c r="AD580" s="27">
        <v>19.7806</v>
      </c>
      <c r="AE580" s="27">
        <v>164537.071</v>
      </c>
      <c r="AF580" s="27">
        <v>4180</v>
      </c>
      <c r="AG580" s="27">
        <v>1028</v>
      </c>
      <c r="AH580" s="27" t="e">
        <v>#N/A</v>
      </c>
      <c r="AI580" s="27">
        <v>9312</v>
      </c>
      <c r="AJ580" s="27" t="e">
        <v>#N/A</v>
      </c>
      <c r="AK580" s="27">
        <v>3242</v>
      </c>
      <c r="AL580" s="27">
        <v>-11408</v>
      </c>
      <c r="AM580" s="27">
        <v>0</v>
      </c>
      <c r="AN580" s="27">
        <v>5197</v>
      </c>
      <c r="AO580" s="27">
        <v>84113</v>
      </c>
      <c r="AP580" s="27">
        <v>4.9554</v>
      </c>
      <c r="AQ580" s="27">
        <v>13697</v>
      </c>
      <c r="AR580" s="27">
        <v>500409</v>
      </c>
      <c r="AS580" s="27">
        <v>246098</v>
      </c>
      <c r="AT580" s="27">
        <v>25.686299999999999</v>
      </c>
      <c r="AU580" s="27">
        <v>4856</v>
      </c>
      <c r="AV580" s="27" t="e">
        <v>#N/A</v>
      </c>
      <c r="AW580" s="27">
        <v>352</v>
      </c>
      <c r="AX580" s="27">
        <v>13697</v>
      </c>
      <c r="AY580" s="27">
        <v>13697</v>
      </c>
      <c r="AZ580" s="27">
        <v>305329</v>
      </c>
      <c r="BA580" s="27">
        <v>37884</v>
      </c>
      <c r="BB580" s="27">
        <v>18905</v>
      </c>
      <c r="BC580" s="27">
        <v>-24185</v>
      </c>
      <c r="BD580" s="27" t="e">
        <v>#N/A</v>
      </c>
      <c r="BE580" s="28">
        <v>4180</v>
      </c>
      <c r="BF580" s="27">
        <v>5.05</v>
      </c>
      <c r="BG580" s="31">
        <f t="shared" si="84"/>
        <v>13003.320749999999</v>
      </c>
      <c r="BH580" s="31">
        <f t="shared" ref="BH580:BH643" si="90">BG580+BG581</f>
        <v>13003.320749999999</v>
      </c>
      <c r="BI580" s="31">
        <f t="shared" si="85"/>
        <v>13003.320749999999</v>
      </c>
      <c r="BJ580" s="27">
        <v>2574.915</v>
      </c>
      <c r="BK580" s="31">
        <f t="shared" si="82"/>
        <v>164537.07364983001</v>
      </c>
      <c r="BL580" s="27">
        <v>63.900002000000001</v>
      </c>
      <c r="BM580" s="27">
        <v>1</v>
      </c>
      <c r="BN580" s="27" t="s">
        <v>115</v>
      </c>
      <c r="BO580" s="27">
        <f t="shared" si="83"/>
        <v>1</v>
      </c>
      <c r="BP580" s="27">
        <f t="shared" si="86"/>
        <v>249364</v>
      </c>
      <c r="BQ580" s="27">
        <f t="shared" si="87"/>
        <v>0.65982689421821117</v>
      </c>
      <c r="BR580" s="27">
        <f t="shared" si="88"/>
        <v>1.5155490156017954</v>
      </c>
      <c r="BS580" s="27" t="str">
        <f t="shared" si="89"/>
        <v>Initiate</v>
      </c>
    </row>
    <row r="581" spans="1:71" customFormat="1" hidden="1">
      <c r="A581">
        <v>603</v>
      </c>
      <c r="B581" t="s">
        <v>90</v>
      </c>
      <c r="C581" s="1">
        <v>42916</v>
      </c>
      <c r="D581">
        <v>0.75849999999999995</v>
      </c>
      <c r="E581" t="e">
        <v>#N/A</v>
      </c>
      <c r="F581" t="e">
        <v>#N/A</v>
      </c>
      <c r="G581">
        <v>6388</v>
      </c>
      <c r="H581">
        <v>130130</v>
      </c>
      <c r="I581">
        <v>59950</v>
      </c>
      <c r="J581" s="3" t="e">
        <v>#N/A</v>
      </c>
      <c r="K581">
        <v>140724</v>
      </c>
      <c r="L581">
        <v>8214</v>
      </c>
      <c r="M581">
        <v>24</v>
      </c>
      <c r="N581" s="2">
        <v>300716</v>
      </c>
      <c r="O581" s="2">
        <v>236138</v>
      </c>
      <c r="P581">
        <v>59341</v>
      </c>
      <c r="Q581">
        <v>560862</v>
      </c>
      <c r="R581">
        <v>321427</v>
      </c>
      <c r="S581" s="4" t="e">
        <v>#N/A</v>
      </c>
      <c r="T581">
        <v>12451</v>
      </c>
      <c r="U581">
        <v>430732</v>
      </c>
      <c r="V581">
        <v>-12451</v>
      </c>
      <c r="W581">
        <v>10131</v>
      </c>
      <c r="X581">
        <v>13731</v>
      </c>
      <c r="Y581">
        <v>914</v>
      </c>
      <c r="Z581">
        <v>-2320</v>
      </c>
      <c r="AA581" t="e">
        <v>#N/A</v>
      </c>
      <c r="AB581" t="e">
        <v>#N/A</v>
      </c>
      <c r="AC581">
        <v>11303</v>
      </c>
      <c r="AD581">
        <v>38.506700000000002</v>
      </c>
      <c r="AE581" s="25">
        <v>183771.6863</v>
      </c>
      <c r="AF581">
        <v>2693</v>
      </c>
      <c r="AG581">
        <v>1769</v>
      </c>
      <c r="AH581" t="e">
        <v>#N/A</v>
      </c>
      <c r="AI581">
        <v>11303</v>
      </c>
      <c r="AJ581" t="e">
        <v>#N/A</v>
      </c>
      <c r="AK581">
        <v>3138</v>
      </c>
      <c r="AL581">
        <v>8451</v>
      </c>
      <c r="AM581">
        <v>0</v>
      </c>
      <c r="AN581">
        <v>4594</v>
      </c>
      <c r="AO581">
        <v>75166</v>
      </c>
      <c r="AP581">
        <v>4.7862999999999998</v>
      </c>
      <c r="AQ581">
        <v>13297</v>
      </c>
      <c r="AR581">
        <v>500912</v>
      </c>
      <c r="AS581">
        <v>236273</v>
      </c>
      <c r="AT581">
        <v>30.116499999999998</v>
      </c>
      <c r="AU581">
        <v>5870</v>
      </c>
      <c r="AV581" t="e">
        <v>#N/A</v>
      </c>
      <c r="AW581" t="e">
        <v>#N/A</v>
      </c>
      <c r="AX581" s="26">
        <v>13297</v>
      </c>
      <c r="AY581">
        <v>13297</v>
      </c>
      <c r="AZ581">
        <v>298790</v>
      </c>
      <c r="BA581">
        <v>42459</v>
      </c>
      <c r="BB581">
        <v>19491</v>
      </c>
      <c r="BC581">
        <v>-51448</v>
      </c>
      <c r="BD581" t="e">
        <v>#N/A</v>
      </c>
      <c r="BE581" s="15">
        <v>2693</v>
      </c>
      <c r="BF581" s="5">
        <v>0</v>
      </c>
      <c r="BG581" s="9">
        <f t="shared" si="84"/>
        <v>0</v>
      </c>
      <c r="BH581" s="9">
        <f t="shared" si="90"/>
        <v>13878.79185</v>
      </c>
      <c r="BI581" s="9">
        <f t="shared" si="85"/>
        <v>13878.79185</v>
      </c>
      <c r="BJ581">
        <v>2574.915</v>
      </c>
      <c r="BK581" s="9">
        <f t="shared" si="82"/>
        <v>183771.69127474498</v>
      </c>
      <c r="BL581">
        <v>71.370002999999997</v>
      </c>
      <c r="BM581">
        <v>1</v>
      </c>
      <c r="BN581" t="s">
        <v>115</v>
      </c>
      <c r="BO581">
        <f t="shared" si="83"/>
        <v>0</v>
      </c>
      <c r="BP581">
        <f t="shared" si="86"/>
        <v>239435</v>
      </c>
      <c r="BQ581">
        <f t="shared" si="87"/>
        <v>0.76752225562154652</v>
      </c>
      <c r="BR581">
        <f t="shared" si="88"/>
        <v>1.3028938153593879</v>
      </c>
      <c r="BS581" t="str">
        <f t="shared" si="89"/>
        <v>NonPayer</v>
      </c>
    </row>
    <row r="582" spans="1:71">
      <c r="A582" s="27">
        <v>604</v>
      </c>
      <c r="B582" s="27" t="s">
        <v>90</v>
      </c>
      <c r="C582" s="29">
        <v>42735</v>
      </c>
      <c r="D582" s="27">
        <v>0.73839999999999995</v>
      </c>
      <c r="E582" s="27">
        <v>42455</v>
      </c>
      <c r="F582" s="27">
        <v>20458</v>
      </c>
      <c r="G582" s="27">
        <v>4257</v>
      </c>
      <c r="H582" s="27">
        <v>134060</v>
      </c>
      <c r="I582" s="27">
        <v>61209</v>
      </c>
      <c r="J582" s="27">
        <v>879339</v>
      </c>
      <c r="K582" s="27">
        <v>124510</v>
      </c>
      <c r="L582" s="27">
        <v>5367</v>
      </c>
      <c r="M582" s="27">
        <v>24</v>
      </c>
      <c r="N582" s="27">
        <v>311167</v>
      </c>
      <c r="O582" s="27">
        <v>244133</v>
      </c>
      <c r="P582" s="27">
        <v>62595</v>
      </c>
      <c r="Q582" s="27">
        <v>555682</v>
      </c>
      <c r="R582" s="27">
        <v>307049</v>
      </c>
      <c r="S582" s="27" t="e">
        <v>#N/A</v>
      </c>
      <c r="T582" s="27">
        <v>15060</v>
      </c>
      <c r="U582" s="27">
        <v>421622</v>
      </c>
      <c r="V582" s="27">
        <v>-15060</v>
      </c>
      <c r="W582" s="27">
        <v>25037</v>
      </c>
      <c r="X582" s="27">
        <v>13342</v>
      </c>
      <c r="Y582" s="27">
        <v>5845</v>
      </c>
      <c r="Z582" s="27">
        <v>9977</v>
      </c>
      <c r="AA582" s="27" t="e">
        <v>#N/A</v>
      </c>
      <c r="AB582" s="27">
        <v>149</v>
      </c>
      <c r="AC582" s="27">
        <v>11248</v>
      </c>
      <c r="AD582" s="27">
        <v>26.726600000000001</v>
      </c>
      <c r="AE582" s="27">
        <v>216292.8633</v>
      </c>
      <c r="AF582" s="27">
        <v>3498</v>
      </c>
      <c r="AG582" s="27">
        <v>1308</v>
      </c>
      <c r="AH582" s="27" t="e">
        <v>#N/A</v>
      </c>
      <c r="AI582" s="27">
        <v>11248</v>
      </c>
      <c r="AJ582" s="27" t="e">
        <v>#N/A</v>
      </c>
      <c r="AK582" s="27">
        <v>4317</v>
      </c>
      <c r="AL582" s="27">
        <v>-14095</v>
      </c>
      <c r="AM582" s="27">
        <v>0</v>
      </c>
      <c r="AN582" s="27">
        <v>4894</v>
      </c>
      <c r="AO582" s="27">
        <v>80407</v>
      </c>
      <c r="AP582" s="27">
        <v>4.4442000000000004</v>
      </c>
      <c r="AQ582" s="27">
        <v>11926</v>
      </c>
      <c r="AR582" s="27">
        <v>494473</v>
      </c>
      <c r="AS582" s="27">
        <v>244292</v>
      </c>
      <c r="AT582" s="27">
        <v>27.696100000000001</v>
      </c>
      <c r="AU582" s="27">
        <v>4692</v>
      </c>
      <c r="AV582" s="27" t="e">
        <v>#N/A</v>
      </c>
      <c r="AW582" s="27" t="e">
        <v>#N/A</v>
      </c>
      <c r="AX582" s="27">
        <v>11926</v>
      </c>
      <c r="AY582" s="27">
        <v>11926</v>
      </c>
      <c r="AZ582" s="27">
        <v>297446</v>
      </c>
      <c r="BA582" s="27">
        <v>39836</v>
      </c>
      <c r="BB582" s="27">
        <v>16941</v>
      </c>
      <c r="BC582" s="27">
        <v>-65188</v>
      </c>
      <c r="BD582" s="27" t="e">
        <v>#N/A</v>
      </c>
      <c r="BE582" s="28">
        <v>3498</v>
      </c>
      <c r="BF582" s="27">
        <v>5.39</v>
      </c>
      <c r="BG582" s="31">
        <f t="shared" si="84"/>
        <v>13878.79185</v>
      </c>
      <c r="BH582" s="31">
        <f t="shared" si="90"/>
        <v>13878.79185</v>
      </c>
      <c r="BI582" s="31">
        <f t="shared" si="85"/>
        <v>13878.79185</v>
      </c>
      <c r="BJ582" s="27">
        <v>2574.915</v>
      </c>
      <c r="BK582" s="31">
        <f t="shared" si="82"/>
        <v>216292.86</v>
      </c>
      <c r="BL582" s="27">
        <v>84</v>
      </c>
      <c r="BM582" s="27">
        <v>1</v>
      </c>
      <c r="BN582" s="27" t="s">
        <v>115</v>
      </c>
      <c r="BO582" s="27">
        <f t="shared" si="83"/>
        <v>1</v>
      </c>
      <c r="BP582" s="27">
        <f t="shared" si="86"/>
        <v>248633</v>
      </c>
      <c r="BQ582" s="27">
        <f t="shared" si="87"/>
        <v>0.86992820743827237</v>
      </c>
      <c r="BR582" s="27">
        <f t="shared" si="88"/>
        <v>1.1495201459724562</v>
      </c>
      <c r="BS582" s="27" t="str">
        <f t="shared" si="89"/>
        <v>Initiate</v>
      </c>
    </row>
    <row r="583" spans="1:71" customFormat="1" hidden="1">
      <c r="A583">
        <v>605</v>
      </c>
      <c r="B583" t="s">
        <v>90</v>
      </c>
      <c r="C583" s="1">
        <v>42551</v>
      </c>
      <c r="D583">
        <v>0.7581</v>
      </c>
      <c r="E583" t="e">
        <v>#N/A</v>
      </c>
      <c r="F583" t="e">
        <v>#N/A</v>
      </c>
      <c r="G583">
        <v>3640</v>
      </c>
      <c r="H583">
        <v>126122</v>
      </c>
      <c r="I583">
        <v>61609</v>
      </c>
      <c r="J583" s="3" t="e">
        <v>#N/A</v>
      </c>
      <c r="K583">
        <v>134452</v>
      </c>
      <c r="L583">
        <v>6553</v>
      </c>
      <c r="M583">
        <v>24</v>
      </c>
      <c r="N583" s="2">
        <v>304177</v>
      </c>
      <c r="O583" s="2">
        <v>237146</v>
      </c>
      <c r="P583">
        <v>58273</v>
      </c>
      <c r="Q583">
        <v>549897</v>
      </c>
      <c r="R583">
        <v>308466</v>
      </c>
      <c r="S583" s="4" t="e">
        <v>#N/A</v>
      </c>
      <c r="T583">
        <v>14804</v>
      </c>
      <c r="U583">
        <v>423775</v>
      </c>
      <c r="V583">
        <v>-14804</v>
      </c>
      <c r="W583">
        <v>8443</v>
      </c>
      <c r="X583">
        <v>13849</v>
      </c>
      <c r="Y583">
        <v>803</v>
      </c>
      <c r="Z583">
        <v>-6361</v>
      </c>
      <c r="AA583" t="e">
        <v>#N/A</v>
      </c>
      <c r="AB583">
        <v>8</v>
      </c>
      <c r="AC583">
        <v>8271</v>
      </c>
      <c r="AD583">
        <v>29.842199999999998</v>
      </c>
      <c r="AE583" s="25">
        <v>237407.1666</v>
      </c>
      <c r="AF583">
        <v>1478</v>
      </c>
      <c r="AG583">
        <v>681</v>
      </c>
      <c r="AH583">
        <v>4275</v>
      </c>
      <c r="AI583">
        <v>8271</v>
      </c>
      <c r="AJ583" t="e">
        <v>#N/A</v>
      </c>
      <c r="AK583">
        <v>4102</v>
      </c>
      <c r="AL583">
        <v>7097</v>
      </c>
      <c r="AM583">
        <v>0</v>
      </c>
      <c r="AN583">
        <v>2282</v>
      </c>
      <c r="AO583">
        <v>71794</v>
      </c>
      <c r="AP583">
        <v>5.0303000000000004</v>
      </c>
      <c r="AQ583">
        <v>10255</v>
      </c>
      <c r="AR583">
        <v>488288</v>
      </c>
      <c r="AS583">
        <v>237305</v>
      </c>
      <c r="AT583">
        <v>11.1496</v>
      </c>
      <c r="AU583">
        <v>1351</v>
      </c>
      <c r="AV583">
        <v>15829</v>
      </c>
      <c r="AW583">
        <v>511</v>
      </c>
      <c r="AX583" s="26">
        <v>10255</v>
      </c>
      <c r="AY583">
        <v>10255</v>
      </c>
      <c r="AZ583">
        <v>297773</v>
      </c>
      <c r="BA583">
        <v>35975</v>
      </c>
      <c r="BB583">
        <v>12117</v>
      </c>
      <c r="BC583">
        <v>-51891</v>
      </c>
      <c r="BD583" t="e">
        <v>#N/A</v>
      </c>
      <c r="BE583" s="15">
        <v>1478</v>
      </c>
      <c r="BF583" s="5">
        <v>0</v>
      </c>
      <c r="BG583" s="9">
        <f t="shared" si="84"/>
        <v>0</v>
      </c>
      <c r="BH583" s="9">
        <f t="shared" si="90"/>
        <v>15243.496799999999</v>
      </c>
      <c r="BI583" s="9">
        <f t="shared" si="85"/>
        <v>15243.496799999999</v>
      </c>
      <c r="BJ583">
        <v>2574.915</v>
      </c>
      <c r="BK583" s="9">
        <f t="shared" si="82"/>
        <v>237407.15527525498</v>
      </c>
      <c r="BL583">
        <v>92.199996999999996</v>
      </c>
      <c r="BM583">
        <v>1</v>
      </c>
      <c r="BN583" t="s">
        <v>115</v>
      </c>
      <c r="BO583">
        <f t="shared" si="83"/>
        <v>0</v>
      </c>
      <c r="BP583">
        <f t="shared" si="86"/>
        <v>241431</v>
      </c>
      <c r="BQ583">
        <f t="shared" si="87"/>
        <v>0.98333335518328213</v>
      </c>
      <c r="BR583">
        <f t="shared" si="88"/>
        <v>1.0169491299454716</v>
      </c>
      <c r="BS583" t="str">
        <f t="shared" si="89"/>
        <v>NonPayer</v>
      </c>
    </row>
    <row r="584" spans="1:71">
      <c r="A584" s="27">
        <v>606</v>
      </c>
      <c r="B584" s="27" t="s">
        <v>90</v>
      </c>
      <c r="C584" s="29">
        <v>42369</v>
      </c>
      <c r="D584" s="27">
        <v>0.8931</v>
      </c>
      <c r="E584" s="27">
        <v>41362</v>
      </c>
      <c r="F584" s="27">
        <v>23564</v>
      </c>
      <c r="G584" s="27">
        <v>7165</v>
      </c>
      <c r="H584" s="27">
        <v>130689</v>
      </c>
      <c r="I584" s="27">
        <v>60755</v>
      </c>
      <c r="J584" s="27">
        <v>836055</v>
      </c>
      <c r="K584" s="27">
        <v>126620</v>
      </c>
      <c r="L584" s="27">
        <v>5719</v>
      </c>
      <c r="M584" s="27">
        <v>24</v>
      </c>
      <c r="N584" s="27">
        <v>314237</v>
      </c>
      <c r="O584" s="27">
        <v>245568</v>
      </c>
      <c r="P584" s="27">
        <v>58305</v>
      </c>
      <c r="Q584" s="27">
        <v>551320</v>
      </c>
      <c r="R584" s="27">
        <v>301656</v>
      </c>
      <c r="S584" s="27" t="e">
        <v>#N/A</v>
      </c>
      <c r="T584" s="27">
        <v>19343</v>
      </c>
      <c r="U584" s="27">
        <v>420631</v>
      </c>
      <c r="V584" s="27">
        <v>-19343</v>
      </c>
      <c r="W584" s="27">
        <v>26968</v>
      </c>
      <c r="X584" s="27">
        <v>16138</v>
      </c>
      <c r="Y584" s="27">
        <v>2241</v>
      </c>
      <c r="Z584" s="27">
        <v>7625</v>
      </c>
      <c r="AA584" s="27">
        <v>0</v>
      </c>
      <c r="AB584" s="27">
        <v>0</v>
      </c>
      <c r="AC584" s="27">
        <v>9258</v>
      </c>
      <c r="AD584" s="27" t="e">
        <v>#N/A</v>
      </c>
      <c r="AE584" s="27">
        <v>233158.55679999999</v>
      </c>
      <c r="AF584" s="27">
        <v>4020</v>
      </c>
      <c r="AG584" s="27">
        <v>-1596</v>
      </c>
      <c r="AH584" s="27">
        <v>3457</v>
      </c>
      <c r="AI584" s="27">
        <v>9258</v>
      </c>
      <c r="AJ584" s="27" t="e">
        <v>#N/A</v>
      </c>
      <c r="AK584" s="27">
        <v>3916</v>
      </c>
      <c r="AL584" s="27">
        <v>-6425</v>
      </c>
      <c r="AM584" s="27">
        <v>0</v>
      </c>
      <c r="AN584" s="27">
        <v>2521</v>
      </c>
      <c r="AO584" s="27">
        <v>81019</v>
      </c>
      <c r="AP584" s="27">
        <v>6.7370999999999999</v>
      </c>
      <c r="AQ584" s="27">
        <v>13944</v>
      </c>
      <c r="AR584" s="27">
        <v>490565</v>
      </c>
      <c r="AS584" s="27">
        <v>245724</v>
      </c>
      <c r="AT584" s="27">
        <v>14.476699999999999</v>
      </c>
      <c r="AU584" s="27">
        <v>2436</v>
      </c>
      <c r="AV584" s="27">
        <v>15483</v>
      </c>
      <c r="AW584" s="27">
        <v>447</v>
      </c>
      <c r="AX584" s="27">
        <v>13944</v>
      </c>
      <c r="AY584" s="27">
        <v>13944</v>
      </c>
      <c r="AZ584" s="27">
        <v>297355</v>
      </c>
      <c r="BA584" s="27">
        <v>38586</v>
      </c>
      <c r="BB584" s="27">
        <v>16827</v>
      </c>
      <c r="BC584" s="27">
        <v>-62893</v>
      </c>
      <c r="BD584" s="27" t="e">
        <v>#N/A</v>
      </c>
      <c r="BE584" s="28">
        <v>4020</v>
      </c>
      <c r="BF584" s="27">
        <v>5.92</v>
      </c>
      <c r="BG584" s="31">
        <f t="shared" si="84"/>
        <v>15243.496799999999</v>
      </c>
      <c r="BH584" s="31">
        <f t="shared" si="90"/>
        <v>15243.496799999999</v>
      </c>
      <c r="BI584" s="31">
        <f t="shared" si="85"/>
        <v>15243.496799999999</v>
      </c>
      <c r="BJ584" s="27">
        <v>2574.915</v>
      </c>
      <c r="BK584" s="31">
        <f t="shared" si="82"/>
        <v>233158.56097474499</v>
      </c>
      <c r="BL584" s="27">
        <v>90.550003000000004</v>
      </c>
      <c r="BM584" s="27">
        <v>1</v>
      </c>
      <c r="BN584" s="27" t="s">
        <v>115</v>
      </c>
      <c r="BO584" s="27">
        <f t="shared" si="83"/>
        <v>1</v>
      </c>
      <c r="BP584" s="27">
        <f t="shared" si="86"/>
        <v>249664</v>
      </c>
      <c r="BQ584" s="27">
        <f t="shared" si="87"/>
        <v>0.93388939124080761</v>
      </c>
      <c r="BR584" s="27">
        <f t="shared" si="88"/>
        <v>1.0707906197235573</v>
      </c>
      <c r="BS584" s="27" t="str">
        <f t="shared" si="89"/>
        <v>Initiate</v>
      </c>
    </row>
    <row r="585" spans="1:71" customFormat="1" hidden="1">
      <c r="A585">
        <v>607</v>
      </c>
      <c r="B585" t="s">
        <v>90</v>
      </c>
      <c r="C585" s="1">
        <v>42185</v>
      </c>
      <c r="D585">
        <v>0.90200000000000002</v>
      </c>
      <c r="E585" t="e">
        <v>#N/A</v>
      </c>
      <c r="F585" t="e">
        <v>#N/A</v>
      </c>
      <c r="G585">
        <v>11607</v>
      </c>
      <c r="H585">
        <v>146888</v>
      </c>
      <c r="I585">
        <v>59198</v>
      </c>
      <c r="J585" s="3" t="e">
        <v>#N/A</v>
      </c>
      <c r="K585">
        <v>112343</v>
      </c>
      <c r="L585">
        <v>8502</v>
      </c>
      <c r="M585">
        <v>25</v>
      </c>
      <c r="N585" s="2">
        <v>320355</v>
      </c>
      <c r="O585" s="2">
        <v>239185</v>
      </c>
      <c r="P585">
        <v>75973</v>
      </c>
      <c r="Q585">
        <v>548066</v>
      </c>
      <c r="R585">
        <v>302384</v>
      </c>
      <c r="S585" s="4" t="e">
        <v>#N/A</v>
      </c>
      <c r="T585">
        <v>11957</v>
      </c>
      <c r="U585">
        <v>401178</v>
      </c>
      <c r="V585">
        <v>-11957</v>
      </c>
      <c r="W585">
        <v>16607</v>
      </c>
      <c r="X585">
        <v>14789</v>
      </c>
      <c r="Y585">
        <v>803</v>
      </c>
      <c r="Z585">
        <v>4650</v>
      </c>
      <c r="AA585" t="e">
        <v>#N/A</v>
      </c>
      <c r="AB585">
        <v>0</v>
      </c>
      <c r="AC585">
        <v>10079</v>
      </c>
      <c r="AD585">
        <v>18.899100000000001</v>
      </c>
      <c r="AE585" s="25">
        <v>242096.83420000001</v>
      </c>
      <c r="AF585">
        <v>6001</v>
      </c>
      <c r="AG585">
        <v>1418</v>
      </c>
      <c r="AH585">
        <v>3964</v>
      </c>
      <c r="AI585">
        <v>10079</v>
      </c>
      <c r="AJ585" t="e">
        <v>#N/A</v>
      </c>
      <c r="AK585">
        <v>5990</v>
      </c>
      <c r="AL585">
        <v>-980</v>
      </c>
      <c r="AM585">
        <v>0</v>
      </c>
      <c r="AN585">
        <v>7503</v>
      </c>
      <c r="AO585">
        <v>72130</v>
      </c>
      <c r="AP585">
        <v>4.4162999999999997</v>
      </c>
      <c r="AQ585">
        <v>10878</v>
      </c>
      <c r="AR585">
        <v>488868</v>
      </c>
      <c r="AS585">
        <v>239667</v>
      </c>
      <c r="AT585">
        <v>37.699599999999997</v>
      </c>
      <c r="AU585">
        <v>6798</v>
      </c>
      <c r="AV585">
        <v>15594</v>
      </c>
      <c r="AW585">
        <v>356</v>
      </c>
      <c r="AX585" s="26">
        <v>30604</v>
      </c>
      <c r="AY585">
        <v>30604</v>
      </c>
      <c r="AZ585">
        <v>297534</v>
      </c>
      <c r="BA585">
        <v>37795</v>
      </c>
      <c r="BB585">
        <v>18032</v>
      </c>
      <c r="BC585">
        <v>-67937</v>
      </c>
      <c r="BD585" t="e">
        <v>#N/A</v>
      </c>
      <c r="BE585" s="15">
        <v>6001</v>
      </c>
      <c r="BF585" s="5">
        <v>0</v>
      </c>
      <c r="BG585" s="9">
        <f t="shared" si="84"/>
        <v>0</v>
      </c>
      <c r="BH585" s="9">
        <f t="shared" si="90"/>
        <v>8915.1413599999996</v>
      </c>
      <c r="BI585" s="9">
        <f t="shared" si="85"/>
        <v>8915.1413599999996</v>
      </c>
      <c r="BJ585">
        <v>2669.2040000000002</v>
      </c>
      <c r="BK585" s="9">
        <f t="shared" si="82"/>
        <v>242096.79479238801</v>
      </c>
      <c r="BL585">
        <v>90.699996999999996</v>
      </c>
      <c r="BM585">
        <v>1</v>
      </c>
      <c r="BN585" t="s">
        <v>115</v>
      </c>
      <c r="BO585">
        <f t="shared" si="83"/>
        <v>0</v>
      </c>
      <c r="BP585">
        <f t="shared" si="86"/>
        <v>245682</v>
      </c>
      <c r="BQ585">
        <f t="shared" si="87"/>
        <v>0.98540713113857759</v>
      </c>
      <c r="BR585">
        <f t="shared" si="88"/>
        <v>1.0148089742810784</v>
      </c>
      <c r="BS585" t="str">
        <f t="shared" si="89"/>
        <v>NonPayer</v>
      </c>
    </row>
    <row r="586" spans="1:71">
      <c r="A586" s="27">
        <v>608</v>
      </c>
      <c r="B586" s="27" t="s">
        <v>90</v>
      </c>
      <c r="C586" s="29">
        <v>42004</v>
      </c>
      <c r="D586" s="27">
        <v>1.0513999999999999</v>
      </c>
      <c r="E586" s="27">
        <v>42347</v>
      </c>
      <c r="F586" s="27">
        <v>19749</v>
      </c>
      <c r="G586" s="27">
        <v>16945</v>
      </c>
      <c r="H586" s="27">
        <v>123244</v>
      </c>
      <c r="I586" s="27">
        <v>58420</v>
      </c>
      <c r="J586" s="27">
        <v>789372</v>
      </c>
      <c r="K586" s="27">
        <v>137872</v>
      </c>
      <c r="L586" s="27">
        <v>1934</v>
      </c>
      <c r="M586" s="27">
        <v>25</v>
      </c>
      <c r="N586" s="27">
        <v>322258</v>
      </c>
      <c r="O586" s="27">
        <v>240235</v>
      </c>
      <c r="P586" s="27">
        <v>52142</v>
      </c>
      <c r="Q586" s="27">
        <v>548634</v>
      </c>
      <c r="R586" s="27">
        <v>303407</v>
      </c>
      <c r="S586" s="27" t="e">
        <v>#N/A</v>
      </c>
      <c r="T586" s="27">
        <v>21509</v>
      </c>
      <c r="U586" s="27">
        <v>425390</v>
      </c>
      <c r="V586" s="27">
        <v>-21509</v>
      </c>
      <c r="W586" s="27">
        <v>29581</v>
      </c>
      <c r="X586" s="27">
        <v>14995</v>
      </c>
      <c r="Y586" s="27">
        <v>3414</v>
      </c>
      <c r="Z586" s="27">
        <v>8072</v>
      </c>
      <c r="AA586" s="27" t="e">
        <v>#N/A</v>
      </c>
      <c r="AB586" s="27">
        <v>0</v>
      </c>
      <c r="AC586" s="27">
        <v>7612</v>
      </c>
      <c r="AD586" s="27">
        <v>1018.2243</v>
      </c>
      <c r="AE586" s="27">
        <v>232247.47010000001</v>
      </c>
      <c r="AF586" s="27">
        <v>-2030</v>
      </c>
      <c r="AG586" s="27">
        <v>2179</v>
      </c>
      <c r="AH586" s="27">
        <v>3830</v>
      </c>
      <c r="AI586" s="27">
        <v>7612</v>
      </c>
      <c r="AJ586" s="27" t="e">
        <v>#N/A</v>
      </c>
      <c r="AK586" s="27">
        <v>4076</v>
      </c>
      <c r="AL586" s="27">
        <v>3698</v>
      </c>
      <c r="AM586" s="27">
        <v>0</v>
      </c>
      <c r="AN586" s="27">
        <v>214</v>
      </c>
      <c r="AO586" s="27">
        <v>78930</v>
      </c>
      <c r="AP586" s="27">
        <v>5.0564</v>
      </c>
      <c r="AQ586" s="27">
        <v>12895</v>
      </c>
      <c r="AR586" s="27">
        <v>490214</v>
      </c>
      <c r="AS586" s="27">
        <v>241126</v>
      </c>
      <c r="AT586" s="27">
        <v>35.360199999999999</v>
      </c>
      <c r="AU586" s="27">
        <v>7211</v>
      </c>
      <c r="AV586" s="27">
        <v>15519</v>
      </c>
      <c r="AW586" s="27">
        <v>287</v>
      </c>
      <c r="AX586" s="27">
        <v>37520</v>
      </c>
      <c r="AY586" s="27">
        <v>37520</v>
      </c>
      <c r="AZ586" s="27">
        <v>298937</v>
      </c>
      <c r="BA586" s="27">
        <v>39994</v>
      </c>
      <c r="BB586" s="27">
        <v>20393</v>
      </c>
      <c r="BC586" s="27">
        <v>-46311</v>
      </c>
      <c r="BD586" s="27" t="e">
        <v>#N/A</v>
      </c>
      <c r="BE586" s="28">
        <v>-1814</v>
      </c>
      <c r="BF586" s="27">
        <v>3.34</v>
      </c>
      <c r="BG586" s="31">
        <f t="shared" si="84"/>
        <v>8915.1413599999996</v>
      </c>
      <c r="BH586" s="31">
        <f t="shared" si="90"/>
        <v>8915.1413599999996</v>
      </c>
      <c r="BI586" s="31">
        <f t="shared" si="85"/>
        <v>8915.1413599999996</v>
      </c>
      <c r="BJ586" s="27">
        <v>2669.2040000000002</v>
      </c>
      <c r="BK586" s="31">
        <f t="shared" si="82"/>
        <v>232247.44537840801</v>
      </c>
      <c r="BL586" s="27">
        <v>87.010002</v>
      </c>
      <c r="BM586" s="27">
        <v>1</v>
      </c>
      <c r="BN586" s="27" t="s">
        <v>115</v>
      </c>
      <c r="BO586" s="27">
        <f t="shared" si="83"/>
        <v>1</v>
      </c>
      <c r="BP586" s="27">
        <f t="shared" si="86"/>
        <v>245227</v>
      </c>
      <c r="BQ586" s="27">
        <f t="shared" si="87"/>
        <v>0.9470712661265196</v>
      </c>
      <c r="BR586" s="27">
        <f t="shared" si="88"/>
        <v>1.0558867487237329</v>
      </c>
      <c r="BS586" s="27" t="str">
        <f t="shared" si="89"/>
        <v>Initiate</v>
      </c>
    </row>
    <row r="587" spans="1:71" customFormat="1" hidden="1">
      <c r="A587">
        <v>609</v>
      </c>
      <c r="B587" t="s">
        <v>90</v>
      </c>
      <c r="C587" s="1">
        <v>41820</v>
      </c>
      <c r="D587">
        <v>1.1519999999999999</v>
      </c>
      <c r="E587" t="e">
        <v>#N/A</v>
      </c>
      <c r="F587" t="e">
        <v>#N/A</v>
      </c>
      <c r="G587">
        <v>7249</v>
      </c>
      <c r="H587">
        <v>92720</v>
      </c>
      <c r="I587">
        <v>59489</v>
      </c>
      <c r="J587" s="3">
        <v>765597</v>
      </c>
      <c r="K587">
        <v>158577</v>
      </c>
      <c r="L587">
        <v>504</v>
      </c>
      <c r="M587">
        <v>25</v>
      </c>
      <c r="N587" s="2">
        <v>294346</v>
      </c>
      <c r="O587" s="2">
        <v>212964</v>
      </c>
      <c r="P587">
        <v>26883</v>
      </c>
      <c r="Q587">
        <v>513093</v>
      </c>
      <c r="R587">
        <v>295286</v>
      </c>
      <c r="S587" s="4" t="e">
        <v>#N/A</v>
      </c>
      <c r="T587">
        <v>14839</v>
      </c>
      <c r="U587">
        <v>420373</v>
      </c>
      <c r="V587">
        <v>-14839</v>
      </c>
      <c r="W587">
        <v>19982</v>
      </c>
      <c r="X587">
        <v>14513</v>
      </c>
      <c r="Y587">
        <v>1424</v>
      </c>
      <c r="Z587">
        <v>5143</v>
      </c>
      <c r="AA587" t="e">
        <v>#N/A</v>
      </c>
      <c r="AB587">
        <v>0</v>
      </c>
      <c r="AC587">
        <v>11837</v>
      </c>
      <c r="AD587">
        <v>7.9654999999999996</v>
      </c>
      <c r="AE587" s="25">
        <v>216280.72270000001</v>
      </c>
      <c r="AF587">
        <v>7723</v>
      </c>
      <c r="AG587">
        <v>675</v>
      </c>
      <c r="AH587">
        <v>3847</v>
      </c>
      <c r="AI587">
        <v>11837</v>
      </c>
      <c r="AJ587" t="e">
        <v>#N/A</v>
      </c>
      <c r="AK587">
        <v>3124</v>
      </c>
      <c r="AL587">
        <v>-29275</v>
      </c>
      <c r="AM587">
        <v>0</v>
      </c>
      <c r="AN587">
        <v>8474</v>
      </c>
      <c r="AO587">
        <v>72088</v>
      </c>
      <c r="AP587">
        <v>8.0779999999999994</v>
      </c>
      <c r="AQ587">
        <v>21651</v>
      </c>
      <c r="AR587">
        <v>453604</v>
      </c>
      <c r="AS587">
        <v>214658</v>
      </c>
      <c r="AT587">
        <v>25.653600000000001</v>
      </c>
      <c r="AU587">
        <v>7644</v>
      </c>
      <c r="AV587">
        <v>14968</v>
      </c>
      <c r="AW587">
        <v>502</v>
      </c>
      <c r="AX587" s="26">
        <v>23997</v>
      </c>
      <c r="AY587">
        <v>23997</v>
      </c>
      <c r="AZ587">
        <v>275908</v>
      </c>
      <c r="BA587">
        <v>41790</v>
      </c>
      <c r="BB587">
        <v>29797</v>
      </c>
      <c r="BC587">
        <v>5162</v>
      </c>
      <c r="BD587" t="e">
        <v>#N/A</v>
      </c>
      <c r="BE587" s="15">
        <v>8107</v>
      </c>
      <c r="BF587" s="5">
        <v>0</v>
      </c>
      <c r="BG587" s="9">
        <f t="shared" si="84"/>
        <v>0</v>
      </c>
      <c r="BH587" s="9">
        <f t="shared" si="90"/>
        <v>8327.9164800000017</v>
      </c>
      <c r="BI587" s="9">
        <f t="shared" si="85"/>
        <v>8327.9164800000017</v>
      </c>
      <c r="BJ587">
        <v>2669.2040000000002</v>
      </c>
      <c r="BK587" s="9">
        <f t="shared" si="82"/>
        <v>230378.991901592</v>
      </c>
      <c r="BL587">
        <v>86.309997999999993</v>
      </c>
      <c r="BM587">
        <v>1</v>
      </c>
      <c r="BN587" t="s">
        <v>115</v>
      </c>
      <c r="BO587">
        <f t="shared" si="83"/>
        <v>0</v>
      </c>
      <c r="BP587">
        <f t="shared" si="86"/>
        <v>217807</v>
      </c>
      <c r="BQ587">
        <f t="shared" si="87"/>
        <v>1.0577207890544933</v>
      </c>
      <c r="BR587">
        <f t="shared" si="88"/>
        <v>0.94542908709765416</v>
      </c>
      <c r="BS587" t="str">
        <f t="shared" si="89"/>
        <v>NonPayer</v>
      </c>
    </row>
    <row r="588" spans="1:71">
      <c r="A588" s="27">
        <v>610</v>
      </c>
      <c r="B588" s="27" t="s">
        <v>90</v>
      </c>
      <c r="C588" s="29">
        <v>41639</v>
      </c>
      <c r="D588" s="27">
        <v>0.71719999999999995</v>
      </c>
      <c r="E588" s="27">
        <v>37222</v>
      </c>
      <c r="F588" s="27">
        <v>16374</v>
      </c>
      <c r="G588" s="27">
        <v>7960</v>
      </c>
      <c r="H588" s="27">
        <v>133910</v>
      </c>
      <c r="I588" s="27">
        <v>64346</v>
      </c>
      <c r="J588" s="27">
        <v>755011</v>
      </c>
      <c r="K588" s="27">
        <v>184600</v>
      </c>
      <c r="L588" s="27">
        <v>1966</v>
      </c>
      <c r="M588" s="27">
        <v>25</v>
      </c>
      <c r="N588" s="27">
        <v>262967</v>
      </c>
      <c r="O588" s="27">
        <v>194642</v>
      </c>
      <c r="P588" s="27">
        <v>33209</v>
      </c>
      <c r="Q588" s="27">
        <v>560972</v>
      </c>
      <c r="R588" s="27">
        <v>361216</v>
      </c>
      <c r="S588" s="27" t="e">
        <v>#N/A</v>
      </c>
      <c r="T588" s="27">
        <v>22661</v>
      </c>
      <c r="U588" s="27">
        <v>427062</v>
      </c>
      <c r="V588" s="27">
        <v>-22661</v>
      </c>
      <c r="W588" s="27">
        <v>22379</v>
      </c>
      <c r="X588" s="27">
        <v>18698</v>
      </c>
      <c r="Y588" s="27">
        <v>742</v>
      </c>
      <c r="Z588" s="27">
        <v>-282</v>
      </c>
      <c r="AA588" s="27" t="e">
        <v>#N/A</v>
      </c>
      <c r="AB588" s="27">
        <v>11213</v>
      </c>
      <c r="AC588" s="27">
        <v>7713</v>
      </c>
      <c r="AD588" s="27">
        <v>47.8538</v>
      </c>
      <c r="AE588" s="27">
        <v>295214.00060000003</v>
      </c>
      <c r="AF588" s="27">
        <v>2133</v>
      </c>
      <c r="AG588" s="27">
        <v>2252</v>
      </c>
      <c r="AH588" s="27">
        <v>3363</v>
      </c>
      <c r="AI588" s="27">
        <v>7713</v>
      </c>
      <c r="AJ588" s="27" t="e">
        <v>#N/A</v>
      </c>
      <c r="AK588" s="27">
        <v>3359</v>
      </c>
      <c r="AL588" s="27">
        <v>2000</v>
      </c>
      <c r="AM588" s="27">
        <v>0</v>
      </c>
      <c r="AN588" s="27">
        <v>4706</v>
      </c>
      <c r="AO588" s="27">
        <v>58419</v>
      </c>
      <c r="AP588" s="27">
        <v>9.0155999999999992</v>
      </c>
      <c r="AQ588" s="27">
        <v>25948</v>
      </c>
      <c r="AR588" s="27">
        <v>496626</v>
      </c>
      <c r="AS588" s="27">
        <v>196372</v>
      </c>
      <c r="AT588" s="27">
        <v>24.311800000000002</v>
      </c>
      <c r="AU588" s="27">
        <v>8479</v>
      </c>
      <c r="AV588" s="27">
        <v>14252</v>
      </c>
      <c r="AW588" s="27">
        <v>449</v>
      </c>
      <c r="AX588" s="27">
        <v>22550</v>
      </c>
      <c r="AY588" s="27">
        <v>22550</v>
      </c>
      <c r="AZ588" s="27">
        <v>272229</v>
      </c>
      <c r="BA588" s="27">
        <v>44186</v>
      </c>
      <c r="BB588" s="27">
        <v>34876</v>
      </c>
      <c r="BC588" s="27">
        <v>21840</v>
      </c>
      <c r="BD588" s="27" t="e">
        <v>#N/A</v>
      </c>
      <c r="BE588" s="28">
        <v>-422</v>
      </c>
      <c r="BF588" s="27">
        <v>3.12</v>
      </c>
      <c r="BG588" s="31">
        <f t="shared" si="84"/>
        <v>8327.9164800000017</v>
      </c>
      <c r="BH588" s="31">
        <f t="shared" si="90"/>
        <v>8327.9164800000017</v>
      </c>
      <c r="BI588" s="31">
        <f t="shared" si="85"/>
        <v>8327.9164800000017</v>
      </c>
      <c r="BJ588" s="27">
        <v>2669.2040000000002</v>
      </c>
      <c r="BK588" s="31">
        <f t="shared" si="82"/>
        <v>296228.267927612</v>
      </c>
      <c r="BL588" s="27">
        <v>110.980003</v>
      </c>
      <c r="BM588" s="27">
        <v>1</v>
      </c>
      <c r="BN588" s="27" t="s">
        <v>115</v>
      </c>
      <c r="BO588" s="27">
        <f t="shared" si="83"/>
        <v>1</v>
      </c>
      <c r="BP588" s="27">
        <f t="shared" si="86"/>
        <v>199756</v>
      </c>
      <c r="BQ588" s="27">
        <f t="shared" si="87"/>
        <v>1.4829505392960012</v>
      </c>
      <c r="BR588" s="27">
        <f t="shared" si="88"/>
        <v>0.67433132360215364</v>
      </c>
      <c r="BS588" s="27" t="str">
        <f t="shared" si="89"/>
        <v>Initiate</v>
      </c>
    </row>
    <row r="589" spans="1:71" customFormat="1" hidden="1">
      <c r="A589">
        <v>611</v>
      </c>
      <c r="B589" t="s">
        <v>90</v>
      </c>
      <c r="C589" s="1">
        <v>41455</v>
      </c>
      <c r="D589">
        <v>0.78220000000000001</v>
      </c>
      <c r="E589" t="e">
        <v>#N/A</v>
      </c>
      <c r="F589" t="e">
        <v>#N/A</v>
      </c>
      <c r="G589">
        <v>10761</v>
      </c>
      <c r="H589">
        <v>146729</v>
      </c>
      <c r="I589">
        <v>84191</v>
      </c>
      <c r="J589" s="3" t="e">
        <v>#N/A</v>
      </c>
      <c r="K589">
        <v>150744</v>
      </c>
      <c r="L589">
        <v>4467</v>
      </c>
      <c r="M589">
        <v>25</v>
      </c>
      <c r="N589" s="2">
        <v>229203</v>
      </c>
      <c r="O589" s="2">
        <v>200829</v>
      </c>
      <c r="P589">
        <v>46411</v>
      </c>
      <c r="Q589">
        <v>544371</v>
      </c>
      <c r="R589">
        <v>336184</v>
      </c>
      <c r="S589" s="4" t="e">
        <v>#N/A</v>
      </c>
      <c r="T589">
        <v>7561</v>
      </c>
      <c r="U589">
        <v>397642</v>
      </c>
      <c r="V589">
        <v>-7561</v>
      </c>
      <c r="W589">
        <v>25578</v>
      </c>
      <c r="X589">
        <v>16270</v>
      </c>
      <c r="Y589">
        <v>352</v>
      </c>
      <c r="Z589">
        <v>18017</v>
      </c>
      <c r="AA589" t="e">
        <v>#N/A</v>
      </c>
      <c r="AB589">
        <v>5205</v>
      </c>
      <c r="AC589">
        <v>13569</v>
      </c>
      <c r="AD589">
        <v>14.939500000000001</v>
      </c>
      <c r="AE589" s="25">
        <v>259595.38209999999</v>
      </c>
      <c r="AF589">
        <v>9154</v>
      </c>
      <c r="AG589">
        <v>1606</v>
      </c>
      <c r="AH589">
        <v>3549</v>
      </c>
      <c r="AI589">
        <v>13569</v>
      </c>
      <c r="AJ589" t="e">
        <v>#N/A</v>
      </c>
      <c r="AK589">
        <v>206</v>
      </c>
      <c r="AL589">
        <v>-15072</v>
      </c>
      <c r="AM589">
        <v>0</v>
      </c>
      <c r="AN589">
        <v>10750</v>
      </c>
      <c r="AO589">
        <v>70984</v>
      </c>
      <c r="AP589">
        <v>9.5151000000000003</v>
      </c>
      <c r="AQ589">
        <v>27508</v>
      </c>
      <c r="AR589">
        <v>460180</v>
      </c>
      <c r="AS589">
        <v>207956</v>
      </c>
      <c r="AT589">
        <v>22.9054</v>
      </c>
      <c r="AU589">
        <v>8333</v>
      </c>
      <c r="AV589">
        <v>14547</v>
      </c>
      <c r="AW589">
        <v>539</v>
      </c>
      <c r="AX589" s="26">
        <v>26288</v>
      </c>
      <c r="AY589">
        <v>26288</v>
      </c>
      <c r="AZ589">
        <v>275199</v>
      </c>
      <c r="BA589">
        <v>43646</v>
      </c>
      <c r="BB589">
        <v>36380</v>
      </c>
      <c r="BC589">
        <v>-81587</v>
      </c>
      <c r="BD589" t="e">
        <v>#N/A</v>
      </c>
      <c r="BE589" s="15">
        <v>7193</v>
      </c>
      <c r="BF589" s="5">
        <v>0</v>
      </c>
      <c r="BG589" s="9">
        <f t="shared" si="84"/>
        <v>0</v>
      </c>
      <c r="BH589" s="9">
        <f t="shared" si="90"/>
        <v>6512.8577599999999</v>
      </c>
      <c r="BI589" s="9">
        <f t="shared" si="85"/>
        <v>6512.8577599999999</v>
      </c>
      <c r="BJ589">
        <v>2669.2040000000002</v>
      </c>
      <c r="BK589" s="9">
        <f t="shared" si="82"/>
        <v>235343.71134159205</v>
      </c>
      <c r="BL589">
        <v>88.169998000000007</v>
      </c>
      <c r="BM589">
        <v>1</v>
      </c>
      <c r="BN589" t="s">
        <v>115</v>
      </c>
      <c r="BO589">
        <f t="shared" si="83"/>
        <v>0</v>
      </c>
      <c r="BP589">
        <f t="shared" si="86"/>
        <v>208187</v>
      </c>
      <c r="BQ589">
        <f t="shared" si="87"/>
        <v>1.1304438381915876</v>
      </c>
      <c r="BR589">
        <f t="shared" si="88"/>
        <v>0.88460829827666332</v>
      </c>
      <c r="BS589" t="str">
        <f t="shared" si="89"/>
        <v>NonPayer</v>
      </c>
    </row>
    <row r="590" spans="1:71">
      <c r="A590" s="27">
        <v>612</v>
      </c>
      <c r="B590" s="27" t="s">
        <v>90</v>
      </c>
      <c r="C590" s="29">
        <v>41274</v>
      </c>
      <c r="D590" s="27">
        <v>0.75390000000000001</v>
      </c>
      <c r="E590" s="27">
        <v>32409</v>
      </c>
      <c r="F590" s="27">
        <v>31963</v>
      </c>
      <c r="G590" s="27">
        <v>13629</v>
      </c>
      <c r="H590" s="27">
        <v>137142</v>
      </c>
      <c r="I590" s="27">
        <v>88329</v>
      </c>
      <c r="J590" s="27">
        <v>816064</v>
      </c>
      <c r="K590" s="27">
        <v>152874</v>
      </c>
      <c r="L590" s="27">
        <v>3492</v>
      </c>
      <c r="M590" s="27">
        <v>25</v>
      </c>
      <c r="N590" s="27">
        <v>266607</v>
      </c>
      <c r="O590" s="27">
        <v>231785</v>
      </c>
      <c r="P590" s="27">
        <v>65016</v>
      </c>
      <c r="Q590" s="27">
        <v>567190</v>
      </c>
      <c r="R590" s="27">
        <v>328358</v>
      </c>
      <c r="S590" s="27" t="e">
        <v>#N/A</v>
      </c>
      <c r="T590" s="27">
        <v>30205</v>
      </c>
      <c r="U590" s="27">
        <v>430048</v>
      </c>
      <c r="V590" s="27">
        <v>-30205</v>
      </c>
      <c r="W590" s="27">
        <v>22815</v>
      </c>
      <c r="X590" s="27">
        <v>16799</v>
      </c>
      <c r="Y590" s="27">
        <v>1502</v>
      </c>
      <c r="Z590" s="27">
        <v>-7390</v>
      </c>
      <c r="AA590" s="27" t="e">
        <v>#N/A</v>
      </c>
      <c r="AB590" s="27">
        <v>3606</v>
      </c>
      <c r="AC590" s="27">
        <v>6245</v>
      </c>
      <c r="AD590" s="27">
        <v>39.6843</v>
      </c>
      <c r="AE590" s="27">
        <v>320704.90210000001</v>
      </c>
      <c r="AF590" s="27">
        <v>3837</v>
      </c>
      <c r="AG590" s="27">
        <v>2791</v>
      </c>
      <c r="AH590" s="27">
        <v>2954</v>
      </c>
      <c r="AI590" s="27">
        <v>6245</v>
      </c>
      <c r="AJ590" s="27" t="e">
        <v>#N/A</v>
      </c>
      <c r="AK590" s="27">
        <v>2606</v>
      </c>
      <c r="AL590" s="27">
        <v>11407</v>
      </c>
      <c r="AM590" s="27">
        <v>0</v>
      </c>
      <c r="AN590" s="27">
        <v>7033</v>
      </c>
      <c r="AO590" s="27">
        <v>56650</v>
      </c>
      <c r="AP590" s="27">
        <v>11.4117</v>
      </c>
      <c r="AQ590" s="27">
        <v>33051</v>
      </c>
      <c r="AR590" s="27">
        <v>478861</v>
      </c>
      <c r="AS590" s="27">
        <v>236201</v>
      </c>
      <c r="AT590" s="27">
        <v>24.680299999999999</v>
      </c>
      <c r="AU590" s="27">
        <v>11002</v>
      </c>
      <c r="AV590" s="27">
        <v>15082</v>
      </c>
      <c r="AW590" s="27">
        <v>525</v>
      </c>
      <c r="AX590" s="27">
        <v>32676</v>
      </c>
      <c r="AY590" s="27">
        <v>32676</v>
      </c>
      <c r="AZ590" s="27">
        <v>295341</v>
      </c>
      <c r="BA590" s="27">
        <v>52480</v>
      </c>
      <c r="BB590" s="27">
        <v>44578</v>
      </c>
      <c r="BC590" s="27">
        <v>-70473</v>
      </c>
      <c r="BD590" s="27" t="e">
        <v>#N/A</v>
      </c>
      <c r="BE590" s="28">
        <v>3462</v>
      </c>
      <c r="BF590" s="27">
        <v>2.44</v>
      </c>
      <c r="BG590" s="31">
        <f t="shared" si="84"/>
        <v>6512.8577599999999</v>
      </c>
      <c r="BH590" s="31">
        <f t="shared" si="90"/>
        <v>6512.8577599999999</v>
      </c>
      <c r="BI590" s="31">
        <f t="shared" si="85"/>
        <v>6512.8577599999999</v>
      </c>
      <c r="BJ590" s="27">
        <v>2669.2040000000002</v>
      </c>
      <c r="BK590" s="31">
        <f t="shared" si="82"/>
        <v>321372.16693840805</v>
      </c>
      <c r="BL590" s="27">
        <v>120.400002</v>
      </c>
      <c r="BM590" s="27">
        <v>1</v>
      </c>
      <c r="BN590" s="27" t="s">
        <v>115</v>
      </c>
      <c r="BO590" s="27">
        <f t="shared" si="83"/>
        <v>1</v>
      </c>
      <c r="BP590" s="27">
        <f t="shared" si="86"/>
        <v>238832</v>
      </c>
      <c r="BQ590" s="27">
        <f t="shared" si="87"/>
        <v>1.3455992787332018</v>
      </c>
      <c r="BR590" s="27">
        <f t="shared" si="88"/>
        <v>0.74316329965741212</v>
      </c>
      <c r="BS590" s="27" t="str">
        <f t="shared" si="89"/>
        <v>Initiate</v>
      </c>
    </row>
    <row r="591" spans="1:71" customFormat="1" hidden="1">
      <c r="A591">
        <v>613</v>
      </c>
      <c r="B591" t="s">
        <v>90</v>
      </c>
      <c r="C591" s="1">
        <v>41090</v>
      </c>
      <c r="D591">
        <v>0.75480000000000003</v>
      </c>
      <c r="E591" t="e">
        <v>#N/A</v>
      </c>
      <c r="F591" t="e">
        <v>#N/A</v>
      </c>
      <c r="G591">
        <v>9286</v>
      </c>
      <c r="H591">
        <v>131966</v>
      </c>
      <c r="I591">
        <v>67245</v>
      </c>
      <c r="J591" s="3" t="e">
        <v>#N/A</v>
      </c>
      <c r="K591">
        <v>129852</v>
      </c>
      <c r="L591">
        <v>2939</v>
      </c>
      <c r="M591">
        <v>25</v>
      </c>
      <c r="N591" s="2">
        <v>248422</v>
      </c>
      <c r="O591" s="2">
        <v>204136</v>
      </c>
      <c r="P591">
        <v>67520</v>
      </c>
      <c r="Q591">
        <v>535865</v>
      </c>
      <c r="R591">
        <v>297842</v>
      </c>
      <c r="S591" s="4" t="e">
        <v>#N/A</v>
      </c>
      <c r="T591">
        <v>21432</v>
      </c>
      <c r="U591">
        <v>403899</v>
      </c>
      <c r="V591">
        <v>-21432</v>
      </c>
      <c r="W591">
        <v>19821</v>
      </c>
      <c r="X591">
        <v>15493</v>
      </c>
      <c r="Y591">
        <v>98</v>
      </c>
      <c r="Z591">
        <v>-1611</v>
      </c>
      <c r="AA591" t="e">
        <v>#N/A</v>
      </c>
      <c r="AB591">
        <v>886</v>
      </c>
      <c r="AC591">
        <v>15021</v>
      </c>
      <c r="AD591">
        <v>28.4115</v>
      </c>
      <c r="AE591" s="25">
        <v>343684.27179999999</v>
      </c>
      <c r="AF591">
        <v>7606</v>
      </c>
      <c r="AG591">
        <v>2969</v>
      </c>
      <c r="AH591">
        <v>4114</v>
      </c>
      <c r="AI591">
        <v>15021</v>
      </c>
      <c r="AJ591" t="e">
        <v>#N/A</v>
      </c>
      <c r="AK591">
        <v>363</v>
      </c>
      <c r="AL591">
        <v>4949</v>
      </c>
      <c r="AM591">
        <v>0</v>
      </c>
      <c r="AN591">
        <v>10450</v>
      </c>
      <c r="AO591">
        <v>76387</v>
      </c>
      <c r="AP591">
        <v>15.912800000000001</v>
      </c>
      <c r="AQ591">
        <v>47066</v>
      </c>
      <c r="AR591">
        <v>468620</v>
      </c>
      <c r="AS591">
        <v>237635</v>
      </c>
      <c r="AT591">
        <v>19.904699999999998</v>
      </c>
      <c r="AU591">
        <v>11657</v>
      </c>
      <c r="AV591">
        <v>13606</v>
      </c>
      <c r="AW591">
        <v>-159</v>
      </c>
      <c r="AX591" s="26">
        <v>47066</v>
      </c>
      <c r="AY591">
        <v>47066</v>
      </c>
      <c r="AZ591">
        <v>314123</v>
      </c>
      <c r="BA591">
        <v>67668</v>
      </c>
      <c r="BB591">
        <v>58564</v>
      </c>
      <c r="BC591">
        <v>-65802</v>
      </c>
      <c r="BD591" t="e">
        <v>#N/A</v>
      </c>
      <c r="BE591" s="15">
        <v>7606</v>
      </c>
      <c r="BF591" s="5">
        <v>0</v>
      </c>
      <c r="BG591" s="9">
        <f t="shared" si="84"/>
        <v>0</v>
      </c>
      <c r="BH591" s="9">
        <f t="shared" si="90"/>
        <v>13833.312599999999</v>
      </c>
      <c r="BI591" s="9">
        <f t="shared" si="85"/>
        <v>13833.312599999999</v>
      </c>
      <c r="BJ591">
        <v>2943.2579999999998</v>
      </c>
      <c r="BK591" s="9">
        <f t="shared" si="82"/>
        <v>343154.43844696798</v>
      </c>
      <c r="BL591">
        <v>116.589996</v>
      </c>
      <c r="BM591">
        <v>1</v>
      </c>
      <c r="BN591" t="s">
        <v>115</v>
      </c>
      <c r="BO591">
        <f t="shared" si="83"/>
        <v>0</v>
      </c>
      <c r="BP591">
        <f t="shared" si="86"/>
        <v>238023</v>
      </c>
      <c r="BQ591">
        <f t="shared" si="87"/>
        <v>1.4416860490245396</v>
      </c>
      <c r="BR591">
        <f t="shared" si="88"/>
        <v>0.69363229302011409</v>
      </c>
      <c r="BS591" t="str">
        <f t="shared" si="89"/>
        <v>NonPayer</v>
      </c>
    </row>
    <row r="592" spans="1:71">
      <c r="A592" s="27">
        <v>614</v>
      </c>
      <c r="B592" s="27" t="s">
        <v>90</v>
      </c>
      <c r="C592" s="29">
        <v>40908</v>
      </c>
      <c r="D592" s="27">
        <v>0.82020000000000004</v>
      </c>
      <c r="E592" s="27">
        <v>26084</v>
      </c>
      <c r="F592" s="27">
        <v>14326</v>
      </c>
      <c r="G592" s="27">
        <v>7177</v>
      </c>
      <c r="H592" s="27">
        <v>124481</v>
      </c>
      <c r="I592" s="27">
        <v>68187</v>
      </c>
      <c r="J592" s="27">
        <v>680983</v>
      </c>
      <c r="K592" s="27">
        <v>84527</v>
      </c>
      <c r="L592" s="27">
        <v>3926</v>
      </c>
      <c r="M592" s="27">
        <v>25</v>
      </c>
      <c r="N592" s="27">
        <v>251752</v>
      </c>
      <c r="O592" s="27">
        <v>226609</v>
      </c>
      <c r="P592" s="27">
        <v>78939</v>
      </c>
      <c r="Q592" s="27">
        <v>511108</v>
      </c>
      <c r="R592" s="27">
        <v>243182</v>
      </c>
      <c r="S592" s="27" t="e">
        <v>#N/A</v>
      </c>
      <c r="T592" s="27">
        <v>41836</v>
      </c>
      <c r="U592" s="27">
        <v>386627</v>
      </c>
      <c r="V592" s="27">
        <v>-41836</v>
      </c>
      <c r="W592" s="27">
        <v>23678</v>
      </c>
      <c r="X592" s="27">
        <v>12623</v>
      </c>
      <c r="Y592" s="27">
        <v>733</v>
      </c>
      <c r="Z592" s="27">
        <v>-18158</v>
      </c>
      <c r="AA592" s="27" t="e">
        <v>#N/A</v>
      </c>
      <c r="AB592" s="27">
        <v>1754</v>
      </c>
      <c r="AC592" s="27">
        <v>19568</v>
      </c>
      <c r="AD592" s="27">
        <v>11.9833</v>
      </c>
      <c r="AE592" s="27">
        <v>448434.83470000001</v>
      </c>
      <c r="AF592" s="27">
        <v>16689</v>
      </c>
      <c r="AG592" s="27">
        <v>2270</v>
      </c>
      <c r="AH592" s="27">
        <v>2695</v>
      </c>
      <c r="AI592" s="27">
        <v>19568</v>
      </c>
      <c r="AJ592" s="27" t="e">
        <v>#N/A</v>
      </c>
      <c r="AK592" s="27">
        <v>7787</v>
      </c>
      <c r="AL592" s="27">
        <v>19185</v>
      </c>
      <c r="AM592" s="27">
        <v>0</v>
      </c>
      <c r="AN592" s="27">
        <v>18943</v>
      </c>
      <c r="AO592" s="27">
        <v>78557</v>
      </c>
      <c r="AP592" s="27">
        <v>19.264500000000002</v>
      </c>
      <c r="AQ592" s="27">
        <v>46240</v>
      </c>
      <c r="AR592" s="27">
        <v>442921</v>
      </c>
      <c r="AS592" s="27">
        <v>260114</v>
      </c>
      <c r="AT592" s="27">
        <v>19.209499999999998</v>
      </c>
      <c r="AU592" s="27">
        <v>10954</v>
      </c>
      <c r="AV592" s="27">
        <v>12473</v>
      </c>
      <c r="AW592" s="27">
        <v>-170</v>
      </c>
      <c r="AX592" s="27">
        <v>46240</v>
      </c>
      <c r="AY592" s="27">
        <v>46240</v>
      </c>
      <c r="AZ592" s="27">
        <v>296015</v>
      </c>
      <c r="BA592" s="27">
        <v>63668</v>
      </c>
      <c r="BB592" s="27">
        <v>57024</v>
      </c>
      <c r="BC592" s="27">
        <v>-72647</v>
      </c>
      <c r="BD592" s="27" t="e">
        <v>#N/A</v>
      </c>
      <c r="BE592" s="28">
        <v>16689</v>
      </c>
      <c r="BF592" s="27">
        <v>4.7</v>
      </c>
      <c r="BG592" s="31">
        <f t="shared" si="84"/>
        <v>13833.312599999999</v>
      </c>
      <c r="BH592" s="31">
        <f t="shared" si="90"/>
        <v>13833.312599999999</v>
      </c>
      <c r="BI592" s="31">
        <f t="shared" si="85"/>
        <v>13833.312599999999</v>
      </c>
      <c r="BJ592" s="27">
        <v>2943.2579999999998</v>
      </c>
      <c r="BK592" s="31">
        <f t="shared" si="82"/>
        <v>447375.21599999996</v>
      </c>
      <c r="BL592" s="27">
        <v>152</v>
      </c>
      <c r="BM592" s="27">
        <v>1</v>
      </c>
      <c r="BN592" s="27" t="s">
        <v>115</v>
      </c>
      <c r="BO592" s="27">
        <f t="shared" si="83"/>
        <v>1</v>
      </c>
      <c r="BP592" s="27">
        <f t="shared" si="86"/>
        <v>267926</v>
      </c>
      <c r="BQ592" s="27">
        <f t="shared" si="87"/>
        <v>1.6697715637900015</v>
      </c>
      <c r="BR592" s="27">
        <f t="shared" si="88"/>
        <v>0.5988843154869804</v>
      </c>
      <c r="BS592" s="27" t="str">
        <f t="shared" si="89"/>
        <v>Initiate</v>
      </c>
    </row>
    <row r="593" spans="1:71" customFormat="1" hidden="1">
      <c r="A593">
        <v>615</v>
      </c>
      <c r="B593" t="s">
        <v>90</v>
      </c>
      <c r="C593" s="1">
        <v>40724</v>
      </c>
      <c r="D593">
        <v>0.64810000000000001</v>
      </c>
      <c r="E593" t="e">
        <v>#N/A</v>
      </c>
      <c r="F593" t="e">
        <v>#N/A</v>
      </c>
      <c r="G593">
        <v>8754</v>
      </c>
      <c r="H593">
        <v>96500</v>
      </c>
      <c r="I593">
        <v>62320</v>
      </c>
      <c r="J593" s="3" t="e">
        <v>#N/A</v>
      </c>
      <c r="K593">
        <v>102127</v>
      </c>
      <c r="L593">
        <v>2364</v>
      </c>
      <c r="M593">
        <v>25</v>
      </c>
      <c r="N593" s="2">
        <v>224737</v>
      </c>
      <c r="O593" s="2">
        <v>199321</v>
      </c>
      <c r="P593">
        <v>48117</v>
      </c>
      <c r="Q593">
        <v>474425</v>
      </c>
      <c r="R593">
        <v>233529</v>
      </c>
      <c r="S593" s="4" t="e">
        <v>#N/A</v>
      </c>
      <c r="T593">
        <v>10475</v>
      </c>
      <c r="U593">
        <v>377925</v>
      </c>
      <c r="V593">
        <v>-10475</v>
      </c>
      <c r="W593">
        <v>30689</v>
      </c>
      <c r="X593">
        <v>14220</v>
      </c>
      <c r="Y593">
        <v>303</v>
      </c>
      <c r="Z593">
        <v>20214</v>
      </c>
      <c r="AA593" t="e">
        <v>#N/A</v>
      </c>
      <c r="AB593" t="e">
        <v>#N/A</v>
      </c>
      <c r="AC593">
        <v>14593</v>
      </c>
      <c r="AD593">
        <v>25.255700000000001</v>
      </c>
      <c r="AE593" s="25">
        <v>554333.26839999994</v>
      </c>
      <c r="AF593">
        <v>8644</v>
      </c>
      <c r="AG593">
        <v>2889</v>
      </c>
      <c r="AH593">
        <v>3406</v>
      </c>
      <c r="AI593">
        <v>14593</v>
      </c>
      <c r="AJ593" t="e">
        <v>#N/A</v>
      </c>
      <c r="AK593">
        <v>8045</v>
      </c>
      <c r="AL593">
        <v>-20254</v>
      </c>
      <c r="AM593">
        <v>0</v>
      </c>
      <c r="AN593">
        <v>11439</v>
      </c>
      <c r="AO593">
        <v>71232</v>
      </c>
      <c r="AP593" t="e">
        <v>#N/A</v>
      </c>
      <c r="AQ593" t="e">
        <v>#N/A</v>
      </c>
      <c r="AR593">
        <v>412105</v>
      </c>
      <c r="AS593">
        <v>232826</v>
      </c>
      <c r="AT593" t="e">
        <v>#N/A</v>
      </c>
      <c r="AU593" t="e">
        <v>#N/A</v>
      </c>
      <c r="AV593" t="e">
        <v>#N/A</v>
      </c>
      <c r="AW593" t="e">
        <v>#N/A</v>
      </c>
      <c r="AX593" s="26" t="e">
        <v>#N/A</v>
      </c>
      <c r="AY593" t="e">
        <v>#N/A</v>
      </c>
      <c r="AZ593" t="e">
        <v>#N/A</v>
      </c>
      <c r="BA593" t="e">
        <v>#N/A</v>
      </c>
      <c r="BB593" t="e">
        <v>#N/A</v>
      </c>
      <c r="BC593">
        <v>-42100</v>
      </c>
      <c r="BD593" t="e">
        <v>#N/A</v>
      </c>
      <c r="BE593" s="15">
        <v>8644</v>
      </c>
      <c r="BF593" s="5">
        <v>0</v>
      </c>
      <c r="BG593" s="9">
        <f t="shared" si="84"/>
        <v>0</v>
      </c>
      <c r="BH593" s="9">
        <f t="shared" si="90"/>
        <v>0</v>
      </c>
      <c r="BI593" s="9">
        <f t="shared" si="85"/>
        <v>0</v>
      </c>
      <c r="BJ593">
        <v>2943.2579999999998</v>
      </c>
      <c r="BK593" s="9">
        <f t="shared" si="82"/>
        <v>556275.76199999999</v>
      </c>
      <c r="BL593">
        <v>189</v>
      </c>
      <c r="BM593">
        <v>1</v>
      </c>
      <c r="BN593" t="s">
        <v>115</v>
      </c>
      <c r="BO593">
        <f t="shared" si="83"/>
        <v>0</v>
      </c>
      <c r="BP593">
        <f t="shared" si="86"/>
        <v>240896</v>
      </c>
      <c r="BQ593">
        <f t="shared" si="87"/>
        <v>2.3091946815223166</v>
      </c>
      <c r="BR593">
        <f t="shared" si="88"/>
        <v>0.43305140445792067</v>
      </c>
      <c r="BS593" t="e">
        <f t="shared" si="89"/>
        <v>#N/A</v>
      </c>
    </row>
    <row r="594" spans="1:71">
      <c r="A594" s="27">
        <v>616</v>
      </c>
      <c r="B594" s="27" t="s">
        <v>91</v>
      </c>
      <c r="C594" s="29">
        <v>44561</v>
      </c>
      <c r="D594" s="27">
        <v>1.1244000000000001</v>
      </c>
      <c r="E594" s="27">
        <v>68352.898151999994</v>
      </c>
      <c r="F594" s="27">
        <v>66281.598207999996</v>
      </c>
      <c r="G594" s="27">
        <v>146618.44603600001</v>
      </c>
      <c r="H594" s="27">
        <v>339693.19081599999</v>
      </c>
      <c r="I594" s="27">
        <v>178353.72017799999</v>
      </c>
      <c r="J594" s="27">
        <v>1295228.2399820001</v>
      </c>
      <c r="K594" s="27">
        <v>357965.01532200002</v>
      </c>
      <c r="L594" s="27">
        <v>12353.824666</v>
      </c>
      <c r="M594" s="27">
        <v>0</v>
      </c>
      <c r="N594" s="27">
        <v>91063.222538000002</v>
      </c>
      <c r="O594" s="27">
        <v>-400500.639172</v>
      </c>
      <c r="P594" s="27">
        <v>140108.64621199999</v>
      </c>
      <c r="Q594" s="27">
        <v>1546521.308188</v>
      </c>
      <c r="R594" s="27">
        <v>768008.42923599994</v>
      </c>
      <c r="S594" s="27">
        <v>0</v>
      </c>
      <c r="T594" s="27">
        <v>45938.473758</v>
      </c>
      <c r="U594" s="27">
        <v>1206828.1173719999</v>
      </c>
      <c r="V594" s="27">
        <v>-45938.473758</v>
      </c>
      <c r="W594" s="27">
        <v>24781.624329999999</v>
      </c>
      <c r="X594" s="27">
        <v>20639.024441999998</v>
      </c>
      <c r="Y594" s="27">
        <v>295.899992</v>
      </c>
      <c r="Z594" s="27">
        <v>-21156.849428000001</v>
      </c>
      <c r="AA594" s="27" t="e">
        <v>#N/A</v>
      </c>
      <c r="AB594" s="27">
        <v>0</v>
      </c>
      <c r="AC594" s="27">
        <v>84109.572725999999</v>
      </c>
      <c r="AD594" s="27">
        <v>1364.5354156082001</v>
      </c>
      <c r="AE594" s="27" t="e">
        <v>#N/A</v>
      </c>
      <c r="AF594" s="27">
        <v>89287.822585999995</v>
      </c>
      <c r="AG594" s="27">
        <v>20195.174454</v>
      </c>
      <c r="AH594" s="27">
        <v>13759.349628</v>
      </c>
      <c r="AI594" s="27">
        <v>84109.572725999999</v>
      </c>
      <c r="AJ594" s="27">
        <v>0</v>
      </c>
      <c r="AK594" s="27">
        <v>0</v>
      </c>
      <c r="AL594" s="27">
        <v>-80188.897832000002</v>
      </c>
      <c r="AM594" s="27">
        <v>0</v>
      </c>
      <c r="AN594" s="27">
        <v>109482.99704</v>
      </c>
      <c r="AO594" s="27">
        <v>484166.36190999998</v>
      </c>
      <c r="AP594" s="27" t="e">
        <v>#N/A</v>
      </c>
      <c r="AQ594" s="27">
        <v>238569.36854999998</v>
      </c>
      <c r="AR594" s="27">
        <v>1368167.5880100001</v>
      </c>
      <c r="AS594" s="27">
        <v>778512.87895199994</v>
      </c>
      <c r="AT594" s="27">
        <v>845.19394214919998</v>
      </c>
      <c r="AU594" s="27">
        <v>30773.599168000001</v>
      </c>
      <c r="AV594" s="27">
        <v>27518.699256</v>
      </c>
      <c r="AW594" s="27">
        <v>0</v>
      </c>
      <c r="AX594" s="27">
        <v>238569.36854999998</v>
      </c>
      <c r="AY594" s="27">
        <v>238569.36854999998</v>
      </c>
      <c r="AZ594" s="27">
        <v>887256.12601200002</v>
      </c>
      <c r="BA594" s="27">
        <v>153794.020842</v>
      </c>
      <c r="BB594" s="27">
        <v>269342.967718</v>
      </c>
      <c r="BC594" s="27">
        <v>284359.89231199998</v>
      </c>
      <c r="BD594" s="27" t="e">
        <v>#N/A</v>
      </c>
      <c r="BE594" s="27">
        <v>89287.822585999995</v>
      </c>
      <c r="BF594" s="27">
        <v>0</v>
      </c>
      <c r="BG594" s="31">
        <f t="shared" si="84"/>
        <v>0</v>
      </c>
      <c r="BH594" s="31">
        <f t="shared" si="90"/>
        <v>0</v>
      </c>
      <c r="BI594" s="31">
        <f t="shared" si="85"/>
        <v>0</v>
      </c>
      <c r="BJ594" s="27">
        <v>15193.014999999999</v>
      </c>
      <c r="BK594" s="31">
        <f t="shared" si="82"/>
        <v>1120864.7120110299</v>
      </c>
      <c r="BL594" s="27">
        <v>73.775002000000001</v>
      </c>
      <c r="BM594" s="27">
        <v>0</v>
      </c>
      <c r="BN594" s="27" t="s">
        <v>107</v>
      </c>
      <c r="BO594" s="27">
        <f t="shared" si="83"/>
        <v>0</v>
      </c>
      <c r="BP594" s="27">
        <f t="shared" si="86"/>
        <v>778512.87895200006</v>
      </c>
      <c r="BQ594" s="27">
        <f t="shared" si="87"/>
        <v>1.4397510205866972</v>
      </c>
      <c r="BR594" s="27">
        <f t="shared" si="88"/>
        <v>0.69456453629913106</v>
      </c>
      <c r="BS594" s="27" t="str">
        <f t="shared" si="89"/>
        <v>NonPayer</v>
      </c>
    </row>
    <row r="595" spans="1:71" customFormat="1" hidden="1">
      <c r="A595" s="16">
        <v>617</v>
      </c>
      <c r="B595" s="16" t="s">
        <v>91</v>
      </c>
      <c r="C595" s="17">
        <v>44377</v>
      </c>
      <c r="D595" s="16">
        <v>1.0916999999999999</v>
      </c>
      <c r="E595">
        <v>48869.450784000001</v>
      </c>
      <c r="F595">
        <v>51269.289884999998</v>
      </c>
      <c r="G595">
        <v>272636.26635300001</v>
      </c>
      <c r="H595">
        <v>260273.45886300001</v>
      </c>
      <c r="I595">
        <v>177151.75909199999</v>
      </c>
      <c r="J595" t="e">
        <v>#N/A</v>
      </c>
      <c r="K595">
        <v>473059.19248500001</v>
      </c>
      <c r="L595">
        <v>9090.2996249999997</v>
      </c>
      <c r="M595">
        <v>0</v>
      </c>
      <c r="N595">
        <v>-7635.8516849999996</v>
      </c>
      <c r="O595">
        <v>-479822.37540600001</v>
      </c>
      <c r="P595">
        <v>98902.459919999994</v>
      </c>
      <c r="Q595">
        <v>1488336.5770020001</v>
      </c>
      <c r="R595">
        <v>809109.38902200002</v>
      </c>
      <c r="S595">
        <v>0</v>
      </c>
      <c r="T595">
        <v>39488.261571000003</v>
      </c>
      <c r="U595">
        <v>1228063.1181389999</v>
      </c>
      <c r="V595">
        <v>-39488.261571000003</v>
      </c>
      <c r="W595">
        <v>80576.415875999999</v>
      </c>
      <c r="X595">
        <v>23052.999849</v>
      </c>
      <c r="Y595">
        <v>436.33438200000001</v>
      </c>
      <c r="Z595">
        <v>41088.154305000004</v>
      </c>
      <c r="AA595" t="e">
        <v>#N/A</v>
      </c>
      <c r="AB595">
        <v>0</v>
      </c>
      <c r="AC595">
        <v>68504.497973999998</v>
      </c>
      <c r="AD595">
        <v>481.22591766810001</v>
      </c>
      <c r="AE595" t="e">
        <v>#N/A</v>
      </c>
      <c r="AF595">
        <v>146753.797146</v>
      </c>
      <c r="AG595">
        <v>10399.302771000001</v>
      </c>
      <c r="AH595">
        <v>13526.365841999999</v>
      </c>
      <c r="AI595">
        <v>68504.497973999998</v>
      </c>
      <c r="AJ595">
        <v>0</v>
      </c>
      <c r="AK595">
        <v>0</v>
      </c>
      <c r="AL595">
        <v>-5672.3469660000001</v>
      </c>
      <c r="AM595">
        <v>0</v>
      </c>
      <c r="AN595">
        <v>157153.09991700001</v>
      </c>
      <c r="AO595">
        <v>396264.34125300002</v>
      </c>
      <c r="AP595" t="e">
        <v>#N/A</v>
      </c>
      <c r="AQ595" t="e">
        <v>#N/A</v>
      </c>
      <c r="AR595">
        <v>1311184.81791</v>
      </c>
      <c r="AS595">
        <v>679227.18798000005</v>
      </c>
      <c r="AT595" t="e">
        <v>#N/A</v>
      </c>
      <c r="AU595" t="e">
        <v>#N/A</v>
      </c>
      <c r="AV595" t="e">
        <v>#N/A</v>
      </c>
      <c r="AW595" t="e">
        <v>#N/A</v>
      </c>
      <c r="AX595" t="e">
        <v>#N/A</v>
      </c>
      <c r="AY595" t="e">
        <v>#N/A</v>
      </c>
      <c r="AZ595" t="e">
        <v>#N/A</v>
      </c>
      <c r="BA595" t="e">
        <v>#N/A</v>
      </c>
      <c r="BB595" t="e">
        <v>#N/A</v>
      </c>
      <c r="BC595">
        <v>326159.95054500003</v>
      </c>
      <c r="BD595" t="e">
        <v>#N/A</v>
      </c>
      <c r="BE595">
        <v>146753.797146</v>
      </c>
      <c r="BF595" s="5">
        <v>0</v>
      </c>
      <c r="BG595" s="9">
        <f t="shared" si="84"/>
        <v>0</v>
      </c>
      <c r="BH595" s="9">
        <f t="shared" si="90"/>
        <v>0</v>
      </c>
      <c r="BI595" s="9">
        <f t="shared" si="85"/>
        <v>0</v>
      </c>
      <c r="BJ595">
        <v>15193.014999999999</v>
      </c>
      <c r="BK595" s="9">
        <f t="shared" si="82"/>
        <v>754485.12489999994</v>
      </c>
      <c r="BL595">
        <v>49.66</v>
      </c>
      <c r="BM595">
        <v>0</v>
      </c>
      <c r="BN595" t="s">
        <v>107</v>
      </c>
      <c r="BO595">
        <f t="shared" si="83"/>
        <v>0</v>
      </c>
      <c r="BP595">
        <f t="shared" si="86"/>
        <v>679227.18798000005</v>
      </c>
      <c r="BQ595">
        <f t="shared" si="87"/>
        <v>1.1107993588180924</v>
      </c>
      <c r="BR595">
        <f t="shared" si="88"/>
        <v>0.90025259022836979</v>
      </c>
      <c r="BS595" t="str">
        <f t="shared" si="89"/>
        <v>NonPayer</v>
      </c>
    </row>
    <row r="596" spans="1:71">
      <c r="A596" s="27">
        <v>618</v>
      </c>
      <c r="B596" s="27" t="s">
        <v>91</v>
      </c>
      <c r="C596" s="29">
        <v>44196</v>
      </c>
      <c r="D596" s="27">
        <v>1.0345</v>
      </c>
      <c r="E596" s="27" t="e">
        <v>#N/A</v>
      </c>
      <c r="F596" s="27" t="e">
        <v>#N/A</v>
      </c>
      <c r="G596" s="27" t="e">
        <v>#N/A</v>
      </c>
      <c r="H596" s="27" t="e">
        <v>#N/A</v>
      </c>
      <c r="I596" s="27" t="e">
        <v>#N/A</v>
      </c>
      <c r="J596" s="27" t="e">
        <v>#N/A</v>
      </c>
      <c r="K596" s="27" t="e">
        <v>#N/A</v>
      </c>
      <c r="L596" s="27" t="e">
        <v>#N/A</v>
      </c>
      <c r="M596" s="27" t="e">
        <v>#N/A</v>
      </c>
      <c r="N596" s="27" t="e">
        <v>#N/A</v>
      </c>
      <c r="O596" s="27" t="e">
        <v>#N/A</v>
      </c>
      <c r="P596" s="27" t="e">
        <v>#N/A</v>
      </c>
      <c r="Q596" s="27" t="e">
        <v>#N/A</v>
      </c>
      <c r="R596" s="27" t="e">
        <v>#N/A</v>
      </c>
      <c r="S596" s="27" t="e">
        <v>#N/A</v>
      </c>
      <c r="T596" s="27" t="e">
        <v>#N/A</v>
      </c>
      <c r="U596" s="27" t="e">
        <v>#N/A</v>
      </c>
      <c r="V596" s="27" t="e">
        <v>#N/A</v>
      </c>
      <c r="W596" s="27" t="e">
        <v>#N/A</v>
      </c>
      <c r="X596" s="27" t="e">
        <v>#N/A</v>
      </c>
      <c r="Y596" s="27" t="e">
        <v>#N/A</v>
      </c>
      <c r="Z596" s="27" t="e">
        <v>#N/A</v>
      </c>
      <c r="AA596" s="27" t="e">
        <v>#N/A</v>
      </c>
      <c r="AB596" s="27" t="e">
        <v>#N/A</v>
      </c>
      <c r="AC596" s="27" t="e">
        <v>#N/A</v>
      </c>
      <c r="AD596" s="27" t="e">
        <v>#N/A</v>
      </c>
      <c r="AE596" s="27" t="e">
        <v>#N/A</v>
      </c>
      <c r="AF596" s="27" t="e">
        <v>#N/A</v>
      </c>
      <c r="AG596" s="27" t="e">
        <v>#N/A</v>
      </c>
      <c r="AH596" s="27" t="e">
        <v>#N/A</v>
      </c>
      <c r="AI596" s="27" t="e">
        <v>#N/A</v>
      </c>
      <c r="AJ596" s="27" t="e">
        <v>#N/A</v>
      </c>
      <c r="AK596" s="27" t="e">
        <v>#N/A</v>
      </c>
      <c r="AL596" s="27" t="e">
        <v>#N/A</v>
      </c>
      <c r="AM596" s="27">
        <v>0</v>
      </c>
      <c r="AN596" s="27" t="e">
        <v>#N/A</v>
      </c>
      <c r="AO596" s="27" t="e">
        <v>#N/A</v>
      </c>
      <c r="AP596" s="27" t="e">
        <v>#N/A</v>
      </c>
      <c r="AQ596" s="27" t="e">
        <v>#N/A</v>
      </c>
      <c r="AR596" s="27" t="e">
        <v>#N/A</v>
      </c>
      <c r="AS596" s="27" t="e">
        <v>#N/A</v>
      </c>
      <c r="AT596" s="27" t="e">
        <v>#N/A</v>
      </c>
      <c r="AU596" s="27" t="e">
        <v>#N/A</v>
      </c>
      <c r="AV596" s="27" t="e">
        <v>#N/A</v>
      </c>
      <c r="AW596" s="27" t="e">
        <v>#N/A</v>
      </c>
      <c r="AX596" s="27" t="e">
        <v>#N/A</v>
      </c>
      <c r="AY596" s="27" t="e">
        <v>#N/A</v>
      </c>
      <c r="AZ596" s="27" t="e">
        <v>#N/A</v>
      </c>
      <c r="BA596" s="27" t="e">
        <v>#N/A</v>
      </c>
      <c r="BB596" s="27" t="e">
        <v>#N/A</v>
      </c>
      <c r="BC596" s="27" t="e">
        <v>#N/A</v>
      </c>
      <c r="BD596" s="27" t="e">
        <v>#N/A</v>
      </c>
      <c r="BE596" s="27" t="e">
        <v>#N/A</v>
      </c>
      <c r="BF596" s="27">
        <v>0</v>
      </c>
      <c r="BG596" s="31">
        <f t="shared" si="84"/>
        <v>0</v>
      </c>
      <c r="BH596" s="31">
        <f t="shared" si="90"/>
        <v>0</v>
      </c>
      <c r="BI596" s="31">
        <f t="shared" si="85"/>
        <v>0</v>
      </c>
      <c r="BJ596" s="27">
        <v>15193.014999999999</v>
      </c>
      <c r="BK596" s="31">
        <f t="shared" si="82"/>
        <v>536237.43403896992</v>
      </c>
      <c r="BL596" s="27">
        <v>35.294998</v>
      </c>
      <c r="BM596" s="27">
        <v>0</v>
      </c>
      <c r="BN596" s="27" t="s">
        <v>107</v>
      </c>
      <c r="BO596" s="27">
        <f t="shared" si="83"/>
        <v>0</v>
      </c>
      <c r="BP596" s="27" t="e">
        <f t="shared" si="86"/>
        <v>#N/A</v>
      </c>
      <c r="BQ596" s="27" t="e">
        <f t="shared" si="87"/>
        <v>#N/A</v>
      </c>
      <c r="BR596" s="27" t="e">
        <f t="shared" si="88"/>
        <v>#N/A</v>
      </c>
      <c r="BS596" s="27" t="str">
        <f t="shared" si="89"/>
        <v>NonPayer</v>
      </c>
    </row>
    <row r="597" spans="1:71" customFormat="1" hidden="1">
      <c r="A597" s="16">
        <v>619</v>
      </c>
      <c r="B597" s="16" t="s">
        <v>91</v>
      </c>
      <c r="C597" s="17">
        <v>44012</v>
      </c>
      <c r="D597" s="16">
        <v>1.0882000000000001</v>
      </c>
      <c r="E597">
        <v>27779.280999999999</v>
      </c>
      <c r="F597">
        <v>37505.527999999998</v>
      </c>
      <c r="G597">
        <v>146663.408</v>
      </c>
      <c r="H597">
        <v>177521.50099999999</v>
      </c>
      <c r="I597">
        <v>169754.49799999999</v>
      </c>
      <c r="J597" t="e">
        <v>#N/A</v>
      </c>
      <c r="K597">
        <v>506184.68199999997</v>
      </c>
      <c r="L597">
        <v>12525.166999999999</v>
      </c>
      <c r="M597">
        <v>0</v>
      </c>
      <c r="N597">
        <v>-210338.83799999999</v>
      </c>
      <c r="O597">
        <v>-696931.08</v>
      </c>
      <c r="P597">
        <v>57797.697999999997</v>
      </c>
      <c r="Q597">
        <v>1170088.5060000001</v>
      </c>
      <c r="R597">
        <v>751789.91200000001</v>
      </c>
      <c r="S597" t="e">
        <v>#N/A</v>
      </c>
      <c r="T597">
        <v>27429.416000000001</v>
      </c>
      <c r="U597">
        <v>992567.005</v>
      </c>
      <c r="V597">
        <v>-27429.416000000001</v>
      </c>
      <c r="W597">
        <v>51290.209000000003</v>
      </c>
      <c r="X597">
        <v>19172.601999999999</v>
      </c>
      <c r="Y597">
        <v>489.81099999999998</v>
      </c>
      <c r="Z597">
        <v>23860.792999999998</v>
      </c>
      <c r="AA597" t="e">
        <v>#N/A</v>
      </c>
      <c r="AB597" t="e">
        <v>#N/A</v>
      </c>
      <c r="AC597">
        <v>-7417.1379999999999</v>
      </c>
      <c r="AD597" t="e">
        <v>#N/A</v>
      </c>
      <c r="AE597" t="e">
        <v>#N/A</v>
      </c>
      <c r="AF597">
        <v>-8676.652</v>
      </c>
      <c r="AG597">
        <v>-5597.84</v>
      </c>
      <c r="AH597">
        <v>16793.52</v>
      </c>
      <c r="AI597">
        <v>-7417.1379999999999</v>
      </c>
      <c r="AJ597">
        <v>0</v>
      </c>
      <c r="AK597">
        <v>0</v>
      </c>
      <c r="AL597">
        <v>9796.2199999999993</v>
      </c>
      <c r="AM597">
        <v>0</v>
      </c>
      <c r="AN597">
        <v>-14274.492</v>
      </c>
      <c r="AO597">
        <v>280941.59499999997</v>
      </c>
      <c r="AP597" t="e">
        <v>#N/A</v>
      </c>
      <c r="AQ597">
        <v>14764.303</v>
      </c>
      <c r="AR597">
        <v>1000334.008</v>
      </c>
      <c r="AS597">
        <v>418298.59399999998</v>
      </c>
      <c r="AT597" t="e">
        <v>#N/A</v>
      </c>
      <c r="AU597">
        <v>-5317.9480000000003</v>
      </c>
      <c r="AV597">
        <v>38345.203999999998</v>
      </c>
      <c r="AW597">
        <v>0</v>
      </c>
      <c r="AX597">
        <v>14764.303</v>
      </c>
      <c r="AY597">
        <v>14764.303</v>
      </c>
      <c r="AZ597">
        <v>629057.27</v>
      </c>
      <c r="BA597">
        <v>-15394.06</v>
      </c>
      <c r="BB597">
        <v>9446.3549999999996</v>
      </c>
      <c r="BC597">
        <v>237418.389</v>
      </c>
      <c r="BD597" t="e">
        <v>#N/A</v>
      </c>
      <c r="BE597">
        <v>-8676.652</v>
      </c>
      <c r="BF597" s="5">
        <v>0</v>
      </c>
      <c r="BG597" s="9">
        <f t="shared" si="84"/>
        <v>0</v>
      </c>
      <c r="BH597" s="9">
        <f t="shared" si="90"/>
        <v>0</v>
      </c>
      <c r="BI597" s="9">
        <f t="shared" si="85"/>
        <v>0</v>
      </c>
      <c r="BJ597">
        <v>15193.014999999999</v>
      </c>
      <c r="BK597" s="9">
        <f t="shared" si="82"/>
        <v>399272.44939301495</v>
      </c>
      <c r="BL597">
        <v>26.280000999999999</v>
      </c>
      <c r="BM597">
        <v>0</v>
      </c>
      <c r="BN597" t="s">
        <v>107</v>
      </c>
      <c r="BO597">
        <f t="shared" si="83"/>
        <v>0</v>
      </c>
      <c r="BP597">
        <f t="shared" si="86"/>
        <v>418298.59400000004</v>
      </c>
      <c r="BQ597">
        <f t="shared" si="87"/>
        <v>0.95451539909554395</v>
      </c>
      <c r="BR597">
        <f t="shared" si="88"/>
        <v>1.0476520346843594</v>
      </c>
      <c r="BS597" t="str">
        <f t="shared" si="89"/>
        <v>NonPayer</v>
      </c>
    </row>
    <row r="598" spans="1:71">
      <c r="A598" s="27">
        <v>620</v>
      </c>
      <c r="B598" s="27" t="s">
        <v>91</v>
      </c>
      <c r="C598" s="29">
        <v>43830</v>
      </c>
      <c r="D598" s="27">
        <v>1.2403999999999999</v>
      </c>
      <c r="E598" s="27">
        <v>36982.515796</v>
      </c>
      <c r="F598" s="27">
        <v>35120.979765999997</v>
      </c>
      <c r="G598" s="27">
        <v>109706.52336799999</v>
      </c>
      <c r="H598" s="27">
        <v>148302.37039</v>
      </c>
      <c r="I598" s="27">
        <v>158664.92095699999</v>
      </c>
      <c r="J598" s="27">
        <v>975941.28932799993</v>
      </c>
      <c r="K598" s="27">
        <v>477732.19649900001</v>
      </c>
      <c r="L598" s="27">
        <v>10610.755370999999</v>
      </c>
      <c r="M598" s="27">
        <v>0</v>
      </c>
      <c r="N598" s="27">
        <v>-178831.56128200001</v>
      </c>
      <c r="O598" s="27">
        <v>-570312.58839099994</v>
      </c>
      <c r="P598" s="27">
        <v>34004.058147999996</v>
      </c>
      <c r="Q598" s="27">
        <v>1105380.0946140001</v>
      </c>
      <c r="R598" s="27">
        <v>686720.64146700001</v>
      </c>
      <c r="S598" s="27" t="e">
        <v>#N/A</v>
      </c>
      <c r="T598" s="27">
        <v>29412.269273999998</v>
      </c>
      <c r="U598" s="27">
        <v>957077.72422400001</v>
      </c>
      <c r="V598" s="27">
        <v>-29412.269273999998</v>
      </c>
      <c r="W598" s="27">
        <v>110264.98417699999</v>
      </c>
      <c r="X598" s="27">
        <v>18243.053093999999</v>
      </c>
      <c r="Y598" s="27">
        <v>1489.228824</v>
      </c>
      <c r="Z598" s="27">
        <v>80852.714903</v>
      </c>
      <c r="AA598" s="27" t="e">
        <v>#N/A</v>
      </c>
      <c r="AB598" s="27">
        <v>0</v>
      </c>
      <c r="AC598" s="27">
        <v>-7073.8369139999995</v>
      </c>
      <c r="AD598" s="27">
        <v>73.214212059899992</v>
      </c>
      <c r="AE598" s="27" t="e">
        <v>#N/A</v>
      </c>
      <c r="AF598" s="27">
        <v>20787.152334999999</v>
      </c>
      <c r="AG598" s="27">
        <v>248.204804</v>
      </c>
      <c r="AH598" s="27">
        <v>19111.769907999998</v>
      </c>
      <c r="AI598" s="27">
        <v>-7073.8369139999995</v>
      </c>
      <c r="AJ598" s="27">
        <v>0</v>
      </c>
      <c r="AK598" s="27">
        <v>0</v>
      </c>
      <c r="AL598" s="27">
        <v>-19297.923511000001</v>
      </c>
      <c r="AM598" s="27">
        <v>0</v>
      </c>
      <c r="AN598" s="27">
        <v>21035.357139</v>
      </c>
      <c r="AO598" s="27">
        <v>308704.72497500002</v>
      </c>
      <c r="AP598" s="27" t="e">
        <v>#N/A</v>
      </c>
      <c r="AQ598" s="27">
        <v>59569.152959999999</v>
      </c>
      <c r="AR598" s="27">
        <v>946715.17365699995</v>
      </c>
      <c r="AS598" s="27">
        <v>418659.45314699999</v>
      </c>
      <c r="AT598" s="27">
        <v>553.39743099839995</v>
      </c>
      <c r="AU598" s="27">
        <v>5832.8128939999997</v>
      </c>
      <c r="AV598" s="27">
        <v>37354.823001999997</v>
      </c>
      <c r="AW598" s="27">
        <v>0</v>
      </c>
      <c r="AX598" s="27">
        <v>59569.152959999999</v>
      </c>
      <c r="AY598" s="27">
        <v>59569.152959999999</v>
      </c>
      <c r="AZ598" s="27">
        <v>602579.21291100001</v>
      </c>
      <c r="BA598" s="27">
        <v>5398.454487</v>
      </c>
      <c r="BB598" s="27">
        <v>65401.965854000002</v>
      </c>
      <c r="BC598" s="27">
        <v>240634.557478</v>
      </c>
      <c r="BD598" s="27" t="e">
        <v>#N/A</v>
      </c>
      <c r="BE598" s="27">
        <v>20787.152334999999</v>
      </c>
      <c r="BF598" s="27">
        <v>0</v>
      </c>
      <c r="BG598" s="31">
        <f t="shared" si="84"/>
        <v>0</v>
      </c>
      <c r="BH598" s="31">
        <f t="shared" si="90"/>
        <v>0</v>
      </c>
      <c r="BI598" s="31">
        <f t="shared" si="85"/>
        <v>0</v>
      </c>
      <c r="BJ598" s="27">
        <v>15193.014999999999</v>
      </c>
      <c r="BK598" s="31">
        <f t="shared" si="82"/>
        <v>467944.84680698498</v>
      </c>
      <c r="BL598" s="27">
        <v>30.799999</v>
      </c>
      <c r="BM598" s="27">
        <v>0</v>
      </c>
      <c r="BN598" s="27" t="s">
        <v>107</v>
      </c>
      <c r="BO598" s="27">
        <f t="shared" si="83"/>
        <v>0</v>
      </c>
      <c r="BP598" s="27">
        <f t="shared" si="86"/>
        <v>418659.45314700005</v>
      </c>
      <c r="BQ598" s="27">
        <f t="shared" si="87"/>
        <v>1.1177219176338049</v>
      </c>
      <c r="BR598" s="27">
        <f t="shared" si="88"/>
        <v>0.89467691759769741</v>
      </c>
      <c r="BS598" s="27" t="str">
        <f t="shared" si="89"/>
        <v>NonPayer</v>
      </c>
    </row>
    <row r="599" spans="1:71" customFormat="1" hidden="1">
      <c r="A599" s="16">
        <v>621</v>
      </c>
      <c r="B599" s="16" t="s">
        <v>91</v>
      </c>
      <c r="C599" s="17">
        <v>43646</v>
      </c>
      <c r="D599" s="16">
        <v>1.2783</v>
      </c>
      <c r="E599">
        <v>11791.7338</v>
      </c>
      <c r="F599">
        <v>38780.300999999999</v>
      </c>
      <c r="G599">
        <v>61102.620600000002</v>
      </c>
      <c r="H599">
        <v>163633.95300000001</v>
      </c>
      <c r="I599">
        <v>159409.1072</v>
      </c>
      <c r="J599" t="e">
        <v>#N/A</v>
      </c>
      <c r="K599">
        <v>473056.61479999998</v>
      </c>
      <c r="L599">
        <v>6999.3714</v>
      </c>
      <c r="M599">
        <v>0</v>
      </c>
      <c r="N599">
        <v>-202855.65580000001</v>
      </c>
      <c r="O599">
        <v>-609575.88580000005</v>
      </c>
      <c r="P599">
        <v>62237.6538</v>
      </c>
      <c r="Q599">
        <v>1094298.1196000001</v>
      </c>
      <c r="R599">
        <v>698865.1642</v>
      </c>
      <c r="S599" t="e">
        <v>#N/A</v>
      </c>
      <c r="T599">
        <v>21250.343799999999</v>
      </c>
      <c r="U599">
        <v>930664.1666</v>
      </c>
      <c r="V599">
        <v>-21250.343799999999</v>
      </c>
      <c r="W599">
        <v>31150.355599999999</v>
      </c>
      <c r="X599">
        <v>17151.612799999999</v>
      </c>
      <c r="Y599">
        <v>1198.0906</v>
      </c>
      <c r="Z599">
        <v>9900.0118000000002</v>
      </c>
      <c r="AA599" t="e">
        <v>#N/A</v>
      </c>
      <c r="AB599" t="e">
        <v>#N/A</v>
      </c>
      <c r="AC599">
        <v>12674.537400000001</v>
      </c>
      <c r="AD599">
        <v>793.72871676</v>
      </c>
      <c r="AE599" t="e">
        <v>#N/A</v>
      </c>
      <c r="AF599">
        <v>39410.875</v>
      </c>
      <c r="AG599">
        <v>5675.1660000000002</v>
      </c>
      <c r="AH599">
        <v>18538.875599999999</v>
      </c>
      <c r="AI599">
        <v>12674.537400000001</v>
      </c>
      <c r="AJ599">
        <v>0</v>
      </c>
      <c r="AK599">
        <v>0</v>
      </c>
      <c r="AL599">
        <v>-1639.4924000000001</v>
      </c>
      <c r="AM599">
        <v>0</v>
      </c>
      <c r="AN599">
        <v>45086.040999999997</v>
      </c>
      <c r="AO599">
        <v>298639.84639999998</v>
      </c>
      <c r="AP599" t="e">
        <v>#N/A</v>
      </c>
      <c r="AQ599">
        <v>86451.695399999997</v>
      </c>
      <c r="AR599">
        <v>934889.01240000001</v>
      </c>
      <c r="AS599">
        <v>395432.95540000004</v>
      </c>
      <c r="AT599">
        <v>1069.41566956</v>
      </c>
      <c r="AU599">
        <v>17656.072</v>
      </c>
      <c r="AV599">
        <v>34996.857000000004</v>
      </c>
      <c r="AW599">
        <v>0</v>
      </c>
      <c r="AX599">
        <v>86451.695399999997</v>
      </c>
      <c r="AY599">
        <v>86451.695399999997</v>
      </c>
      <c r="AZ599">
        <v>631772.0906</v>
      </c>
      <c r="BA599">
        <v>58517.267200000002</v>
      </c>
      <c r="BB599">
        <v>104107.7674</v>
      </c>
      <c r="BC599">
        <v>199135.26920000001</v>
      </c>
      <c r="BD599" t="e">
        <v>#N/A</v>
      </c>
      <c r="BE599">
        <v>39410.875</v>
      </c>
      <c r="BF599" s="5">
        <v>0</v>
      </c>
      <c r="BG599" s="9">
        <f t="shared" si="84"/>
        <v>0</v>
      </c>
      <c r="BH599" s="9">
        <f t="shared" si="90"/>
        <v>0</v>
      </c>
      <c r="BI599" s="9">
        <f t="shared" si="85"/>
        <v>0</v>
      </c>
      <c r="BJ599">
        <v>15193.014999999999</v>
      </c>
      <c r="BK599" s="9">
        <f t="shared" si="82"/>
        <v>396537.69150000002</v>
      </c>
      <c r="BL599">
        <v>26.1</v>
      </c>
      <c r="BM599">
        <v>0</v>
      </c>
      <c r="BN599" t="s">
        <v>107</v>
      </c>
      <c r="BO599">
        <f t="shared" si="83"/>
        <v>0</v>
      </c>
      <c r="BP599">
        <f t="shared" si="86"/>
        <v>395432.95540000009</v>
      </c>
      <c r="BQ599">
        <f t="shared" si="87"/>
        <v>1.0027937380658687</v>
      </c>
      <c r="BR599">
        <f t="shared" si="88"/>
        <v>0.99721404516221146</v>
      </c>
      <c r="BS599" t="str">
        <f t="shared" si="89"/>
        <v>NonPayer</v>
      </c>
    </row>
    <row r="600" spans="1:71">
      <c r="A600" s="27">
        <v>622</v>
      </c>
      <c r="B600" s="27" t="s">
        <v>91</v>
      </c>
      <c r="C600" s="29">
        <v>43465</v>
      </c>
      <c r="D600" s="27">
        <v>1.4972000000000001</v>
      </c>
      <c r="E600" s="27">
        <v>11337.823274</v>
      </c>
      <c r="F600" s="27">
        <v>40621.403632000001</v>
      </c>
      <c r="G600" s="27">
        <v>55715.315598000001</v>
      </c>
      <c r="H600" s="27">
        <v>156781.92429200001</v>
      </c>
      <c r="I600" s="27">
        <v>167563.28998199999</v>
      </c>
      <c r="J600" s="27">
        <v>1033411.290686</v>
      </c>
      <c r="K600" s="27">
        <v>512775.66365599999</v>
      </c>
      <c r="L600" s="27">
        <v>7303.5057900000002</v>
      </c>
      <c r="M600" s="27">
        <v>0</v>
      </c>
      <c r="N600" s="27">
        <v>-267238.754716</v>
      </c>
      <c r="O600" s="27">
        <v>-746279.17734199995</v>
      </c>
      <c r="P600" s="27">
        <v>63575.278972</v>
      </c>
      <c r="Q600" s="27">
        <v>1097403.9128459999</v>
      </c>
      <c r="R600" s="27">
        <v>735080.46846400003</v>
      </c>
      <c r="S600" s="27" t="e">
        <v>#N/A</v>
      </c>
      <c r="T600" s="27">
        <v>28379.336783999999</v>
      </c>
      <c r="U600" s="27">
        <v>940621.98855400004</v>
      </c>
      <c r="V600" s="27">
        <v>-28379.336783999999</v>
      </c>
      <c r="W600" s="27">
        <v>66218.452495999998</v>
      </c>
      <c r="X600" s="27">
        <v>18710.886262</v>
      </c>
      <c r="Y600" s="27">
        <v>973.80077200000005</v>
      </c>
      <c r="Z600" s="27">
        <v>37839.115711999999</v>
      </c>
      <c r="AA600" s="27" t="e">
        <v>#N/A</v>
      </c>
      <c r="AB600" s="27">
        <v>0</v>
      </c>
      <c r="AC600" s="27">
        <v>50568.082946000002</v>
      </c>
      <c r="AD600" s="27">
        <v>1411.9485179218</v>
      </c>
      <c r="AE600" s="27" t="e">
        <v>#N/A</v>
      </c>
      <c r="AF600" s="27">
        <v>51889.669708000001</v>
      </c>
      <c r="AG600" s="27">
        <v>13215.867619999999</v>
      </c>
      <c r="AH600" s="27">
        <v>18154.428678</v>
      </c>
      <c r="AI600" s="27">
        <v>50568.082946000002</v>
      </c>
      <c r="AJ600" s="27">
        <v>0</v>
      </c>
      <c r="AK600" s="27">
        <v>0</v>
      </c>
      <c r="AL600" s="27">
        <v>-12033.395253999999</v>
      </c>
      <c r="AM600" s="27">
        <v>0</v>
      </c>
      <c r="AN600" s="27">
        <v>65105.537327999999</v>
      </c>
      <c r="AO600" s="27">
        <v>367470.67703399999</v>
      </c>
      <c r="AP600" s="27" t="e">
        <v>#N/A</v>
      </c>
      <c r="AQ600" s="27">
        <v>118108.122204</v>
      </c>
      <c r="AR600" s="27">
        <v>929840.62286400003</v>
      </c>
      <c r="AS600" s="27">
        <v>362323.44438200002</v>
      </c>
      <c r="AT600" s="27">
        <v>908.19442284640002</v>
      </c>
      <c r="AU600" s="27">
        <v>17737.085490000001</v>
      </c>
      <c r="AV600" s="27">
        <v>34987.270594000001</v>
      </c>
      <c r="AW600" s="27">
        <v>0</v>
      </c>
      <c r="AX600" s="27">
        <v>118108.122204</v>
      </c>
      <c r="AY600" s="27">
        <v>118108.122204</v>
      </c>
      <c r="AZ600" s="27">
        <v>715047.99543999997</v>
      </c>
      <c r="BA600" s="27">
        <v>103014.210238</v>
      </c>
      <c r="BB600" s="27">
        <v>135845.20769400001</v>
      </c>
      <c r="BC600" s="27">
        <v>195594.840776</v>
      </c>
      <c r="BD600" s="27" t="e">
        <v>#N/A</v>
      </c>
      <c r="BE600" s="27">
        <v>51889.669708000001</v>
      </c>
      <c r="BF600" s="27">
        <v>0</v>
      </c>
      <c r="BG600" s="31">
        <f t="shared" si="84"/>
        <v>0</v>
      </c>
      <c r="BH600" s="31">
        <f t="shared" si="90"/>
        <v>0</v>
      </c>
      <c r="BI600" s="31">
        <f t="shared" si="85"/>
        <v>0</v>
      </c>
      <c r="BJ600" s="27">
        <v>15193.014999999999</v>
      </c>
      <c r="BK600" s="31">
        <f t="shared" si="82"/>
        <v>460880.09483198496</v>
      </c>
      <c r="BL600" s="27">
        <v>30.334999</v>
      </c>
      <c r="BM600" s="27">
        <v>0</v>
      </c>
      <c r="BN600" s="27" t="s">
        <v>107</v>
      </c>
      <c r="BO600" s="27">
        <f t="shared" si="83"/>
        <v>0</v>
      </c>
      <c r="BP600" s="27">
        <f t="shared" si="86"/>
        <v>362323.4443819999</v>
      </c>
      <c r="BQ600" s="27">
        <f t="shared" si="87"/>
        <v>1.2720128989116037</v>
      </c>
      <c r="BR600" s="27">
        <f t="shared" si="88"/>
        <v>0.78615554988133274</v>
      </c>
      <c r="BS600" s="27" t="str">
        <f t="shared" si="89"/>
        <v>NonPayer</v>
      </c>
    </row>
    <row r="601" spans="1:71" customFormat="1" hidden="1">
      <c r="A601" s="16">
        <v>623</v>
      </c>
      <c r="B601" s="16" t="s">
        <v>91</v>
      </c>
      <c r="C601" s="17">
        <v>43281</v>
      </c>
      <c r="D601" s="16">
        <v>1.6012999999999999</v>
      </c>
      <c r="E601">
        <v>32547.960200000001</v>
      </c>
      <c r="F601">
        <v>54288.489600000001</v>
      </c>
      <c r="G601">
        <v>40527.8655</v>
      </c>
      <c r="H601">
        <v>155262.56690000001</v>
      </c>
      <c r="I601">
        <v>154005.88889999999</v>
      </c>
      <c r="J601" t="e">
        <v>#N/A</v>
      </c>
      <c r="K601">
        <v>487151.2267</v>
      </c>
      <c r="L601">
        <v>0</v>
      </c>
      <c r="M601">
        <v>0</v>
      </c>
      <c r="N601">
        <v>-288281.93319999997</v>
      </c>
      <c r="O601">
        <v>-691801.23899999994</v>
      </c>
      <c r="P601">
        <v>48193.601300000002</v>
      </c>
      <c r="Q601">
        <v>1015521.4918</v>
      </c>
      <c r="R601">
        <v>705876.03260000004</v>
      </c>
      <c r="S601" t="e">
        <v>#N/A</v>
      </c>
      <c r="T601">
        <v>25384.8956</v>
      </c>
      <c r="U601">
        <v>860258.92489999998</v>
      </c>
      <c r="V601">
        <v>-25384.8956</v>
      </c>
      <c r="W601">
        <v>11058.7664</v>
      </c>
      <c r="X601">
        <v>15331.471600000001</v>
      </c>
      <c r="Y601">
        <v>502.6712</v>
      </c>
      <c r="Z601">
        <v>-14326.129199999999</v>
      </c>
      <c r="AA601" t="e">
        <v>#N/A</v>
      </c>
      <c r="AB601">
        <v>0</v>
      </c>
      <c r="AC601">
        <v>47376.760600000001</v>
      </c>
      <c r="AD601">
        <v>401.59030507</v>
      </c>
      <c r="AE601" t="e">
        <v>#N/A</v>
      </c>
      <c r="AF601">
        <v>59817.872799999997</v>
      </c>
      <c r="AG601">
        <v>4084.2035000000001</v>
      </c>
      <c r="AH601">
        <v>15205.8038</v>
      </c>
      <c r="AI601">
        <v>47376.760600000001</v>
      </c>
      <c r="AJ601">
        <v>0</v>
      </c>
      <c r="AK601">
        <v>0</v>
      </c>
      <c r="AL601">
        <v>1696.5153</v>
      </c>
      <c r="AM601">
        <v>0</v>
      </c>
      <c r="AN601">
        <v>63902.076300000001</v>
      </c>
      <c r="AO601">
        <v>313980.99829999998</v>
      </c>
      <c r="AP601" t="e">
        <v>#N/A</v>
      </c>
      <c r="AQ601">
        <v>107068.9656</v>
      </c>
      <c r="AR601">
        <v>861515.60290000006</v>
      </c>
      <c r="AS601">
        <v>309645.45919999998</v>
      </c>
      <c r="AT601">
        <v>358.15951338999997</v>
      </c>
      <c r="AU601">
        <v>6471.8917000000001</v>
      </c>
      <c r="AV601">
        <v>30034.604200000002</v>
      </c>
      <c r="AW601">
        <v>0</v>
      </c>
      <c r="AX601">
        <v>107068.9656</v>
      </c>
      <c r="AY601">
        <v>107068.9656</v>
      </c>
      <c r="AZ601">
        <v>641031.44779999997</v>
      </c>
      <c r="BA601">
        <v>101602.4163</v>
      </c>
      <c r="BB601">
        <v>113540.8573</v>
      </c>
      <c r="BC601">
        <v>160980.45180000001</v>
      </c>
      <c r="BD601" t="e">
        <v>#N/A</v>
      </c>
      <c r="BE601">
        <v>59817.872799999997</v>
      </c>
      <c r="BF601" s="5">
        <v>0</v>
      </c>
      <c r="BG601" s="9">
        <f t="shared" si="84"/>
        <v>0</v>
      </c>
      <c r="BH601" s="9">
        <f t="shared" si="90"/>
        <v>0</v>
      </c>
      <c r="BI601" s="9">
        <f t="shared" si="85"/>
        <v>0</v>
      </c>
      <c r="BJ601">
        <v>15193.014999999999</v>
      </c>
      <c r="BK601" s="9">
        <f t="shared" si="82"/>
        <v>365088.16564301495</v>
      </c>
      <c r="BL601">
        <v>24.030000999999999</v>
      </c>
      <c r="BM601">
        <v>0</v>
      </c>
      <c r="BN601" t="s">
        <v>107</v>
      </c>
      <c r="BO601">
        <f t="shared" ref="BO601:BO632" si="91">IF(BF601&lt;&gt;0,1,0)</f>
        <v>0</v>
      </c>
      <c r="BP601">
        <f t="shared" si="86"/>
        <v>309645.45919999992</v>
      </c>
      <c r="BQ601">
        <f t="shared" si="87"/>
        <v>1.1790522185801038</v>
      </c>
      <c r="BR601">
        <f t="shared" si="88"/>
        <v>0.84813885614351248</v>
      </c>
      <c r="BS601" t="str">
        <f t="shared" si="89"/>
        <v>NonPayer</v>
      </c>
    </row>
    <row r="602" spans="1:71">
      <c r="A602" s="27">
        <v>624</v>
      </c>
      <c r="B602" s="27" t="s">
        <v>91</v>
      </c>
      <c r="C602" s="29">
        <v>43100</v>
      </c>
      <c r="D602" s="27">
        <v>1.1879</v>
      </c>
      <c r="E602" s="27">
        <v>22797.284796</v>
      </c>
      <c r="F602" s="27">
        <v>40355.799600999999</v>
      </c>
      <c r="G602" s="27">
        <v>46861.085413999994</v>
      </c>
      <c r="H602" s="27">
        <v>142310.32327199998</v>
      </c>
      <c r="I602" s="27">
        <v>146915.83535199999</v>
      </c>
      <c r="J602" s="27">
        <v>834518.7888959999</v>
      </c>
      <c r="K602" s="27">
        <v>445813.56934399996</v>
      </c>
      <c r="L602" s="27">
        <v>0</v>
      </c>
      <c r="M602" s="27">
        <v>0</v>
      </c>
      <c r="N602" s="27">
        <v>-318931.71153999999</v>
      </c>
      <c r="O602" s="27">
        <v>-661696.94809399999</v>
      </c>
      <c r="P602" s="27">
        <v>42313.142234999999</v>
      </c>
      <c r="Q602" s="27">
        <v>908091.84437399998</v>
      </c>
      <c r="R602" s="27">
        <v>652255.64833</v>
      </c>
      <c r="S602" s="27" t="e">
        <v>#N/A</v>
      </c>
      <c r="T602" s="27">
        <v>29302.570608999999</v>
      </c>
      <c r="U602" s="27">
        <v>765781.52110199991</v>
      </c>
      <c r="V602" s="27">
        <v>-29302.570608999999</v>
      </c>
      <c r="W602" s="27">
        <v>79790.496785999989</v>
      </c>
      <c r="X602" s="27">
        <v>14104.380744999999</v>
      </c>
      <c r="Y602" s="27">
        <v>1842.2048319999999</v>
      </c>
      <c r="Z602" s="27">
        <v>50487.926176999994</v>
      </c>
      <c r="AA602" s="27" t="e">
        <v>#N/A</v>
      </c>
      <c r="AB602" s="27">
        <v>0</v>
      </c>
      <c r="AC602" s="27">
        <v>49681.961562999997</v>
      </c>
      <c r="AD602" s="27">
        <v>276.91217070009998</v>
      </c>
      <c r="AE602" s="27" t="e">
        <v>#N/A</v>
      </c>
      <c r="AF602" s="27">
        <v>43291.813552</v>
      </c>
      <c r="AG602" s="27">
        <v>2187.618238</v>
      </c>
      <c r="AH602" s="27">
        <v>13586.260635999999</v>
      </c>
      <c r="AI602" s="27">
        <v>49681.961562999997</v>
      </c>
      <c r="AJ602" s="27">
        <v>0</v>
      </c>
      <c r="AK602" s="27">
        <v>0</v>
      </c>
      <c r="AL602" s="27">
        <v>-17443.377002999998</v>
      </c>
      <c r="AM602" s="27">
        <v>0</v>
      </c>
      <c r="AN602" s="27">
        <v>45479.431789999995</v>
      </c>
      <c r="AO602" s="27">
        <v>299646.12970499997</v>
      </c>
      <c r="AP602" s="27" t="e">
        <v>#N/A</v>
      </c>
      <c r="AQ602" s="27">
        <v>70349.197021999993</v>
      </c>
      <c r="AR602" s="27">
        <v>761176.00902200001</v>
      </c>
      <c r="AS602" s="27">
        <v>255836.19604399998</v>
      </c>
      <c r="AT602" s="27">
        <v>294.99456250419996</v>
      </c>
      <c r="AU602" s="27">
        <v>3799.547466</v>
      </c>
      <c r="AV602" s="27">
        <v>33908.082688999995</v>
      </c>
      <c r="AW602" s="27">
        <v>0</v>
      </c>
      <c r="AX602" s="27">
        <v>70349.197021999993</v>
      </c>
      <c r="AY602" s="27">
        <v>70349.197021999993</v>
      </c>
      <c r="AZ602" s="27">
        <v>573904.37406900001</v>
      </c>
      <c r="BA602" s="27">
        <v>87677.436222999997</v>
      </c>
      <c r="BB602" s="27">
        <v>74148.744487999997</v>
      </c>
      <c r="BC602" s="27">
        <v>104199.71080999999</v>
      </c>
      <c r="BD602" s="27" t="e">
        <v>#N/A</v>
      </c>
      <c r="BE602" s="27">
        <v>43291.813552</v>
      </c>
      <c r="BF602" s="27">
        <v>0</v>
      </c>
      <c r="BG602" s="31">
        <f t="shared" si="84"/>
        <v>0</v>
      </c>
      <c r="BH602" s="31">
        <f t="shared" si="90"/>
        <v>180553.78418279401</v>
      </c>
      <c r="BI602" s="31">
        <f t="shared" si="85"/>
        <v>180553.78418279401</v>
      </c>
      <c r="BJ602" s="27">
        <v>15193.014999999999</v>
      </c>
      <c r="BK602" s="31">
        <f t="shared" si="82"/>
        <v>616076.74305698497</v>
      </c>
      <c r="BL602" s="27">
        <v>40.549999</v>
      </c>
      <c r="BM602" s="27">
        <v>0</v>
      </c>
      <c r="BN602" s="27" t="s">
        <v>107</v>
      </c>
      <c r="BO602" s="27">
        <f t="shared" si="91"/>
        <v>0</v>
      </c>
      <c r="BP602" s="27">
        <f t="shared" si="86"/>
        <v>255836.19604399998</v>
      </c>
      <c r="BQ602" s="27">
        <f t="shared" si="87"/>
        <v>2.4080906165092801</v>
      </c>
      <c r="BR602" s="27">
        <f t="shared" si="88"/>
        <v>0.4152667649399257</v>
      </c>
      <c r="BS602" s="27" t="str">
        <f t="shared" si="89"/>
        <v>NonPayer</v>
      </c>
    </row>
    <row r="603" spans="1:71" customFormat="1" hidden="1">
      <c r="A603" s="16">
        <v>625</v>
      </c>
      <c r="B603" s="16" t="s">
        <v>91</v>
      </c>
      <c r="C603" s="17">
        <v>42916</v>
      </c>
      <c r="D603" s="16">
        <v>1.1525000000000001</v>
      </c>
      <c r="E603">
        <v>18182.519388000001</v>
      </c>
      <c r="F603">
        <v>30957.818958</v>
      </c>
      <c r="G603">
        <v>36780.978761999999</v>
      </c>
      <c r="H603">
        <v>121692.155904</v>
      </c>
      <c r="I603">
        <v>149797.814958</v>
      </c>
      <c r="J603" t="e">
        <v>#N/A</v>
      </c>
      <c r="K603">
        <v>474349.84403400001</v>
      </c>
      <c r="L603">
        <v>0</v>
      </c>
      <c r="M603">
        <v>0</v>
      </c>
      <c r="N603">
        <v>-356104.048014</v>
      </c>
      <c r="O603">
        <v>-718150.09582799999</v>
      </c>
      <c r="P603">
        <v>57696.818057999997</v>
      </c>
      <c r="Q603">
        <v>888091.29010800004</v>
      </c>
      <c r="R603">
        <v>659205.45781199995</v>
      </c>
      <c r="S603" t="e">
        <v>#N/A</v>
      </c>
      <c r="T603">
        <v>18598.459373999998</v>
      </c>
      <c r="U603">
        <v>766399.134204</v>
      </c>
      <c r="V603">
        <v>-18598.459373999998</v>
      </c>
      <c r="W603">
        <v>37850.538725999999</v>
      </c>
      <c r="X603">
        <v>14439.059514</v>
      </c>
      <c r="Y603">
        <v>831.87997199999995</v>
      </c>
      <c r="Z603">
        <v>19252.079352000001</v>
      </c>
      <c r="AA603" t="e">
        <v>#N/A</v>
      </c>
      <c r="AB603" t="e">
        <v>#N/A</v>
      </c>
      <c r="AC603">
        <v>39217.198680000001</v>
      </c>
      <c r="AD603">
        <v>334.08893875499996</v>
      </c>
      <c r="AE603" t="e">
        <v>#N/A</v>
      </c>
      <c r="AF603">
        <v>27927.39906</v>
      </c>
      <c r="AG603">
        <v>1663.7599439999999</v>
      </c>
      <c r="AH603">
        <v>20975.259293999999</v>
      </c>
      <c r="AI603">
        <v>39217.198680000001</v>
      </c>
      <c r="AJ603">
        <v>0</v>
      </c>
      <c r="AK603">
        <v>0</v>
      </c>
      <c r="AL603">
        <v>-6417.3597840000002</v>
      </c>
      <c r="AM603">
        <v>0</v>
      </c>
      <c r="AN603">
        <v>29591.159004000001</v>
      </c>
      <c r="AO603">
        <v>283076.87047199998</v>
      </c>
      <c r="AP603" t="e">
        <v>#N/A</v>
      </c>
      <c r="AQ603">
        <v>82474.957223999998</v>
      </c>
      <c r="AR603">
        <v>738293.47514999995</v>
      </c>
      <c r="AS603">
        <v>228885.83229600001</v>
      </c>
      <c r="AT603">
        <v>644.95654229160004</v>
      </c>
      <c r="AU603">
        <v>10041.979662</v>
      </c>
      <c r="AV603">
        <v>40108.498650000001</v>
      </c>
      <c r="AW603">
        <v>0</v>
      </c>
      <c r="AX603">
        <v>82474.957223999998</v>
      </c>
      <c r="AY603">
        <v>82474.957223999998</v>
      </c>
      <c r="AZ603">
        <v>525926.40229799994</v>
      </c>
      <c r="BA603">
        <v>80811.197279999993</v>
      </c>
      <c r="BB603">
        <v>92516.936885999996</v>
      </c>
      <c r="BC603">
        <v>115868.9961</v>
      </c>
      <c r="BD603" t="e">
        <v>#N/A</v>
      </c>
      <c r="BE603">
        <v>27927.39906</v>
      </c>
      <c r="BF603">
        <v>11.883999600000001</v>
      </c>
      <c r="BG603" s="9">
        <f t="shared" si="84"/>
        <v>180553.78418279401</v>
      </c>
      <c r="BH603" s="9">
        <f t="shared" si="90"/>
        <v>180553.78418279401</v>
      </c>
      <c r="BI603" s="9">
        <f t="shared" si="85"/>
        <v>180553.78418279401</v>
      </c>
      <c r="BJ603">
        <v>15193.014999999999</v>
      </c>
      <c r="BK603" s="9">
        <f t="shared" si="82"/>
        <v>441357.07055698498</v>
      </c>
      <c r="BL603">
        <v>29.049999</v>
      </c>
      <c r="BM603">
        <v>0</v>
      </c>
      <c r="BN603" t="s">
        <v>107</v>
      </c>
      <c r="BO603">
        <f t="shared" si="91"/>
        <v>1</v>
      </c>
      <c r="BP603">
        <f t="shared" si="86"/>
        <v>228885.8322960001</v>
      </c>
      <c r="BQ603">
        <f t="shared" si="87"/>
        <v>1.9282847965277838</v>
      </c>
      <c r="BR603">
        <f t="shared" si="88"/>
        <v>0.5185955942818592</v>
      </c>
      <c r="BS603" t="str">
        <f t="shared" si="89"/>
        <v>Initiate</v>
      </c>
    </row>
    <row r="604" spans="1:71">
      <c r="A604" s="27">
        <v>626</v>
      </c>
      <c r="B604" s="27" t="s">
        <v>91</v>
      </c>
      <c r="C604" s="29">
        <v>42735</v>
      </c>
      <c r="D604" s="27">
        <v>0.8901</v>
      </c>
      <c r="E604" s="27">
        <v>18766.144611</v>
      </c>
      <c r="F604" s="27">
        <v>29687.920092</v>
      </c>
      <c r="G604" s="27">
        <v>32041.230831000001</v>
      </c>
      <c r="H604" s="27">
        <v>154413.38925900002</v>
      </c>
      <c r="I604" s="27">
        <v>149043.01347000001</v>
      </c>
      <c r="J604" s="27">
        <v>823839.78255300003</v>
      </c>
      <c r="K604" s="27">
        <v>454490.67913200002</v>
      </c>
      <c r="L604" s="27">
        <v>0</v>
      </c>
      <c r="M604" s="27">
        <v>0</v>
      </c>
      <c r="N604" s="27">
        <v>-389985.82836300001</v>
      </c>
      <c r="O604" s="27">
        <v>-762653.703339</v>
      </c>
      <c r="P604" s="27">
        <v>86469.084333000006</v>
      </c>
      <c r="Q604" s="27">
        <v>872052.48205200001</v>
      </c>
      <c r="R604" s="27">
        <v>672986.53005299997</v>
      </c>
      <c r="S604" s="27" t="e">
        <v>#N/A</v>
      </c>
      <c r="T604" s="27">
        <v>22205.598768</v>
      </c>
      <c r="U604" s="27">
        <v>717639.09279300005</v>
      </c>
      <c r="V604" s="27">
        <v>-22205.598768</v>
      </c>
      <c r="W604" s="27">
        <v>34092.835064999999</v>
      </c>
      <c r="X604" s="27">
        <v>13395.768822</v>
      </c>
      <c r="Y604" s="27">
        <v>1870.5803310000001</v>
      </c>
      <c r="Z604" s="27">
        <v>11887.236296999999</v>
      </c>
      <c r="AA604" s="27" t="e">
        <v>#N/A</v>
      </c>
      <c r="AB604" s="27" t="e">
        <v>#N/A</v>
      </c>
      <c r="AC604" s="27">
        <v>42238.9107</v>
      </c>
      <c r="AD604" s="27">
        <v>803.40821803439997</v>
      </c>
      <c r="AE604" s="27" t="e">
        <v>#N/A</v>
      </c>
      <c r="AF604" s="27">
        <v>55393.314318000004</v>
      </c>
      <c r="AG604" s="27">
        <v>8508.1234409999997</v>
      </c>
      <c r="AH604" s="27">
        <v>19429.898922</v>
      </c>
      <c r="AI604" s="27">
        <v>42238.9107</v>
      </c>
      <c r="AJ604" s="27">
        <v>0</v>
      </c>
      <c r="AK604" s="27">
        <v>0</v>
      </c>
      <c r="AL604" s="27">
        <v>-10137.338568000001</v>
      </c>
      <c r="AM604" s="27">
        <v>0</v>
      </c>
      <c r="AN604" s="27">
        <v>63901.437759</v>
      </c>
      <c r="AO604" s="27">
        <v>246614.897187</v>
      </c>
      <c r="AP604" s="27" t="e">
        <v>#N/A</v>
      </c>
      <c r="AQ604" s="27">
        <v>71142.393878999996</v>
      </c>
      <c r="AR604" s="27">
        <v>723009.468582</v>
      </c>
      <c r="AS604" s="27">
        <v>199065.95199900001</v>
      </c>
      <c r="AT604" s="27">
        <v>779.89321303470001</v>
      </c>
      <c r="AU604" s="27">
        <v>10559.727675</v>
      </c>
      <c r="AV604" s="27">
        <v>37230.582716999998</v>
      </c>
      <c r="AW604" s="27">
        <v>0</v>
      </c>
      <c r="AX604" s="27">
        <v>71142.393878999996</v>
      </c>
      <c r="AY604" s="27">
        <v>71142.393878999996</v>
      </c>
      <c r="AZ604" s="27">
        <v>481704.60588300001</v>
      </c>
      <c r="BA604" s="27">
        <v>64444.509468000004</v>
      </c>
      <c r="BB604" s="27">
        <v>81702.121553999998</v>
      </c>
      <c r="BC604" s="27">
        <v>63780.755157</v>
      </c>
      <c r="BD604" s="27" t="e">
        <v>#N/A</v>
      </c>
      <c r="BE604" s="27">
        <v>55393.314318000004</v>
      </c>
      <c r="BF604" s="27">
        <v>0</v>
      </c>
      <c r="BG604" s="31">
        <f t="shared" si="84"/>
        <v>0</v>
      </c>
      <c r="BH604" s="31">
        <f t="shared" si="90"/>
        <v>193908.447406397</v>
      </c>
      <c r="BI604" s="31">
        <f t="shared" si="85"/>
        <v>193908.447406397</v>
      </c>
      <c r="BJ604" s="27">
        <v>15193.014999999999</v>
      </c>
      <c r="BK604" s="31">
        <f t="shared" si="82"/>
        <v>398512.78344999999</v>
      </c>
      <c r="BL604" s="27">
        <v>26.23</v>
      </c>
      <c r="BM604" s="27">
        <v>0</v>
      </c>
      <c r="BN604" s="27" t="s">
        <v>107</v>
      </c>
      <c r="BO604" s="27">
        <f t="shared" si="91"/>
        <v>0</v>
      </c>
      <c r="BP604" s="27">
        <f t="shared" si="86"/>
        <v>199065.95199900004</v>
      </c>
      <c r="BQ604" s="27">
        <f t="shared" si="87"/>
        <v>2.0019133329842456</v>
      </c>
      <c r="BR604" s="27">
        <f t="shared" si="88"/>
        <v>0.49952212392196987</v>
      </c>
      <c r="BS604" s="27" t="str">
        <f t="shared" si="89"/>
        <v>NonPayer</v>
      </c>
    </row>
    <row r="605" spans="1:71" customFormat="1" hidden="1">
      <c r="A605" s="16">
        <v>627</v>
      </c>
      <c r="B605" s="16" t="s">
        <v>91</v>
      </c>
      <c r="C605" s="17">
        <v>42551</v>
      </c>
      <c r="D605" s="16">
        <v>0.76419999999999999</v>
      </c>
      <c r="E605">
        <v>18123.459716000001</v>
      </c>
      <c r="F605">
        <v>27121.374575000002</v>
      </c>
      <c r="G605">
        <v>45436.279287999998</v>
      </c>
      <c r="H605">
        <v>168152.52236500001</v>
      </c>
      <c r="I605">
        <v>153283.62759799999</v>
      </c>
      <c r="J605" t="e">
        <v>#N/A</v>
      </c>
      <c r="K605">
        <v>483334.80242600001</v>
      </c>
      <c r="L605">
        <v>0</v>
      </c>
      <c r="M605">
        <v>0</v>
      </c>
      <c r="N605">
        <v>-455064.75786900002</v>
      </c>
      <c r="O605">
        <v>-868841.21138500003</v>
      </c>
      <c r="P605">
        <v>93552.788534000007</v>
      </c>
      <c r="Q605">
        <v>870181.32636399998</v>
      </c>
      <c r="R605">
        <v>721939.08368699998</v>
      </c>
      <c r="S605" t="e">
        <v>#N/A</v>
      </c>
      <c r="T605">
        <v>12124.84981</v>
      </c>
      <c r="U605">
        <v>702028.803999</v>
      </c>
      <c r="V605">
        <v>-12124.84981</v>
      </c>
      <c r="W605">
        <v>37012.699419999997</v>
      </c>
      <c r="X605">
        <v>14741.264768999999</v>
      </c>
      <c r="Y605">
        <v>127.629998</v>
      </c>
      <c r="Z605">
        <v>24887.849610000001</v>
      </c>
      <c r="AA605" t="e">
        <v>#N/A</v>
      </c>
      <c r="AB605" t="e">
        <v>#N/A</v>
      </c>
      <c r="AC605">
        <v>23483.919632000001</v>
      </c>
      <c r="AD605">
        <v>735.49338947460001</v>
      </c>
      <c r="AE605" t="e">
        <v>#N/A</v>
      </c>
      <c r="AF605">
        <v>16655.714738999999</v>
      </c>
      <c r="AG605">
        <v>2169.7099659999999</v>
      </c>
      <c r="AH605">
        <v>18825.424705000001</v>
      </c>
      <c r="AI605">
        <v>23483.919632000001</v>
      </c>
      <c r="AJ605">
        <v>0</v>
      </c>
      <c r="AK605">
        <v>0</v>
      </c>
      <c r="AL605">
        <v>1595.3749749999999</v>
      </c>
      <c r="AM605">
        <v>0</v>
      </c>
      <c r="AN605">
        <v>18825.424705000001</v>
      </c>
      <c r="AO605">
        <v>248623.23610400001</v>
      </c>
      <c r="AP605" t="e">
        <v>#N/A</v>
      </c>
      <c r="AQ605">
        <v>-3828.8999400000002</v>
      </c>
      <c r="AR605">
        <v>716897.69876599999</v>
      </c>
      <c r="AS605">
        <v>148242.242677</v>
      </c>
      <c r="AT605">
        <v>18346.812212500001</v>
      </c>
      <c r="AU605">
        <v>5870.9799080000003</v>
      </c>
      <c r="AV605">
        <v>37267.959415999998</v>
      </c>
      <c r="AW605">
        <v>0</v>
      </c>
      <c r="AX605">
        <v>-3828.8999400000002</v>
      </c>
      <c r="AY605">
        <v>-3828.8999400000002</v>
      </c>
      <c r="AZ605">
        <v>499416.18217400002</v>
      </c>
      <c r="BA605">
        <v>48244.139243999998</v>
      </c>
      <c r="BB605">
        <v>2042.079968</v>
      </c>
      <c r="BC605">
        <v>46393.504272999999</v>
      </c>
      <c r="BD605" t="e">
        <v>#N/A</v>
      </c>
      <c r="BE605">
        <v>16655.714738999999</v>
      </c>
      <c r="BF605">
        <v>12.762999800000001</v>
      </c>
      <c r="BG605" s="9">
        <f t="shared" si="84"/>
        <v>193908.447406397</v>
      </c>
      <c r="BH605" s="9">
        <f t="shared" si="90"/>
        <v>193908.447406397</v>
      </c>
      <c r="BI605" s="9">
        <f t="shared" si="85"/>
        <v>193908.447406397</v>
      </c>
      <c r="BJ605">
        <v>15193.014999999999</v>
      </c>
      <c r="BK605" s="9">
        <f t="shared" si="82"/>
        <v>307354.69345000002</v>
      </c>
      <c r="BL605">
        <v>20.23</v>
      </c>
      <c r="BM605">
        <v>0</v>
      </c>
      <c r="BN605" t="s">
        <v>107</v>
      </c>
      <c r="BO605">
        <f t="shared" si="91"/>
        <v>1</v>
      </c>
      <c r="BP605">
        <f t="shared" si="86"/>
        <v>148242.242677</v>
      </c>
      <c r="BQ605">
        <f t="shared" si="87"/>
        <v>2.0733273316681045</v>
      </c>
      <c r="BR605">
        <f t="shared" si="88"/>
        <v>0.4823165086988197</v>
      </c>
      <c r="BS605" t="str">
        <f t="shared" si="89"/>
        <v>Initiate</v>
      </c>
    </row>
    <row r="606" spans="1:71">
      <c r="A606" s="27">
        <v>628</v>
      </c>
      <c r="B606" s="27" t="s">
        <v>91</v>
      </c>
      <c r="C606" s="29">
        <v>42369</v>
      </c>
      <c r="D606" s="27">
        <v>0.7762</v>
      </c>
      <c r="E606" s="27">
        <v>16027.845444</v>
      </c>
      <c r="F606" s="27">
        <v>28301.420784000002</v>
      </c>
      <c r="G606" s="27">
        <v>35665.565988000002</v>
      </c>
      <c r="H606" s="27">
        <v>203019.37562400001</v>
      </c>
      <c r="I606" s="27">
        <v>164177.11954799999</v>
      </c>
      <c r="J606" s="27">
        <v>980947.45967400004</v>
      </c>
      <c r="K606" s="27">
        <v>543286.20255000005</v>
      </c>
      <c r="L606" s="27">
        <v>0</v>
      </c>
      <c r="M606" s="27">
        <v>0</v>
      </c>
      <c r="N606" s="27">
        <v>-533683.93478400004</v>
      </c>
      <c r="O606" s="27">
        <v>-1050257.0615940001</v>
      </c>
      <c r="P606" s="27">
        <v>97827.615210000004</v>
      </c>
      <c r="Q606" s="27">
        <v>924777.80311800004</v>
      </c>
      <c r="R606" s="27">
        <v>824351.07783600001</v>
      </c>
      <c r="S606" s="27" t="e">
        <v>#N/A</v>
      </c>
      <c r="T606" s="27">
        <v>21731.448101999998</v>
      </c>
      <c r="U606" s="27">
        <v>721758.42749399994</v>
      </c>
      <c r="V606" s="27">
        <v>-21731.448101999998</v>
      </c>
      <c r="W606" s="27">
        <v>37903.688549999999</v>
      </c>
      <c r="X606" s="27">
        <v>16100.042946</v>
      </c>
      <c r="Y606" s="27">
        <v>0</v>
      </c>
      <c r="Z606" s="27">
        <v>16172.240448</v>
      </c>
      <c r="AA606" s="27" t="e">
        <v>#N/A</v>
      </c>
      <c r="AB606" s="27" t="e">
        <v>#N/A</v>
      </c>
      <c r="AC606" s="27">
        <v>28012.630776000002</v>
      </c>
      <c r="AD606" s="27" t="e">
        <v>#N/A</v>
      </c>
      <c r="AE606" s="27" t="e">
        <v>#N/A</v>
      </c>
      <c r="AF606" s="27">
        <v>-23175.398142000002</v>
      </c>
      <c r="AG606" s="27">
        <v>4187.4551160000001</v>
      </c>
      <c r="AH606" s="27">
        <v>20865.078077999999</v>
      </c>
      <c r="AI606" s="27">
        <v>28012.630776000002</v>
      </c>
      <c r="AJ606" s="27">
        <v>0</v>
      </c>
      <c r="AK606" s="27">
        <v>0</v>
      </c>
      <c r="AL606" s="27">
        <v>-12345.772842</v>
      </c>
      <c r="AM606" s="27">
        <v>0</v>
      </c>
      <c r="AN606" s="27">
        <v>-18987.943026000001</v>
      </c>
      <c r="AO606" s="27">
        <v>283736.18286</v>
      </c>
      <c r="AP606" s="27" t="e">
        <v>#N/A</v>
      </c>
      <c r="AQ606" s="27">
        <v>40286.206116000001</v>
      </c>
      <c r="AR606" s="27">
        <v>760600.68356999999</v>
      </c>
      <c r="AS606" s="27">
        <v>100426.725282</v>
      </c>
      <c r="AT606" s="27">
        <v>1939.7736047352</v>
      </c>
      <c r="AU606" s="27">
        <v>14800.48791</v>
      </c>
      <c r="AV606" s="27">
        <v>45267.833753999999</v>
      </c>
      <c r="AW606" s="27">
        <v>0</v>
      </c>
      <c r="AX606" s="27">
        <v>40286.206116000001</v>
      </c>
      <c r="AY606" s="27">
        <v>40286.206116000001</v>
      </c>
      <c r="AZ606" s="27">
        <v>626674.31735999999</v>
      </c>
      <c r="BA606" s="27">
        <v>101726.280318</v>
      </c>
      <c r="BB606" s="27">
        <v>55086.694025999997</v>
      </c>
      <c r="BC606" s="27">
        <v>34799.195963999999</v>
      </c>
      <c r="BD606" s="27" t="e">
        <v>#N/A</v>
      </c>
      <c r="BE606" s="27">
        <v>-23175.398142000002</v>
      </c>
      <c r="BF606" s="27">
        <v>0</v>
      </c>
      <c r="BG606" s="31">
        <f t="shared" si="84"/>
        <v>0</v>
      </c>
      <c r="BH606" s="31">
        <f t="shared" si="90"/>
        <v>169100.38397210001</v>
      </c>
      <c r="BI606" s="31">
        <f t="shared" si="85"/>
        <v>169100.38397210001</v>
      </c>
      <c r="BJ606" s="27">
        <v>15193.014999999999</v>
      </c>
      <c r="BK606" s="31">
        <f t="shared" si="82"/>
        <v>341842.83749999997</v>
      </c>
      <c r="BL606" s="27">
        <v>22.5</v>
      </c>
      <c r="BM606" s="27">
        <v>0</v>
      </c>
      <c r="BN606" s="27" t="s">
        <v>107</v>
      </c>
      <c r="BO606" s="27">
        <f t="shared" si="91"/>
        <v>0</v>
      </c>
      <c r="BP606" s="27">
        <f t="shared" si="86"/>
        <v>100426.72528200003</v>
      </c>
      <c r="BQ606" s="27">
        <f t="shared" si="87"/>
        <v>3.4039030600679174</v>
      </c>
      <c r="BR606" s="27">
        <f t="shared" si="88"/>
        <v>0.29378039925145438</v>
      </c>
      <c r="BS606" s="27" t="str">
        <f t="shared" si="89"/>
        <v>NonPayer</v>
      </c>
    </row>
    <row r="607" spans="1:71" customFormat="1" hidden="1">
      <c r="A607" s="16">
        <v>629</v>
      </c>
      <c r="B607" s="16" t="s">
        <v>91</v>
      </c>
      <c r="C607" s="17">
        <v>42185</v>
      </c>
      <c r="D607" s="16">
        <v>0.69179999999999997</v>
      </c>
      <c r="E607">
        <v>15582.196</v>
      </c>
      <c r="F607">
        <v>26100.1783</v>
      </c>
      <c r="G607">
        <v>50308.232799999998</v>
      </c>
      <c r="H607">
        <v>132671.26879999999</v>
      </c>
      <c r="I607">
        <v>143912.7102</v>
      </c>
      <c r="J607" t="e">
        <v>#N/A</v>
      </c>
      <c r="K607">
        <v>444704.74369999999</v>
      </c>
      <c r="L607">
        <v>0</v>
      </c>
      <c r="M607">
        <v>0</v>
      </c>
      <c r="N607">
        <v>-379593.42470000003</v>
      </c>
      <c r="O607">
        <v>-698917.14130000002</v>
      </c>
      <c r="P607">
        <v>51087.342600000004</v>
      </c>
      <c r="Q607">
        <v>842440.2966</v>
      </c>
      <c r="R607">
        <v>654396.58129999996</v>
      </c>
      <c r="S607" t="e">
        <v>#N/A</v>
      </c>
      <c r="T607">
        <v>11742.297700000001</v>
      </c>
      <c r="U607">
        <v>709769.02780000004</v>
      </c>
      <c r="V607">
        <v>-11742.297700000001</v>
      </c>
      <c r="W607">
        <v>72512.862099999998</v>
      </c>
      <c r="X607">
        <v>13022.263800000001</v>
      </c>
      <c r="Y607">
        <v>556.50700000000006</v>
      </c>
      <c r="Z607">
        <v>60770.564400000003</v>
      </c>
      <c r="AA607" t="e">
        <v>#N/A</v>
      </c>
      <c r="AB607" t="e">
        <v>#N/A</v>
      </c>
      <c r="AC607">
        <v>56819.364699999998</v>
      </c>
      <c r="AD607">
        <v>797.33540425000001</v>
      </c>
      <c r="AE607" t="e">
        <v>#N/A</v>
      </c>
      <c r="AF607">
        <v>48916.965300000003</v>
      </c>
      <c r="AG607">
        <v>8180.6529</v>
      </c>
      <c r="AH607">
        <v>18809.936600000001</v>
      </c>
      <c r="AI607">
        <v>56819.364699999998</v>
      </c>
      <c r="AJ607">
        <v>0</v>
      </c>
      <c r="AK607">
        <v>0</v>
      </c>
      <c r="AL607">
        <v>-31720.899000000001</v>
      </c>
      <c r="AM607">
        <v>0</v>
      </c>
      <c r="AN607">
        <v>57097.618199999997</v>
      </c>
      <c r="AO607">
        <v>264340.82500000001</v>
      </c>
      <c r="AP607" t="e">
        <v>#N/A</v>
      </c>
      <c r="AQ607">
        <v>55483.747900000002</v>
      </c>
      <c r="AR607">
        <v>698527.58640000003</v>
      </c>
      <c r="AS607">
        <v>188043.71530000001</v>
      </c>
      <c r="AT607">
        <v>1371.2888986999999</v>
      </c>
      <c r="AU607">
        <v>18142.128199999999</v>
      </c>
      <c r="AV607">
        <v>43685.799500000001</v>
      </c>
      <c r="AW607">
        <v>0</v>
      </c>
      <c r="AX607">
        <v>55483.747900000002</v>
      </c>
      <c r="AY607">
        <v>55483.747900000002</v>
      </c>
      <c r="AZ607">
        <v>541091.7561</v>
      </c>
      <c r="BA607">
        <v>103732.9048</v>
      </c>
      <c r="BB607">
        <v>73625.876099999994</v>
      </c>
      <c r="BC607">
        <v>68728.614499999996</v>
      </c>
      <c r="BD607" t="e">
        <v>#N/A</v>
      </c>
      <c r="BE607">
        <v>48916.965300000003</v>
      </c>
      <c r="BF607">
        <v>11.130140000000001</v>
      </c>
      <c r="BG607" s="9">
        <f t="shared" si="84"/>
        <v>169100.38397210001</v>
      </c>
      <c r="BH607" s="9" t="e">
        <f t="shared" si="90"/>
        <v>#N/A</v>
      </c>
      <c r="BI607" s="9" t="e">
        <f t="shared" si="85"/>
        <v>#N/A</v>
      </c>
      <c r="BJ607">
        <v>15193.014999999999</v>
      </c>
      <c r="BK607" s="9">
        <f t="shared" si="82"/>
        <v>436495.32094999996</v>
      </c>
      <c r="BL607">
        <v>28.73</v>
      </c>
      <c r="BM607">
        <v>1</v>
      </c>
      <c r="BN607" t="s">
        <v>107</v>
      </c>
      <c r="BO607">
        <f t="shared" si="91"/>
        <v>1</v>
      </c>
      <c r="BP607">
        <f t="shared" si="86"/>
        <v>188043.71530000004</v>
      </c>
      <c r="BQ607">
        <f t="shared" si="87"/>
        <v>2.3212438674359666</v>
      </c>
      <c r="BR607">
        <f t="shared" si="88"/>
        <v>0.43080350756277691</v>
      </c>
      <c r="BS607" t="e">
        <f t="shared" si="89"/>
        <v>#N/A</v>
      </c>
    </row>
    <row r="608" spans="1:71">
      <c r="A608" s="27">
        <v>630</v>
      </c>
      <c r="B608" s="27" t="s">
        <v>91</v>
      </c>
      <c r="C608" s="29">
        <v>42004</v>
      </c>
      <c r="D608" s="27">
        <v>0.66679999999999995</v>
      </c>
      <c r="E608" s="27">
        <v>12144.30042</v>
      </c>
      <c r="F608" s="27">
        <v>29204.151010000001</v>
      </c>
      <c r="G608" s="27">
        <v>32211.311114</v>
      </c>
      <c r="H608" s="27">
        <v>129539.20448</v>
      </c>
      <c r="I608" s="27">
        <v>148738.765144</v>
      </c>
      <c r="J608" s="27">
        <v>784232.657122</v>
      </c>
      <c r="K608" s="27">
        <v>518156.81792</v>
      </c>
      <c r="L608" s="27">
        <v>0</v>
      </c>
      <c r="M608" s="27">
        <v>0</v>
      </c>
      <c r="N608" s="27">
        <v>-445291.01539999997</v>
      </c>
      <c r="O608" s="27">
        <v>-792328.85740199999</v>
      </c>
      <c r="P608" s="27">
        <v>25850.010893999999</v>
      </c>
      <c r="Q608" s="27">
        <v>859180.339714</v>
      </c>
      <c r="R608" s="27">
        <v>729814.62523999996</v>
      </c>
      <c r="S608" s="27" t="e">
        <v>#N/A</v>
      </c>
      <c r="T608" s="27">
        <v>13590.05047</v>
      </c>
      <c r="U608" s="27">
        <v>729641.13523400004</v>
      </c>
      <c r="V608" s="27">
        <v>-13590.05047</v>
      </c>
      <c r="W608" s="27">
        <v>105366.26364400001</v>
      </c>
      <c r="X608" s="27">
        <v>13127.410454000001</v>
      </c>
      <c r="Y608" s="27">
        <v>1214.430042</v>
      </c>
      <c r="Z608" s="27">
        <v>91776.213174000004</v>
      </c>
      <c r="AA608" s="27" t="e">
        <v>#N/A</v>
      </c>
      <c r="AB608" s="27" t="e">
        <v>#N/A</v>
      </c>
      <c r="AC608" s="27">
        <v>48750.691685999998</v>
      </c>
      <c r="AD608" s="27">
        <v>3485.3795225387998</v>
      </c>
      <c r="AE608" s="27" t="e">
        <v>#N/A</v>
      </c>
      <c r="AF608" s="27">
        <v>6823.9402360000004</v>
      </c>
      <c r="AG608" s="27">
        <v>10351.570358000001</v>
      </c>
      <c r="AH608" s="27">
        <v>25850.010893999999</v>
      </c>
      <c r="AI608" s="27">
        <v>48750.691685999998</v>
      </c>
      <c r="AJ608" s="27">
        <v>0</v>
      </c>
      <c r="AK608" s="27">
        <v>0</v>
      </c>
      <c r="AL608" s="27">
        <v>-49039.841696000003</v>
      </c>
      <c r="AM608" s="27">
        <v>0</v>
      </c>
      <c r="AN608" s="27">
        <v>17175.510593999999</v>
      </c>
      <c r="AO608" s="27">
        <v>287588.59994599997</v>
      </c>
      <c r="AP608" s="27" t="e">
        <v>#N/A</v>
      </c>
      <c r="AQ608" s="27">
        <v>-5262.5301820000004</v>
      </c>
      <c r="AR608" s="27">
        <v>710441.57457000006</v>
      </c>
      <c r="AS608" s="27">
        <v>129365.71447400001</v>
      </c>
      <c r="AT608" s="27">
        <v>9362.9549078096006</v>
      </c>
      <c r="AU608" s="27">
        <v>13763.540476</v>
      </c>
      <c r="AV608" s="27">
        <v>48345.881672000003</v>
      </c>
      <c r="AW608" s="27">
        <v>0</v>
      </c>
      <c r="AX608" s="27">
        <v>-5262.5301820000004</v>
      </c>
      <c r="AY608" s="27">
        <v>-5262.5301820000004</v>
      </c>
      <c r="AZ608" s="27">
        <v>541115.32871400006</v>
      </c>
      <c r="BA608" s="27">
        <v>54475.861883999998</v>
      </c>
      <c r="BB608" s="27">
        <v>8501.0102939999997</v>
      </c>
      <c r="BC608" s="27">
        <v>60490.182092000003</v>
      </c>
      <c r="BD608" s="27" t="e">
        <v>#N/A</v>
      </c>
      <c r="BE608" s="27">
        <v>6823.9402360000004</v>
      </c>
      <c r="BF608" s="27" t="e">
        <v>#N/A</v>
      </c>
      <c r="BG608" s="31" t="e">
        <f t="shared" si="84"/>
        <v>#N/A</v>
      </c>
      <c r="BH608" s="31" t="e">
        <f t="shared" si="90"/>
        <v>#N/A</v>
      </c>
      <c r="BI608" s="31" t="e">
        <f t="shared" si="85"/>
        <v>#N/A</v>
      </c>
      <c r="BJ608" s="27" t="e">
        <v>#N/A</v>
      </c>
      <c r="BK608" s="31" t="e">
        <f t="shared" si="82"/>
        <v>#N/A</v>
      </c>
      <c r="BL608" s="27" t="e">
        <v>#N/A</v>
      </c>
      <c r="BO608" s="27" t="e">
        <f t="shared" si="91"/>
        <v>#N/A</v>
      </c>
      <c r="BP608" s="27">
        <f t="shared" si="86"/>
        <v>129365.71447400004</v>
      </c>
      <c r="BQ608" s="27" t="e">
        <f t="shared" si="87"/>
        <v>#N/A</v>
      </c>
      <c r="BR608" s="27" t="e">
        <f t="shared" si="88"/>
        <v>#N/A</v>
      </c>
      <c r="BS608" s="27" t="e">
        <f t="shared" si="89"/>
        <v>#N/A</v>
      </c>
    </row>
    <row r="609" spans="1:71" customFormat="1" hidden="1">
      <c r="A609" s="16">
        <v>631</v>
      </c>
      <c r="B609" s="16" t="s">
        <v>91</v>
      </c>
      <c r="C609" s="17">
        <v>41820</v>
      </c>
      <c r="D609" s="16">
        <v>0.68879999999999997</v>
      </c>
      <c r="E609">
        <v>8195.7096000000001</v>
      </c>
      <c r="F609">
        <v>22023.861600000004</v>
      </c>
      <c r="G609">
        <v>12715.154400000001</v>
      </c>
      <c r="H609">
        <v>404254.21920000005</v>
      </c>
      <c r="I609">
        <v>115920.38640000002</v>
      </c>
      <c r="J609" t="e">
        <v>#N/A</v>
      </c>
      <c r="K609">
        <v>16627.509600000001</v>
      </c>
      <c r="L609">
        <v>0</v>
      </c>
      <c r="M609">
        <v>0</v>
      </c>
      <c r="N609">
        <v>-263679.24960000004</v>
      </c>
      <c r="O609">
        <v>-330425.37840000005</v>
      </c>
      <c r="P609">
        <v>353393.60160000005</v>
      </c>
      <c r="Q609">
        <v>674375.36400000006</v>
      </c>
      <c r="R609">
        <v>467256.62880000006</v>
      </c>
      <c r="S609" t="e">
        <v>#N/A</v>
      </c>
      <c r="T609">
        <v>7757.2560000000012</v>
      </c>
      <c r="U609">
        <v>270121.14480000001</v>
      </c>
      <c r="V609">
        <v>-7757.2560000000012</v>
      </c>
      <c r="W609">
        <v>-4957.8984000000009</v>
      </c>
      <c r="X609">
        <v>7824.7104000000008</v>
      </c>
      <c r="Y609">
        <v>539.63520000000005</v>
      </c>
      <c r="Z609">
        <v>-12715.154400000001</v>
      </c>
      <c r="AA609" t="e">
        <v>#N/A</v>
      </c>
      <c r="AB609" t="e">
        <v>#N/A</v>
      </c>
      <c r="AC609">
        <v>3338.9928000000004</v>
      </c>
      <c r="AD609" t="e">
        <v>#N/A</v>
      </c>
      <c r="AE609" t="e">
        <v>#N/A</v>
      </c>
      <c r="AF609">
        <v>-7048.9848000000011</v>
      </c>
      <c r="AG609">
        <v>1989.9048000000003</v>
      </c>
      <c r="AH609">
        <v>13119.880800000001</v>
      </c>
      <c r="AI609">
        <v>3338.9928000000004</v>
      </c>
      <c r="AJ609">
        <v>0</v>
      </c>
      <c r="AK609">
        <v>0</v>
      </c>
      <c r="AL609">
        <v>7015.2576000000008</v>
      </c>
      <c r="AM609">
        <v>0</v>
      </c>
      <c r="AN609">
        <v>-5059.0800000000008</v>
      </c>
      <c r="AO609">
        <v>147860.0448</v>
      </c>
      <c r="AP609" t="e">
        <v>#N/A</v>
      </c>
      <c r="AQ609">
        <v>-104284.50240000001</v>
      </c>
      <c r="AR609">
        <v>558454.9776000001</v>
      </c>
      <c r="AS609">
        <v>207118.73520000002</v>
      </c>
      <c r="AT609" t="e">
        <v>#N/A</v>
      </c>
      <c r="AU609">
        <v>2866.8120000000004</v>
      </c>
      <c r="AV609">
        <v>25565.217600000004</v>
      </c>
      <c r="AW609">
        <v>0</v>
      </c>
      <c r="AX609">
        <v>-104284.50240000001</v>
      </c>
      <c r="AY609">
        <v>-104284.50240000001</v>
      </c>
      <c r="AZ609">
        <v>301554.89520000003</v>
      </c>
      <c r="BA609">
        <v>-59764.598400000003</v>
      </c>
      <c r="BB609">
        <v>-101417.69040000001</v>
      </c>
      <c r="BC609">
        <v>-280913.84880000004</v>
      </c>
      <c r="BD609" t="e">
        <v>#N/A</v>
      </c>
      <c r="BE609">
        <v>-7048.9848000000011</v>
      </c>
      <c r="BF609" s="12" t="e">
        <v>#N/A</v>
      </c>
      <c r="BG609" s="9" t="e">
        <f t="shared" si="84"/>
        <v>#N/A</v>
      </c>
      <c r="BH609" s="9" t="e">
        <f t="shared" si="90"/>
        <v>#N/A</v>
      </c>
      <c r="BI609" s="9" t="e">
        <f t="shared" si="85"/>
        <v>#N/A</v>
      </c>
      <c r="BJ609" s="10" t="e">
        <v>#N/A</v>
      </c>
      <c r="BK609" s="13" t="e">
        <f t="shared" si="82"/>
        <v>#N/A</v>
      </c>
      <c r="BL609" s="10" t="e">
        <v>#N/A</v>
      </c>
      <c r="BO609" t="e">
        <f t="shared" si="91"/>
        <v>#N/A</v>
      </c>
      <c r="BP609">
        <f t="shared" si="86"/>
        <v>207118.7352</v>
      </c>
      <c r="BQ609" t="e">
        <f t="shared" si="87"/>
        <v>#N/A</v>
      </c>
      <c r="BR609" t="e">
        <f t="shared" si="88"/>
        <v>#N/A</v>
      </c>
      <c r="BS609" t="e">
        <f t="shared" si="89"/>
        <v>#N/A</v>
      </c>
    </row>
    <row r="610" spans="1:71">
      <c r="A610" s="27">
        <v>632</v>
      </c>
      <c r="B610" s="27" t="s">
        <v>91</v>
      </c>
      <c r="C610" s="29">
        <v>41639</v>
      </c>
      <c r="D610" s="27">
        <v>0.62829999999999997</v>
      </c>
      <c r="E610" s="27">
        <v>5831.9991790000004</v>
      </c>
      <c r="F610" s="27">
        <v>23947.035735000001</v>
      </c>
      <c r="G610" s="27">
        <v>22839.281701</v>
      </c>
      <c r="H610" s="27">
        <v>110612.498395</v>
      </c>
      <c r="I610" s="27">
        <v>113935.760497</v>
      </c>
      <c r="J610" s="27">
        <v>470046.10142700002</v>
      </c>
      <c r="K610" s="27">
        <v>298083.57814900001</v>
      </c>
      <c r="L610" s="27">
        <v>0</v>
      </c>
      <c r="M610" s="27">
        <v>0</v>
      </c>
      <c r="N610" s="27">
        <v>-247908.83660899999</v>
      </c>
      <c r="O610" s="27">
        <v>-305870.43738800002</v>
      </c>
      <c r="P610" s="27">
        <v>54605.757676000001</v>
      </c>
      <c r="Q610" s="27">
        <v>667258.90048000007</v>
      </c>
      <c r="R610" s="27">
        <v>453853.34393000003</v>
      </c>
      <c r="S610" s="27" t="e">
        <v>#N/A</v>
      </c>
      <c r="T610" s="27">
        <v>10458.501321</v>
      </c>
      <c r="U610" s="27">
        <v>556646.40208500007</v>
      </c>
      <c r="V610" s="27">
        <v>-10458.501321</v>
      </c>
      <c r="W610" s="27">
        <v>5408.4461659999997</v>
      </c>
      <c r="X610" s="27">
        <v>8308.1552549999997</v>
      </c>
      <c r="Y610" s="27">
        <v>781.94402400000001</v>
      </c>
      <c r="Z610" s="27">
        <v>-5050.055155</v>
      </c>
      <c r="AA610" s="27" t="e">
        <v>#N/A</v>
      </c>
      <c r="AB610" s="27" t="e">
        <v>#N/A</v>
      </c>
      <c r="AC610" s="27">
        <v>-60959.052871</v>
      </c>
      <c r="AD610" s="27" t="e">
        <v>#N/A</v>
      </c>
      <c r="AE610" s="27" t="e">
        <v>#N/A</v>
      </c>
      <c r="AF610" s="27">
        <v>-93931.025882999995</v>
      </c>
      <c r="AG610" s="27">
        <v>847.10602600000004</v>
      </c>
      <c r="AH610" s="27">
        <v>12022.389369</v>
      </c>
      <c r="AI610" s="27">
        <v>-60959.052871</v>
      </c>
      <c r="AJ610" s="27">
        <v>0</v>
      </c>
      <c r="AK610" s="27">
        <v>0</v>
      </c>
      <c r="AL610" s="27">
        <v>10719.149329</v>
      </c>
      <c r="AM610" s="27">
        <v>0</v>
      </c>
      <c r="AN610" s="27">
        <v>-93083.919857000001</v>
      </c>
      <c r="AO610" s="27">
        <v>148471.62155700001</v>
      </c>
      <c r="AP610" s="27" t="e">
        <v>#N/A</v>
      </c>
      <c r="AQ610" s="27">
        <v>-108234.085322</v>
      </c>
      <c r="AR610" s="27">
        <v>553323.139983</v>
      </c>
      <c r="AS610" s="27">
        <v>213405.55655000001</v>
      </c>
      <c r="AT610" s="27" t="e">
        <v>#N/A</v>
      </c>
      <c r="AU610" s="27">
        <v>2639.0610809999998</v>
      </c>
      <c r="AV610" s="27">
        <v>24566.074754000001</v>
      </c>
      <c r="AW610" s="27">
        <v>0</v>
      </c>
      <c r="AX610" s="27">
        <v>-108234.085322</v>
      </c>
      <c r="AY610" s="27">
        <v>-108234.085322</v>
      </c>
      <c r="AZ610" s="27">
        <v>317990.56975999998</v>
      </c>
      <c r="BA610" s="27">
        <v>-58776.125804000003</v>
      </c>
      <c r="BB610" s="27">
        <v>-105595.02424100001</v>
      </c>
      <c r="BC610" s="27">
        <v>12869.495395</v>
      </c>
      <c r="BD610" s="27" t="e">
        <v>#N/A</v>
      </c>
      <c r="BE610" s="27">
        <v>-93931.025882999995</v>
      </c>
      <c r="BF610" s="27" t="e">
        <v>#N/A</v>
      </c>
      <c r="BG610" s="31" t="e">
        <f t="shared" si="84"/>
        <v>#N/A</v>
      </c>
      <c r="BH610" s="31" t="e">
        <f t="shared" si="90"/>
        <v>#N/A</v>
      </c>
      <c r="BI610" s="31" t="e">
        <f t="shared" si="85"/>
        <v>#N/A</v>
      </c>
      <c r="BJ610" s="27" t="e">
        <v>#N/A</v>
      </c>
      <c r="BK610" s="31" t="e">
        <f t="shared" si="82"/>
        <v>#N/A</v>
      </c>
      <c r="BL610" s="27" t="e">
        <v>#N/A</v>
      </c>
      <c r="BO610" s="27" t="e">
        <f t="shared" si="91"/>
        <v>#N/A</v>
      </c>
      <c r="BP610" s="27">
        <f t="shared" si="86"/>
        <v>213405.55655000004</v>
      </c>
      <c r="BQ610" s="27" t="e">
        <f t="shared" si="87"/>
        <v>#N/A</v>
      </c>
      <c r="BR610" s="27" t="e">
        <f t="shared" si="88"/>
        <v>#N/A</v>
      </c>
      <c r="BS610" s="27" t="e">
        <f t="shared" si="89"/>
        <v>#N/A</v>
      </c>
    </row>
    <row r="611" spans="1:71" customFormat="1" hidden="1">
      <c r="A611" s="16">
        <v>633</v>
      </c>
      <c r="B611" s="16" t="s">
        <v>91</v>
      </c>
      <c r="C611" s="17">
        <v>41455</v>
      </c>
      <c r="D611" s="16">
        <v>0.79069999999999996</v>
      </c>
      <c r="E611">
        <v>6525.3491009999989</v>
      </c>
      <c r="F611">
        <v>20363.024078999999</v>
      </c>
      <c r="G611">
        <v>18559.535633999996</v>
      </c>
      <c r="H611">
        <v>97388.376029999985</v>
      </c>
      <c r="I611">
        <v>127260.70281899998</v>
      </c>
      <c r="J611" t="e">
        <v>#N/A</v>
      </c>
      <c r="K611">
        <v>297346.058532</v>
      </c>
      <c r="L611">
        <v>0</v>
      </c>
      <c r="M611">
        <v>0</v>
      </c>
      <c r="N611">
        <v>-154968.84347399999</v>
      </c>
      <c r="O611">
        <v>-210614.65967699999</v>
      </c>
      <c r="P611">
        <v>45251.164619999996</v>
      </c>
      <c r="Q611">
        <v>752153.05366199987</v>
      </c>
      <c r="R611">
        <v>440083.97127899993</v>
      </c>
      <c r="S611" t="e">
        <v>#N/A</v>
      </c>
      <c r="T611">
        <v>7115.5816829999994</v>
      </c>
      <c r="U611">
        <v>654764.67763199995</v>
      </c>
      <c r="V611">
        <v>-7115.5816829999994</v>
      </c>
      <c r="W611">
        <v>16133.023907999997</v>
      </c>
      <c r="X611">
        <v>8689.5352349999994</v>
      </c>
      <c r="Y611">
        <v>196.74419399999999</v>
      </c>
      <c r="Z611">
        <v>9017.4422249999989</v>
      </c>
      <c r="AA611" t="e">
        <v>#N/A</v>
      </c>
      <c r="AB611" t="e">
        <v>#N/A</v>
      </c>
      <c r="AC611">
        <v>2196.9768329999997</v>
      </c>
      <c r="AD611" t="e">
        <v>#N/A</v>
      </c>
      <c r="AE611" t="e">
        <v>#N/A</v>
      </c>
      <c r="AF611">
        <v>-14395.116860999999</v>
      </c>
      <c r="AG611">
        <v>1803.4884449999997</v>
      </c>
      <c r="AH611">
        <v>12624.419114999999</v>
      </c>
      <c r="AI611">
        <v>2196.9768329999997</v>
      </c>
      <c r="AJ611">
        <v>0</v>
      </c>
      <c r="AK611">
        <v>0</v>
      </c>
      <c r="AL611">
        <v>-26035.815005999997</v>
      </c>
      <c r="AM611">
        <v>0</v>
      </c>
      <c r="AN611">
        <v>-12591.628416</v>
      </c>
      <c r="AO611">
        <v>170610.00689699998</v>
      </c>
      <c r="AP611" t="e">
        <v>#N/A</v>
      </c>
      <c r="AQ611">
        <v>-31741.396631999996</v>
      </c>
      <c r="AR611">
        <v>624892.35084299988</v>
      </c>
      <c r="AS611">
        <v>312069.08238299994</v>
      </c>
      <c r="AT611" t="e">
        <v>#N/A</v>
      </c>
      <c r="AU611">
        <v>-459.06978599999997</v>
      </c>
      <c r="AV611">
        <v>24133.954463999999</v>
      </c>
      <c r="AW611">
        <v>0</v>
      </c>
      <c r="AX611">
        <v>-31741.396631999996</v>
      </c>
      <c r="AY611">
        <v>-31741.396631999996</v>
      </c>
      <c r="AZ611">
        <v>340695.36260999995</v>
      </c>
      <c r="BA611">
        <v>2262.558231</v>
      </c>
      <c r="BB611">
        <v>-32200.466417999996</v>
      </c>
      <c r="BC611">
        <v>28855.815119999996</v>
      </c>
      <c r="BD611" t="e">
        <v>#N/A</v>
      </c>
      <c r="BE611">
        <v>-14395.116860999999</v>
      </c>
      <c r="BF611" s="12" t="e">
        <v>#N/A</v>
      </c>
      <c r="BG611" s="9" t="e">
        <f t="shared" si="84"/>
        <v>#N/A</v>
      </c>
      <c r="BH611" s="9" t="e">
        <f t="shared" si="90"/>
        <v>#N/A</v>
      </c>
      <c r="BI611" s="9" t="e">
        <f t="shared" si="85"/>
        <v>#N/A</v>
      </c>
      <c r="BJ611" s="10" t="e">
        <v>#N/A</v>
      </c>
      <c r="BK611" s="13" t="e">
        <f t="shared" si="82"/>
        <v>#N/A</v>
      </c>
      <c r="BL611" s="10" t="e">
        <v>#N/A</v>
      </c>
      <c r="BO611" t="e">
        <f t="shared" si="91"/>
        <v>#N/A</v>
      </c>
      <c r="BP611">
        <f t="shared" si="86"/>
        <v>312069.08238299994</v>
      </c>
      <c r="BQ611" t="e">
        <f t="shared" si="87"/>
        <v>#N/A</v>
      </c>
      <c r="BR611" t="e">
        <f t="shared" si="88"/>
        <v>#N/A</v>
      </c>
      <c r="BS611" t="e">
        <f t="shared" si="89"/>
        <v>#N/A</v>
      </c>
    </row>
    <row r="612" spans="1:71">
      <c r="A612" s="27">
        <v>634</v>
      </c>
      <c r="B612" s="27" t="s">
        <v>91</v>
      </c>
      <c r="C612" s="29">
        <v>41274</v>
      </c>
      <c r="D612" s="27">
        <v>0.77200000000000002</v>
      </c>
      <c r="E612" s="27">
        <v>5965.357</v>
      </c>
      <c r="F612" s="27">
        <v>24012.832999999999</v>
      </c>
      <c r="G612" s="27">
        <v>14837.689999999999</v>
      </c>
      <c r="H612" s="27">
        <v>82122.072</v>
      </c>
      <c r="I612" s="27">
        <v>122668.33099999999</v>
      </c>
      <c r="J612" s="27">
        <v>428597.27399999998</v>
      </c>
      <c r="K612" s="27">
        <v>315013.24299999996</v>
      </c>
      <c r="L612" s="27">
        <v>0</v>
      </c>
      <c r="M612" s="27">
        <v>0</v>
      </c>
      <c r="N612" s="27">
        <v>-129814.647</v>
      </c>
      <c r="O612" s="27">
        <v>-157673.16699999999</v>
      </c>
      <c r="P612" s="27">
        <v>28191.610999999997</v>
      </c>
      <c r="Q612" s="27">
        <v>763384.01</v>
      </c>
      <c r="R612" s="27">
        <v>438408.31799999997</v>
      </c>
      <c r="S612" s="27" t="e">
        <v>#N/A</v>
      </c>
      <c r="T612" s="27">
        <v>6661.82</v>
      </c>
      <c r="U612" s="27">
        <v>681261.93799999997</v>
      </c>
      <c r="V612" s="27">
        <v>-6661.82</v>
      </c>
      <c r="W612" s="27">
        <v>11597.623</v>
      </c>
      <c r="X612" s="27">
        <v>8145.5889999999999</v>
      </c>
      <c r="Y612" s="27">
        <v>1665.4549999999999</v>
      </c>
      <c r="Z612" s="27">
        <v>4935.8029999999999</v>
      </c>
      <c r="AA612" s="27" t="e">
        <v>#N/A</v>
      </c>
      <c r="AB612" s="27" t="e">
        <v>#N/A</v>
      </c>
      <c r="AC612" s="27">
        <v>60.561999999999998</v>
      </c>
      <c r="AD612" s="27" t="e">
        <v>#N/A</v>
      </c>
      <c r="AE612" s="27" t="e">
        <v>#N/A</v>
      </c>
      <c r="AF612" s="27">
        <v>-16018.648999999999</v>
      </c>
      <c r="AG612" s="27">
        <v>-2089.3890000000001</v>
      </c>
      <c r="AH612" s="27">
        <v>10628.630999999999</v>
      </c>
      <c r="AI612" s="27">
        <v>60.561999999999998</v>
      </c>
      <c r="AJ612" s="27">
        <v>0</v>
      </c>
      <c r="AK612" s="27">
        <v>0</v>
      </c>
      <c r="AL612" s="27">
        <v>-9265.985999999999</v>
      </c>
      <c r="AM612" s="27">
        <v>0</v>
      </c>
      <c r="AN612" s="27">
        <v>-18108.038</v>
      </c>
      <c r="AO612" s="27">
        <v>157067.54699999999</v>
      </c>
      <c r="AP612" s="27" t="e">
        <v>#N/A</v>
      </c>
      <c r="AQ612" s="27">
        <v>-15988.367999999999</v>
      </c>
      <c r="AR612" s="27">
        <v>640715.679</v>
      </c>
      <c r="AS612" s="27">
        <v>324975.69199999998</v>
      </c>
      <c r="AT612" s="27" t="e">
        <v>#N/A</v>
      </c>
      <c r="AU612" s="27">
        <v>787.30599999999993</v>
      </c>
      <c r="AV612" s="27">
        <v>20651.642</v>
      </c>
      <c r="AW612" s="27">
        <v>0</v>
      </c>
      <c r="AX612" s="27">
        <v>-15988.367999999999</v>
      </c>
      <c r="AY612" s="27">
        <v>-15988.367999999999</v>
      </c>
      <c r="AZ612" s="27">
        <v>329790.37099999998</v>
      </c>
      <c r="BA612" s="27">
        <v>1816.86</v>
      </c>
      <c r="BB612" s="27">
        <v>-15201.062</v>
      </c>
      <c r="BC612" s="27">
        <v>59502.165000000001</v>
      </c>
      <c r="BD612" s="27" t="e">
        <v>#N/A</v>
      </c>
      <c r="BE612" s="27">
        <v>-16018.648999999999</v>
      </c>
      <c r="BF612" s="27" t="e">
        <v>#N/A</v>
      </c>
      <c r="BG612" s="31" t="e">
        <f t="shared" si="84"/>
        <v>#N/A</v>
      </c>
      <c r="BH612" s="31" t="e">
        <f t="shared" si="90"/>
        <v>#N/A</v>
      </c>
      <c r="BI612" s="31" t="e">
        <f t="shared" si="85"/>
        <v>#N/A</v>
      </c>
      <c r="BJ612" s="27" t="e">
        <v>#N/A</v>
      </c>
      <c r="BK612" s="31" t="e">
        <f t="shared" si="82"/>
        <v>#N/A</v>
      </c>
      <c r="BL612" s="27" t="e">
        <v>#N/A</v>
      </c>
      <c r="BO612" s="27" t="e">
        <f t="shared" si="91"/>
        <v>#N/A</v>
      </c>
      <c r="BP612" s="27">
        <f t="shared" si="86"/>
        <v>324975.69200000004</v>
      </c>
      <c r="BQ612" s="27" t="e">
        <f t="shared" si="87"/>
        <v>#N/A</v>
      </c>
      <c r="BR612" s="27" t="e">
        <f t="shared" si="88"/>
        <v>#N/A</v>
      </c>
      <c r="BS612" s="27" t="e">
        <f t="shared" si="89"/>
        <v>#N/A</v>
      </c>
    </row>
    <row r="613" spans="1:71" customFormat="1" hidden="1">
      <c r="A613" s="16">
        <v>635</v>
      </c>
      <c r="B613" s="16" t="s">
        <v>91</v>
      </c>
      <c r="C613" s="17">
        <v>41090</v>
      </c>
      <c r="D613" s="16">
        <v>0.80869999999999997</v>
      </c>
      <c r="E613">
        <v>7817.7124000000003</v>
      </c>
      <c r="F613">
        <v>23850.648000000001</v>
      </c>
      <c r="G613">
        <v>20604.309800000003</v>
      </c>
      <c r="H613">
        <v>70856.300100000008</v>
      </c>
      <c r="I613">
        <v>128230.35890000001</v>
      </c>
      <c r="J613" t="e">
        <v>#N/A</v>
      </c>
      <c r="K613">
        <v>364583.65539999999</v>
      </c>
      <c r="L613">
        <v>0</v>
      </c>
      <c r="M613">
        <v>0</v>
      </c>
      <c r="N613">
        <v>-123294.59980000001</v>
      </c>
      <c r="O613">
        <v>-194581.53660000002</v>
      </c>
      <c r="P613">
        <v>15602.298900000002</v>
      </c>
      <c r="Q613">
        <v>817514.08610000007</v>
      </c>
      <c r="R613">
        <v>484002.52490000002</v>
      </c>
      <c r="S613" t="e">
        <v>#N/A</v>
      </c>
      <c r="T613">
        <v>8811.4894000000004</v>
      </c>
      <c r="U613">
        <v>746657.78600000008</v>
      </c>
      <c r="V613">
        <v>-8811.4894000000004</v>
      </c>
      <c r="W613">
        <v>15006.0327</v>
      </c>
      <c r="X613">
        <v>9076.4966000000004</v>
      </c>
      <c r="Y613">
        <v>265.00720000000001</v>
      </c>
      <c r="Z613">
        <v>6194.5433000000003</v>
      </c>
      <c r="AA613" t="e">
        <v>#N/A</v>
      </c>
      <c r="AB613" t="e">
        <v>#N/A</v>
      </c>
      <c r="AC613">
        <v>1921.3022000000001</v>
      </c>
      <c r="AD613">
        <v>3278.0827499699999</v>
      </c>
      <c r="AE613" t="e">
        <v>#N/A</v>
      </c>
      <c r="AF613">
        <v>33.125900000000001</v>
      </c>
      <c r="AG613">
        <v>3146.9605000000001</v>
      </c>
      <c r="AH613">
        <v>10964.672900000001</v>
      </c>
      <c r="AI613">
        <v>1921.3022000000001</v>
      </c>
      <c r="AJ613">
        <v>0</v>
      </c>
      <c r="AK613">
        <v>0</v>
      </c>
      <c r="AL613">
        <v>-4471.9965000000002</v>
      </c>
      <c r="AM613">
        <v>0</v>
      </c>
      <c r="AN613">
        <v>3180.0864000000001</v>
      </c>
      <c r="AO613">
        <v>188950.1336</v>
      </c>
      <c r="AP613" t="e">
        <v>#N/A</v>
      </c>
      <c r="AQ613">
        <v>-17921.1119</v>
      </c>
      <c r="AR613">
        <v>689283.72720000008</v>
      </c>
      <c r="AS613">
        <v>333511.5612</v>
      </c>
      <c r="AT613" t="e">
        <v>#N/A</v>
      </c>
      <c r="AU613">
        <v>7155.1944000000003</v>
      </c>
      <c r="AV613">
        <v>33523.410799999998</v>
      </c>
      <c r="AW613">
        <v>0</v>
      </c>
      <c r="AX613">
        <v>-17921.1119</v>
      </c>
      <c r="AY613">
        <v>-17921.1119</v>
      </c>
      <c r="AZ613">
        <v>386645.5048</v>
      </c>
      <c r="BA613">
        <v>25440.691200000001</v>
      </c>
      <c r="BB613">
        <v>-10765.9175</v>
      </c>
      <c r="BC613">
        <v>77746.487300000008</v>
      </c>
      <c r="BD613" t="e">
        <v>#N/A</v>
      </c>
      <c r="BE613">
        <v>33.125900000000001</v>
      </c>
      <c r="BF613" s="12" t="e">
        <v>#N/A</v>
      </c>
      <c r="BG613" s="9" t="e">
        <f t="shared" si="84"/>
        <v>#N/A</v>
      </c>
      <c r="BH613" s="9" t="e">
        <f t="shared" si="90"/>
        <v>#N/A</v>
      </c>
      <c r="BI613" s="9" t="e">
        <f t="shared" si="85"/>
        <v>#N/A</v>
      </c>
      <c r="BJ613" s="10" t="e">
        <v>#N/A</v>
      </c>
      <c r="BK613" s="13" t="e">
        <f t="shared" si="82"/>
        <v>#N/A</v>
      </c>
      <c r="BL613" s="10" t="e">
        <v>#N/A</v>
      </c>
      <c r="BO613" t="e">
        <f t="shared" si="91"/>
        <v>#N/A</v>
      </c>
      <c r="BP613">
        <f t="shared" si="86"/>
        <v>333511.56120000005</v>
      </c>
      <c r="BQ613" t="e">
        <f t="shared" si="87"/>
        <v>#N/A</v>
      </c>
      <c r="BR613" t="e">
        <f t="shared" si="88"/>
        <v>#N/A</v>
      </c>
      <c r="BS613" t="e">
        <f t="shared" si="89"/>
        <v>#N/A</v>
      </c>
    </row>
    <row r="614" spans="1:71">
      <c r="A614" s="27">
        <v>636</v>
      </c>
      <c r="B614" s="27" t="s">
        <v>91</v>
      </c>
      <c r="C614" s="29">
        <v>40908</v>
      </c>
      <c r="D614" s="27">
        <v>0.81499999999999995</v>
      </c>
      <c r="E614" s="27">
        <v>6360.8756009999997</v>
      </c>
      <c r="F614" s="27">
        <v>19945.660176000001</v>
      </c>
      <c r="G614" s="27">
        <v>19594.053986999999</v>
      </c>
      <c r="H614" s="27">
        <v>78504.072744000005</v>
      </c>
      <c r="I614" s="27">
        <v>124820.197095</v>
      </c>
      <c r="J614" s="27">
        <v>431548.65069899999</v>
      </c>
      <c r="K614" s="27">
        <v>353715.82613400003</v>
      </c>
      <c r="L614" s="27">
        <v>0</v>
      </c>
      <c r="M614" s="27">
        <v>0</v>
      </c>
      <c r="N614" s="27">
        <v>-120153.42404100001</v>
      </c>
      <c r="O614" s="27">
        <v>-172638.63879900001</v>
      </c>
      <c r="P614" s="27">
        <v>20105.481170999999</v>
      </c>
      <c r="Q614" s="27">
        <v>810132.623655</v>
      </c>
      <c r="R614" s="27">
        <v>473261.93039400002</v>
      </c>
      <c r="S614" s="27" t="e">
        <v>#N/A</v>
      </c>
      <c r="T614" s="27">
        <v>11954.610426000001</v>
      </c>
      <c r="U614" s="27">
        <v>731628.550911</v>
      </c>
      <c r="V614" s="27">
        <v>-11954.610426000001</v>
      </c>
      <c r="W614" s="27">
        <v>28831.707498</v>
      </c>
      <c r="X614" s="27">
        <v>8470.5127350000002</v>
      </c>
      <c r="Y614" s="27">
        <v>447.498786</v>
      </c>
      <c r="Z614" s="27">
        <v>16877.097072</v>
      </c>
      <c r="AA614" s="27" t="e">
        <v>#N/A</v>
      </c>
      <c r="AB614" s="27" t="e">
        <v>#N/A</v>
      </c>
      <c r="AC614" s="27">
        <v>22694.581290000002</v>
      </c>
      <c r="AD614" s="27" t="e">
        <v>#N/A</v>
      </c>
      <c r="AE614" s="27" t="e">
        <v>#N/A</v>
      </c>
      <c r="AF614" s="27">
        <v>-17324.595858000001</v>
      </c>
      <c r="AG614" s="27">
        <v>3867.668079</v>
      </c>
      <c r="AH614" s="27">
        <v>21767.619519</v>
      </c>
      <c r="AI614" s="27">
        <v>22694.581290000002</v>
      </c>
      <c r="AJ614" s="27">
        <v>0</v>
      </c>
      <c r="AK614" s="27">
        <v>0</v>
      </c>
      <c r="AL614" s="27">
        <v>-479.462985</v>
      </c>
      <c r="AM614" s="27">
        <v>0</v>
      </c>
      <c r="AN614" s="27">
        <v>-13456.927779</v>
      </c>
      <c r="AO614" s="27">
        <v>190762.33963200002</v>
      </c>
      <c r="AP614" s="27" t="e">
        <v>#N/A</v>
      </c>
      <c r="AQ614" s="27">
        <v>7575.515163</v>
      </c>
      <c r="AR614" s="27">
        <v>685312.42656000005</v>
      </c>
      <c r="AS614" s="27">
        <v>336870.69326099998</v>
      </c>
      <c r="AT614" s="27">
        <v>1954.5308583525</v>
      </c>
      <c r="AU614" s="27">
        <v>11922.646227000001</v>
      </c>
      <c r="AV614" s="27">
        <v>42160.778481000001</v>
      </c>
      <c r="AW614" s="27">
        <v>0</v>
      </c>
      <c r="AX614" s="27">
        <v>7575.515163</v>
      </c>
      <c r="AY614" s="27">
        <v>7575.515163</v>
      </c>
      <c r="AZ614" s="27">
        <v>392871.96990900004</v>
      </c>
      <c r="BA614" s="27">
        <v>55905.384051000001</v>
      </c>
      <c r="BB614" s="27">
        <v>19498.161390000001</v>
      </c>
      <c r="BC614" s="27">
        <v>71503.913163000005</v>
      </c>
      <c r="BD614" s="27" t="e">
        <v>#N/A</v>
      </c>
      <c r="BE614" s="27">
        <v>-17324.595858000001</v>
      </c>
      <c r="BF614" s="27" t="e">
        <v>#N/A</v>
      </c>
      <c r="BG614" s="31" t="e">
        <f t="shared" si="84"/>
        <v>#N/A</v>
      </c>
      <c r="BH614" s="31" t="e">
        <f t="shared" si="90"/>
        <v>#N/A</v>
      </c>
      <c r="BI614" s="31" t="e">
        <f t="shared" si="85"/>
        <v>#N/A</v>
      </c>
      <c r="BJ614" s="27" t="e">
        <v>#N/A</v>
      </c>
      <c r="BK614" s="31" t="e">
        <f t="shared" si="82"/>
        <v>#N/A</v>
      </c>
      <c r="BL614" s="27" t="e">
        <v>#N/A</v>
      </c>
      <c r="BO614" s="27" t="e">
        <f t="shared" si="91"/>
        <v>#N/A</v>
      </c>
      <c r="BP614" s="27">
        <f t="shared" si="86"/>
        <v>336870.69326099998</v>
      </c>
      <c r="BQ614" s="27" t="e">
        <f t="shared" si="87"/>
        <v>#N/A</v>
      </c>
      <c r="BR614" s="27" t="e">
        <f t="shared" si="88"/>
        <v>#N/A</v>
      </c>
      <c r="BS614" s="27" t="e">
        <f t="shared" si="89"/>
        <v>#N/A</v>
      </c>
    </row>
    <row r="615" spans="1:71" customFormat="1" hidden="1">
      <c r="A615" s="16">
        <v>637</v>
      </c>
      <c r="B615" s="16" t="s">
        <v>91</v>
      </c>
      <c r="C615" s="17">
        <v>40724</v>
      </c>
      <c r="D615" s="16">
        <v>0.7298</v>
      </c>
      <c r="E615">
        <v>7523.3110310000002</v>
      </c>
      <c r="F615">
        <v>17144.199486999998</v>
      </c>
      <c r="G615">
        <v>9117.4698740000003</v>
      </c>
      <c r="H615">
        <v>95593.595182000005</v>
      </c>
      <c r="I615">
        <v>119729.719419</v>
      </c>
      <c r="J615" t="e">
        <v>#N/A</v>
      </c>
      <c r="K615">
        <v>284123.85414100002</v>
      </c>
      <c r="L615">
        <v>0</v>
      </c>
      <c r="M615">
        <v>0</v>
      </c>
      <c r="N615">
        <v>-81413.971789000003</v>
      </c>
      <c r="O615">
        <v>-58396.555511999999</v>
      </c>
      <c r="P615">
        <v>44552.544506999999</v>
      </c>
      <c r="Q615">
        <v>800043.99759399996</v>
      </c>
      <c r="R615">
        <v>412523.56024999998</v>
      </c>
      <c r="S615" t="e">
        <v>#N/A</v>
      </c>
      <c r="T615">
        <v>6544.4415659999995</v>
      </c>
      <c r="U615">
        <v>704450.402412</v>
      </c>
      <c r="V615">
        <v>-6544.4415659999995</v>
      </c>
      <c r="W615">
        <v>18514.616738000001</v>
      </c>
      <c r="X615">
        <v>7075.8278469999996</v>
      </c>
      <c r="Y615">
        <v>167.806194</v>
      </c>
      <c r="Z615">
        <v>11970.175171999999</v>
      </c>
      <c r="AA615" t="e">
        <v>#N/A</v>
      </c>
      <c r="AB615" t="e">
        <v>#N/A</v>
      </c>
      <c r="AC615">
        <v>29058.439261</v>
      </c>
      <c r="AD615">
        <v>683.59488926769995</v>
      </c>
      <c r="AE615" t="e">
        <v>#N/A</v>
      </c>
      <c r="AF615">
        <v>21786.837521000001</v>
      </c>
      <c r="AG615">
        <v>7047.8601479999998</v>
      </c>
      <c r="AH615">
        <v>17843.391962000002</v>
      </c>
      <c r="AI615">
        <v>29058.439261</v>
      </c>
      <c r="AJ615">
        <v>0</v>
      </c>
      <c r="AK615">
        <v>0</v>
      </c>
      <c r="AL615">
        <v>-16864.522496999998</v>
      </c>
      <c r="AM615">
        <v>0</v>
      </c>
      <c r="AN615">
        <v>28834.697669000001</v>
      </c>
      <c r="AO615">
        <v>176839.76077699999</v>
      </c>
      <c r="AP615" t="e">
        <v>#N/A</v>
      </c>
      <c r="AQ615">
        <v>63794.321419</v>
      </c>
      <c r="AR615">
        <v>680314.27817499998</v>
      </c>
      <c r="AS615">
        <v>387520.43734399998</v>
      </c>
      <c r="AT615">
        <v>235.77609287970003</v>
      </c>
      <c r="AU615">
        <v>5873.2167899999995</v>
      </c>
      <c r="AV615">
        <v>35211.333040999998</v>
      </c>
      <c r="AW615">
        <v>0</v>
      </c>
      <c r="AX615">
        <v>63794.321419</v>
      </c>
      <c r="AY615">
        <v>63794.321419</v>
      </c>
      <c r="AZ615">
        <v>335081.00171899999</v>
      </c>
      <c r="BA615">
        <v>56942.235163999998</v>
      </c>
      <c r="BB615">
        <v>69667.538209000006</v>
      </c>
      <c r="BC615">
        <v>37085.168874000003</v>
      </c>
      <c r="BD615" t="e">
        <v>#N/A</v>
      </c>
      <c r="BE615">
        <v>21786.837521000001</v>
      </c>
      <c r="BF615" s="12" t="e">
        <v>#N/A</v>
      </c>
      <c r="BG615" s="9" t="e">
        <f t="shared" si="84"/>
        <v>#N/A</v>
      </c>
      <c r="BH615" s="9" t="e">
        <f t="shared" si="90"/>
        <v>#N/A</v>
      </c>
      <c r="BI615" s="9" t="e">
        <f t="shared" si="85"/>
        <v>#N/A</v>
      </c>
      <c r="BJ615" s="10" t="e">
        <v>#N/A</v>
      </c>
      <c r="BK615" s="13" t="e">
        <f t="shared" si="82"/>
        <v>#N/A</v>
      </c>
      <c r="BL615" s="10" t="e">
        <v>#N/A</v>
      </c>
      <c r="BO615" t="e">
        <f t="shared" si="91"/>
        <v>#N/A</v>
      </c>
      <c r="BP615">
        <f t="shared" si="86"/>
        <v>387520.43734399998</v>
      </c>
      <c r="BQ615" t="e">
        <f t="shared" si="87"/>
        <v>#N/A</v>
      </c>
      <c r="BR615" t="e">
        <f t="shared" si="88"/>
        <v>#N/A</v>
      </c>
      <c r="BS615" t="e">
        <f t="shared" si="89"/>
        <v>#N/A</v>
      </c>
    </row>
    <row r="616" spans="1:71">
      <c r="A616" s="27">
        <v>638</v>
      </c>
      <c r="B616" s="27" t="s">
        <v>91</v>
      </c>
      <c r="C616" s="29">
        <v>40543</v>
      </c>
      <c r="D616" s="27">
        <v>0.78580000000000005</v>
      </c>
      <c r="E616" s="27">
        <v>6484.5083130000003</v>
      </c>
      <c r="F616" s="27">
        <v>13273.453636</v>
      </c>
      <c r="G616" s="27">
        <v>14795.638686</v>
      </c>
      <c r="H616" s="27">
        <v>90356.904567999998</v>
      </c>
      <c r="I616" s="27">
        <v>124362.518585</v>
      </c>
      <c r="J616" s="27">
        <v>397016.304741</v>
      </c>
      <c r="K616" s="27">
        <v>322764.11800200003</v>
      </c>
      <c r="L616" s="27">
        <v>0</v>
      </c>
      <c r="M616" s="27">
        <v>0</v>
      </c>
      <c r="N616" s="27">
        <v>-121653.029196</v>
      </c>
      <c r="O616" s="27">
        <v>-136326.89307799999</v>
      </c>
      <c r="P616" s="27">
        <v>41433.877060999999</v>
      </c>
      <c r="Q616" s="27">
        <v>807519.16902500007</v>
      </c>
      <c r="R616" s="27">
        <v>458756.13036900002</v>
      </c>
      <c r="S616" s="27" t="e">
        <v>#N/A</v>
      </c>
      <c r="T616" s="27">
        <v>6849.8327250000002</v>
      </c>
      <c r="U616" s="27">
        <v>717162.26445700007</v>
      </c>
      <c r="V616" s="27">
        <v>-6849.8327250000002</v>
      </c>
      <c r="W616" s="27">
        <v>33214.077791000003</v>
      </c>
      <c r="X616" s="27">
        <v>7671.8126520000005</v>
      </c>
      <c r="Y616" s="27">
        <v>152.21850499999999</v>
      </c>
      <c r="Z616" s="27">
        <v>26364.245065999999</v>
      </c>
      <c r="AA616" s="27" t="e">
        <v>#N/A</v>
      </c>
      <c r="AB616" s="27">
        <v>0</v>
      </c>
      <c r="AC616" s="27">
        <v>30352.369897</v>
      </c>
      <c r="AD616" s="27" t="e">
        <v>#N/A</v>
      </c>
      <c r="AE616" s="27" t="e">
        <v>#N/A</v>
      </c>
      <c r="AF616" s="27">
        <v>45726.438902000002</v>
      </c>
      <c r="AG616" s="27">
        <v>-1278.635442</v>
      </c>
      <c r="AH616" s="27">
        <v>18905.538321</v>
      </c>
      <c r="AI616" s="27">
        <v>30352.369897</v>
      </c>
      <c r="AJ616" s="27">
        <v>0</v>
      </c>
      <c r="AK616" s="27">
        <v>0</v>
      </c>
      <c r="AL616" s="27">
        <v>-21554.140308000002</v>
      </c>
      <c r="AM616" s="27">
        <v>0</v>
      </c>
      <c r="AN616" s="27">
        <v>44447.803460000003</v>
      </c>
      <c r="AO616" s="27">
        <v>172250.46025800001</v>
      </c>
      <c r="AP616" s="27" t="e">
        <v>#N/A</v>
      </c>
      <c r="AQ616" s="27">
        <v>87282.090767000002</v>
      </c>
      <c r="AR616" s="27">
        <v>683156.65044</v>
      </c>
      <c r="AS616" s="27">
        <v>348763.03865599999</v>
      </c>
      <c r="AT616" s="27">
        <v>145.59700003250001</v>
      </c>
      <c r="AU616" s="27">
        <v>4383.8929440000002</v>
      </c>
      <c r="AV616" s="27">
        <v>38054.626250000001</v>
      </c>
      <c r="AW616" s="27">
        <v>0</v>
      </c>
      <c r="AX616" s="27">
        <v>87282.090767000002</v>
      </c>
      <c r="AY616" s="27">
        <v>87282.090767000002</v>
      </c>
      <c r="AZ616" s="27">
        <v>334241.39327900001</v>
      </c>
      <c r="BA616" s="27">
        <v>61831.156731000003</v>
      </c>
      <c r="BB616" s="27">
        <v>91665.983711000008</v>
      </c>
      <c r="BC616" s="27">
        <v>30748.138010000002</v>
      </c>
      <c r="BD616" s="27" t="e">
        <v>#N/A</v>
      </c>
      <c r="BE616" s="27">
        <v>45726.438902000002</v>
      </c>
      <c r="BF616" s="27" t="e">
        <v>#N/A</v>
      </c>
      <c r="BG616" s="31" t="e">
        <f t="shared" si="84"/>
        <v>#N/A</v>
      </c>
      <c r="BH616" s="31" t="e">
        <f t="shared" si="90"/>
        <v>#N/A</v>
      </c>
      <c r="BI616" s="31" t="e">
        <f t="shared" si="85"/>
        <v>#N/A</v>
      </c>
      <c r="BJ616" s="27" t="e">
        <v>#N/A</v>
      </c>
      <c r="BK616" s="31" t="e">
        <f t="shared" si="82"/>
        <v>#N/A</v>
      </c>
      <c r="BL616" s="27" t="e">
        <v>#N/A</v>
      </c>
      <c r="BO616" s="27" t="e">
        <f t="shared" si="91"/>
        <v>#N/A</v>
      </c>
      <c r="BP616" s="27">
        <f t="shared" si="86"/>
        <v>348763.03865600005</v>
      </c>
      <c r="BQ616" s="27" t="e">
        <f t="shared" si="87"/>
        <v>#N/A</v>
      </c>
      <c r="BR616" s="27" t="e">
        <f t="shared" si="88"/>
        <v>#N/A</v>
      </c>
      <c r="BS616" s="27" t="e">
        <f t="shared" si="89"/>
        <v>#N/A</v>
      </c>
    </row>
    <row r="617" spans="1:71" customFormat="1" hidden="1">
      <c r="A617" s="16">
        <v>639</v>
      </c>
      <c r="B617" s="16" t="s">
        <v>91</v>
      </c>
      <c r="C617" s="17">
        <v>40359</v>
      </c>
      <c r="D617" s="16">
        <v>0.65200000000000002</v>
      </c>
      <c r="E617">
        <v>8156.6412389999996</v>
      </c>
      <c r="F617">
        <v>17000.815456</v>
      </c>
      <c r="G617">
        <v>9625.4616919999989</v>
      </c>
      <c r="H617">
        <v>58752.818119999996</v>
      </c>
      <c r="I617">
        <v>126006.043968</v>
      </c>
      <c r="J617" t="e">
        <v>#N/A</v>
      </c>
      <c r="K617">
        <v>376330.55095800001</v>
      </c>
      <c r="L617">
        <v>0</v>
      </c>
      <c r="M617">
        <v>0</v>
      </c>
      <c r="N617">
        <v>-174852.13690499999</v>
      </c>
      <c r="O617">
        <v>-202415.959023</v>
      </c>
      <c r="P617">
        <v>13063.126581999999</v>
      </c>
      <c r="Q617">
        <v>762692.83309500001</v>
      </c>
      <c r="R617">
        <v>467147.407052</v>
      </c>
      <c r="S617" t="e">
        <v>#N/A</v>
      </c>
      <c r="T617">
        <v>4250.2038640000001</v>
      </c>
      <c r="U617">
        <v>703940.01497499994</v>
      </c>
      <c r="V617">
        <v>-4250.2038640000001</v>
      </c>
      <c r="W617">
        <v>6281.5512989999997</v>
      </c>
      <c r="X617">
        <v>7687.8687540000001</v>
      </c>
      <c r="Y617">
        <v>156.25749500000001</v>
      </c>
      <c r="Z617">
        <v>2031.3474349999999</v>
      </c>
      <c r="AA617" t="e">
        <v>#N/A</v>
      </c>
      <c r="AB617">
        <v>69878.351763999992</v>
      </c>
      <c r="AC617">
        <v>32314.049965999999</v>
      </c>
      <c r="AD617">
        <v>374.77735145769998</v>
      </c>
      <c r="AE617" t="e">
        <v>#N/A</v>
      </c>
      <c r="AF617">
        <v>42658.296134999997</v>
      </c>
      <c r="AG617">
        <v>5812.7788140000002</v>
      </c>
      <c r="AH617">
        <v>19657.192870999999</v>
      </c>
      <c r="AI617">
        <v>32314.049965999999</v>
      </c>
      <c r="AJ617">
        <v>0</v>
      </c>
      <c r="AK617">
        <v>0</v>
      </c>
      <c r="AL617">
        <v>-50314.913390000002</v>
      </c>
      <c r="AM617">
        <v>0</v>
      </c>
      <c r="AN617">
        <v>48471.074949000002</v>
      </c>
      <c r="AO617">
        <v>166289.22617899999</v>
      </c>
      <c r="AP617" t="e">
        <v>#N/A</v>
      </c>
      <c r="AQ617">
        <v>95442.07794599999</v>
      </c>
      <c r="AR617">
        <v>636686.78912700003</v>
      </c>
      <c r="AS617">
        <v>295545.42604300001</v>
      </c>
      <c r="AT617">
        <v>136.9815704168</v>
      </c>
      <c r="AU617">
        <v>4375.2098599999999</v>
      </c>
      <c r="AV617">
        <v>38845.613256999997</v>
      </c>
      <c r="AW617">
        <v>0</v>
      </c>
      <c r="AX617">
        <v>95442.07794599999</v>
      </c>
      <c r="AY617">
        <v>95442.07794599999</v>
      </c>
      <c r="AZ617">
        <v>304045.83377099998</v>
      </c>
      <c r="BA617">
        <v>45564.685541999999</v>
      </c>
      <c r="BB617">
        <v>99817.287805999993</v>
      </c>
      <c r="BC617">
        <v>63159.279478999997</v>
      </c>
      <c r="BD617" t="e">
        <v>#N/A</v>
      </c>
      <c r="BE617">
        <v>42658.296134999997</v>
      </c>
      <c r="BF617" s="12" t="e">
        <v>#N/A</v>
      </c>
      <c r="BG617" s="9" t="e">
        <f t="shared" si="84"/>
        <v>#N/A</v>
      </c>
      <c r="BH617" s="9" t="e">
        <f t="shared" si="90"/>
        <v>#N/A</v>
      </c>
      <c r="BI617" s="9">
        <f t="shared" si="85"/>
        <v>0</v>
      </c>
      <c r="BJ617" s="10" t="e">
        <v>#N/A</v>
      </c>
      <c r="BK617" s="13" t="e">
        <f t="shared" si="82"/>
        <v>#N/A</v>
      </c>
      <c r="BL617" s="10" t="e">
        <v>#N/A</v>
      </c>
      <c r="BO617" t="e">
        <f t="shared" si="91"/>
        <v>#N/A</v>
      </c>
      <c r="BP617">
        <f t="shared" si="86"/>
        <v>295545.42604300001</v>
      </c>
      <c r="BQ617" t="e">
        <f t="shared" si="87"/>
        <v>#N/A</v>
      </c>
      <c r="BR617" t="e">
        <f t="shared" si="88"/>
        <v>#N/A</v>
      </c>
      <c r="BS617" t="e">
        <f t="shared" si="89"/>
        <v>#N/A</v>
      </c>
    </row>
    <row r="618" spans="1:71">
      <c r="A618" s="27">
        <v>640</v>
      </c>
      <c r="B618" s="27" t="s">
        <v>92</v>
      </c>
      <c r="C618" s="29">
        <v>44561</v>
      </c>
      <c r="D618" s="27">
        <v>1.0319</v>
      </c>
      <c r="E618" s="27" t="e">
        <v>#N/A</v>
      </c>
      <c r="F618" s="27" t="e">
        <v>#N/A</v>
      </c>
      <c r="G618" s="27">
        <v>2683100</v>
      </c>
      <c r="H618" s="27" t="e">
        <v>#N/A</v>
      </c>
      <c r="I618" s="27">
        <v>290600</v>
      </c>
      <c r="J618" s="27" t="e">
        <v>#N/A</v>
      </c>
      <c r="K618" s="27">
        <v>1616820</v>
      </c>
      <c r="L618" s="27">
        <v>7142900</v>
      </c>
      <c r="M618" s="27">
        <v>4400</v>
      </c>
      <c r="N618" s="27">
        <v>5200300</v>
      </c>
      <c r="O618" s="27">
        <v>5318300</v>
      </c>
      <c r="P618" s="27">
        <v>2418600</v>
      </c>
      <c r="Q618" s="27">
        <v>41165500</v>
      </c>
      <c r="R618" s="27">
        <v>35521000</v>
      </c>
      <c r="S618" s="27" t="e">
        <v>#N/A</v>
      </c>
      <c r="T618" s="27">
        <v>14700</v>
      </c>
      <c r="U618" s="27" t="e">
        <v>#N/A</v>
      </c>
      <c r="V618" s="27" t="e">
        <v>#N/A</v>
      </c>
      <c r="W618" s="27">
        <v>1648900</v>
      </c>
      <c r="X618" s="27">
        <v>44100</v>
      </c>
      <c r="Y618" s="27" t="e">
        <v>#N/A</v>
      </c>
      <c r="Z618" s="27">
        <v>1634200</v>
      </c>
      <c r="AA618" s="27" t="e">
        <v>#N/A</v>
      </c>
      <c r="AB618" s="27">
        <v>54100</v>
      </c>
      <c r="AC618" s="27" t="e">
        <v>#N/A</v>
      </c>
      <c r="AD618" s="27">
        <v>20.739000000000001</v>
      </c>
      <c r="AE618" s="27">
        <v>6583752.9446</v>
      </c>
      <c r="AF618" s="27">
        <v>269800</v>
      </c>
      <c r="AG618" s="27">
        <v>72400</v>
      </c>
      <c r="AH618" s="27" t="e">
        <v>#N/A</v>
      </c>
      <c r="AI618" s="27">
        <v>354600</v>
      </c>
      <c r="AJ618" s="27">
        <v>0</v>
      </c>
      <c r="AK618" s="27">
        <v>5900</v>
      </c>
      <c r="AL618" s="27">
        <v>79600</v>
      </c>
      <c r="AM618" s="27">
        <v>0</v>
      </c>
      <c r="AN618" s="27">
        <v>349100</v>
      </c>
      <c r="AO618" s="27">
        <v>1070400</v>
      </c>
      <c r="AP618" s="27">
        <v>55.2014</v>
      </c>
      <c r="AQ618" s="27">
        <v>1176000</v>
      </c>
      <c r="AR618" s="27">
        <v>40874900</v>
      </c>
      <c r="AS618" s="27">
        <v>5634200</v>
      </c>
      <c r="AT618" s="27">
        <v>19.917300000000001</v>
      </c>
      <c r="AU618" s="27">
        <v>293700</v>
      </c>
      <c r="AV618" s="27">
        <v>929100</v>
      </c>
      <c r="AW618" s="27">
        <v>-4800</v>
      </c>
      <c r="AX618" s="27">
        <v>1250700</v>
      </c>
      <c r="AY618" s="27">
        <v>1241000</v>
      </c>
      <c r="AZ618" s="27">
        <v>3920800</v>
      </c>
      <c r="BA618" s="27">
        <v>1488400</v>
      </c>
      <c r="BB618" s="27">
        <v>1474600</v>
      </c>
      <c r="BC618" s="27" t="e">
        <v>#N/A</v>
      </c>
      <c r="BD618" s="27">
        <v>27115500</v>
      </c>
      <c r="BE618" s="28">
        <v>270600</v>
      </c>
      <c r="BF618" s="27">
        <v>0</v>
      </c>
      <c r="BG618" s="31">
        <f t="shared" si="84"/>
        <v>0</v>
      </c>
      <c r="BH618" s="31">
        <f t="shared" si="90"/>
        <v>0</v>
      </c>
      <c r="BI618" s="31">
        <f t="shared" si="85"/>
        <v>0</v>
      </c>
      <c r="BJ618" s="27">
        <v>21586.947</v>
      </c>
      <c r="BK618" s="31">
        <f t="shared" si="82"/>
        <v>6338143.5086700004</v>
      </c>
      <c r="BL618" s="33">
        <v>293.61</v>
      </c>
      <c r="BM618" s="27">
        <v>1</v>
      </c>
      <c r="BN618" s="27" t="s">
        <v>108</v>
      </c>
      <c r="BO618" s="27">
        <f t="shared" si="91"/>
        <v>0</v>
      </c>
      <c r="BP618" s="27">
        <f t="shared" si="86"/>
        <v>5644500</v>
      </c>
      <c r="BQ618" s="27">
        <f t="shared" si="87"/>
        <v>1.1228883884613341</v>
      </c>
      <c r="BR618" s="27">
        <f t="shared" si="88"/>
        <v>0.89056046021659818</v>
      </c>
      <c r="BS618" s="27" t="str">
        <f t="shared" si="89"/>
        <v>NonPayer</v>
      </c>
    </row>
    <row r="619" spans="1:71" customFormat="1" hidden="1">
      <c r="A619">
        <v>641</v>
      </c>
      <c r="B619" t="s">
        <v>92</v>
      </c>
      <c r="C619" s="1">
        <v>44377</v>
      </c>
      <c r="D619">
        <v>0.96960000000000002</v>
      </c>
      <c r="E619" t="e">
        <v>#N/A</v>
      </c>
      <c r="F619" t="e">
        <v>#N/A</v>
      </c>
      <c r="G619">
        <v>2553100</v>
      </c>
      <c r="H619" t="e">
        <v>#N/A</v>
      </c>
      <c r="I619">
        <v>234800</v>
      </c>
      <c r="J619" s="3" t="e">
        <v>#N/A</v>
      </c>
      <c r="K619">
        <v>1616100</v>
      </c>
      <c r="L619">
        <v>1923200</v>
      </c>
      <c r="M619">
        <v>4400</v>
      </c>
      <c r="N619" s="2">
        <v>4590500</v>
      </c>
      <c r="O619" s="2">
        <v>4816500</v>
      </c>
      <c r="P619">
        <v>1049200</v>
      </c>
      <c r="Q619">
        <v>37936400</v>
      </c>
      <c r="R619">
        <v>32792800</v>
      </c>
      <c r="S619" s="4" t="e">
        <v>#N/A</v>
      </c>
      <c r="T619" t="e">
        <v>#N/A</v>
      </c>
      <c r="U619" t="e">
        <v>#N/A</v>
      </c>
      <c r="V619" t="e">
        <v>#N/A</v>
      </c>
      <c r="W619">
        <v>-85400</v>
      </c>
      <c r="X619">
        <v>31800</v>
      </c>
      <c r="Y619" t="e">
        <v>#N/A</v>
      </c>
      <c r="Z619" t="e">
        <v>#N/A</v>
      </c>
      <c r="AA619" t="e">
        <v>#N/A</v>
      </c>
      <c r="AB619">
        <v>108700</v>
      </c>
      <c r="AC619" t="e">
        <v>#N/A</v>
      </c>
      <c r="AD619">
        <v>19.858699999999999</v>
      </c>
      <c r="AE619" s="25">
        <v>6598913.9095999999</v>
      </c>
      <c r="AF619">
        <v>318200</v>
      </c>
      <c r="AG619">
        <v>78700</v>
      </c>
      <c r="AH619" t="e">
        <v>#N/A</v>
      </c>
      <c r="AI619">
        <v>399800</v>
      </c>
      <c r="AJ619" t="e">
        <v>#N/A</v>
      </c>
      <c r="AK619">
        <v>6800</v>
      </c>
      <c r="AL619">
        <v>61500</v>
      </c>
      <c r="AM619">
        <v>0</v>
      </c>
      <c r="AN619">
        <v>396300</v>
      </c>
      <c r="AO619">
        <v>951700</v>
      </c>
      <c r="AP619">
        <v>52.082099999999997</v>
      </c>
      <c r="AQ619">
        <v>1096200</v>
      </c>
      <c r="AR619">
        <v>37701600</v>
      </c>
      <c r="AS619">
        <v>5132400</v>
      </c>
      <c r="AT619">
        <v>19.167100000000001</v>
      </c>
      <c r="AU619">
        <v>265100</v>
      </c>
      <c r="AV619">
        <v>785100</v>
      </c>
      <c r="AW619">
        <v>-1800</v>
      </c>
      <c r="AX619" s="26">
        <v>1104700</v>
      </c>
      <c r="AY619">
        <v>1081100</v>
      </c>
      <c r="AZ619">
        <v>3550200</v>
      </c>
      <c r="BA619">
        <v>1412600</v>
      </c>
      <c r="BB619">
        <v>1383100</v>
      </c>
      <c r="BC619" t="e">
        <v>#N/A</v>
      </c>
      <c r="BD619">
        <v>24958800</v>
      </c>
      <c r="BE619" s="15">
        <v>325900</v>
      </c>
      <c r="BF619" s="5">
        <v>0</v>
      </c>
      <c r="BG619" s="9">
        <f t="shared" si="84"/>
        <v>0</v>
      </c>
      <c r="BH619" s="9">
        <f t="shared" si="90"/>
        <v>403675.90889999998</v>
      </c>
      <c r="BI619" s="9">
        <f t="shared" si="85"/>
        <v>403675.90889999998</v>
      </c>
      <c r="BJ619">
        <v>21586.947</v>
      </c>
      <c r="BK619" s="9">
        <f t="shared" si="82"/>
        <v>6613161.2134500006</v>
      </c>
      <c r="BL619" s="22">
        <v>306.35000000000002</v>
      </c>
      <c r="BM619">
        <v>1</v>
      </c>
      <c r="BN619" t="s">
        <v>108</v>
      </c>
      <c r="BO619">
        <f t="shared" si="91"/>
        <v>0</v>
      </c>
      <c r="BP619">
        <f t="shared" si="86"/>
        <v>5143600</v>
      </c>
      <c r="BQ619">
        <f t="shared" si="87"/>
        <v>1.2857067449743371</v>
      </c>
      <c r="BR619">
        <f t="shared" si="88"/>
        <v>0.77778233948672337</v>
      </c>
      <c r="BS619" t="str">
        <f t="shared" si="89"/>
        <v>NonPayer</v>
      </c>
    </row>
    <row r="620" spans="1:71">
      <c r="A620" s="27">
        <v>642</v>
      </c>
      <c r="B620" s="27" t="s">
        <v>92</v>
      </c>
      <c r="C620" s="29">
        <v>44196</v>
      </c>
      <c r="D620" s="27">
        <v>0.98219999999999996</v>
      </c>
      <c r="E620" s="27" t="e">
        <v>#N/A</v>
      </c>
      <c r="F620" s="27" t="e">
        <v>#N/A</v>
      </c>
      <c r="G620" s="27">
        <v>2656400</v>
      </c>
      <c r="H620" s="27" t="e">
        <v>#N/A</v>
      </c>
      <c r="I620" s="27">
        <v>196200</v>
      </c>
      <c r="J620" s="27" t="e">
        <v>#N/A</v>
      </c>
      <c r="K620" s="27">
        <v>1456800</v>
      </c>
      <c r="L620" s="27">
        <v>7409700</v>
      </c>
      <c r="M620" s="27">
        <v>4400</v>
      </c>
      <c r="N620" s="27">
        <v>4375600</v>
      </c>
      <c r="O620" s="27">
        <v>4724500</v>
      </c>
      <c r="P620" s="27">
        <v>1563400</v>
      </c>
      <c r="Q620" s="27">
        <v>36016000</v>
      </c>
      <c r="R620" s="27">
        <v>30969500</v>
      </c>
      <c r="S620" s="27" t="e">
        <v>#N/A</v>
      </c>
      <c r="T620" s="27">
        <v>0</v>
      </c>
      <c r="U620" s="27" t="e">
        <v>#N/A</v>
      </c>
      <c r="V620" s="27" t="e">
        <v>#N/A</v>
      </c>
      <c r="W620" s="27">
        <v>270600</v>
      </c>
      <c r="X620" s="27">
        <v>28300</v>
      </c>
      <c r="Y620" s="27" t="e">
        <v>#N/A</v>
      </c>
      <c r="Z620" s="27">
        <v>270600</v>
      </c>
      <c r="AA620" s="27" t="e">
        <v>#N/A</v>
      </c>
      <c r="AB620" s="27">
        <v>82800</v>
      </c>
      <c r="AC620" s="27" t="e">
        <v>#N/A</v>
      </c>
      <c r="AD620" s="27">
        <v>16.727</v>
      </c>
      <c r="AE620" s="27">
        <v>6093839.8081999999</v>
      </c>
      <c r="AF620" s="27">
        <v>224900</v>
      </c>
      <c r="AG620" s="27">
        <v>46200</v>
      </c>
      <c r="AH620" s="27" t="e">
        <v>#N/A</v>
      </c>
      <c r="AI620" s="27">
        <v>297200</v>
      </c>
      <c r="AJ620" s="27">
        <v>0</v>
      </c>
      <c r="AK620" s="27">
        <v>1700</v>
      </c>
      <c r="AL620" s="27">
        <v>144200</v>
      </c>
      <c r="AM620" s="27">
        <v>0</v>
      </c>
      <c r="AN620" s="27">
        <v>276200</v>
      </c>
      <c r="AO620" s="27">
        <v>847000</v>
      </c>
      <c r="AP620" s="27">
        <v>36.471899999999998</v>
      </c>
      <c r="AQ620" s="27">
        <v>760000</v>
      </c>
      <c r="AR620" s="27">
        <v>35819800</v>
      </c>
      <c r="AS620" s="27">
        <v>5040400</v>
      </c>
      <c r="AT620" s="27">
        <v>19.8033</v>
      </c>
      <c r="AU620" s="27">
        <v>193300</v>
      </c>
      <c r="AV620" s="27">
        <v>787500</v>
      </c>
      <c r="AW620" s="27">
        <v>-800</v>
      </c>
      <c r="AX620" s="27">
        <v>761100</v>
      </c>
      <c r="AY620" s="27">
        <v>737500</v>
      </c>
      <c r="AZ620" s="27">
        <v>3243500</v>
      </c>
      <c r="BA620" s="27">
        <v>1006200</v>
      </c>
      <c r="BB620" s="27">
        <v>976100</v>
      </c>
      <c r="BC620" s="27" t="e">
        <v>#N/A</v>
      </c>
      <c r="BD620" s="27">
        <v>23885000</v>
      </c>
      <c r="BE620" s="28">
        <v>201800</v>
      </c>
      <c r="BF620" s="27">
        <v>18.7</v>
      </c>
      <c r="BG620" s="31">
        <f t="shared" si="84"/>
        <v>403675.90889999998</v>
      </c>
      <c r="BH620" s="31">
        <f t="shared" si="90"/>
        <v>403675.90889999998</v>
      </c>
      <c r="BI620" s="31">
        <f t="shared" si="85"/>
        <v>403675.90889999998</v>
      </c>
      <c r="BJ620" s="27">
        <v>21586.947</v>
      </c>
      <c r="BK620" s="31">
        <f t="shared" si="82"/>
        <v>5882443.0575000001</v>
      </c>
      <c r="BL620" s="33">
        <v>272.5</v>
      </c>
      <c r="BM620" s="27">
        <v>1</v>
      </c>
      <c r="BN620" s="27" t="s">
        <v>108</v>
      </c>
      <c r="BO620" s="27">
        <f t="shared" si="91"/>
        <v>1</v>
      </c>
      <c r="BP620" s="27">
        <f t="shared" si="86"/>
        <v>5046500</v>
      </c>
      <c r="BQ620" s="27">
        <f t="shared" si="87"/>
        <v>1.1656480843158625</v>
      </c>
      <c r="BR620" s="27">
        <f t="shared" si="88"/>
        <v>0.85789185728977202</v>
      </c>
      <c r="BS620" s="27" t="str">
        <f t="shared" si="89"/>
        <v>Initiate</v>
      </c>
    </row>
    <row r="621" spans="1:71" customFormat="1" hidden="1">
      <c r="A621">
        <v>643</v>
      </c>
      <c r="B621" t="s">
        <v>92</v>
      </c>
      <c r="C621" s="1">
        <v>44012</v>
      </c>
      <c r="D621">
        <v>0.94240000000000002</v>
      </c>
      <c r="E621" t="e">
        <v>#N/A</v>
      </c>
      <c r="F621" t="e">
        <v>#N/A</v>
      </c>
      <c r="G621">
        <v>2814200</v>
      </c>
      <c r="H621" t="e">
        <v>#N/A</v>
      </c>
      <c r="I621">
        <v>142500</v>
      </c>
      <c r="J621" s="3" t="e">
        <v>#N/A</v>
      </c>
      <c r="K621">
        <v>1566900</v>
      </c>
      <c r="L621">
        <v>1620500</v>
      </c>
      <c r="M621">
        <v>4400</v>
      </c>
      <c r="N621" s="2">
        <v>4333100</v>
      </c>
      <c r="O621" s="2">
        <v>4498700</v>
      </c>
      <c r="P621">
        <v>712100</v>
      </c>
      <c r="Q621">
        <v>32383400</v>
      </c>
      <c r="R621">
        <v>27555800</v>
      </c>
      <c r="S621" s="4" t="e">
        <v>#N/A</v>
      </c>
      <c r="T621" t="e">
        <v>#N/A</v>
      </c>
      <c r="U621" t="e">
        <v>#N/A</v>
      </c>
      <c r="V621" t="e">
        <v>#N/A</v>
      </c>
      <c r="W621">
        <v>-250900</v>
      </c>
      <c r="X621">
        <v>28300</v>
      </c>
      <c r="Y621" t="e">
        <v>#N/A</v>
      </c>
      <c r="Z621" t="e">
        <v>#N/A</v>
      </c>
      <c r="AA621" t="e">
        <v>#N/A</v>
      </c>
      <c r="AB621">
        <v>49600</v>
      </c>
      <c r="AC621" t="e">
        <v>#N/A</v>
      </c>
      <c r="AD621">
        <v>20.2011</v>
      </c>
      <c r="AE621" s="25">
        <v>4377832.9055000003</v>
      </c>
      <c r="AF621">
        <v>167000</v>
      </c>
      <c r="AG621">
        <v>42200</v>
      </c>
      <c r="AH621" t="e">
        <v>#N/A</v>
      </c>
      <c r="AI621">
        <v>218000</v>
      </c>
      <c r="AJ621" t="e">
        <v>#N/A</v>
      </c>
      <c r="AK621">
        <v>8600</v>
      </c>
      <c r="AL621">
        <v>-7200</v>
      </c>
      <c r="AM621">
        <v>0</v>
      </c>
      <c r="AN621">
        <v>208900</v>
      </c>
      <c r="AO621">
        <v>778100</v>
      </c>
      <c r="AP621">
        <v>34.238100000000003</v>
      </c>
      <c r="AQ621">
        <v>729700</v>
      </c>
      <c r="AR621">
        <v>32240900</v>
      </c>
      <c r="AS621">
        <v>4814600</v>
      </c>
      <c r="AT621">
        <v>20.148800000000001</v>
      </c>
      <c r="AU621">
        <v>184200</v>
      </c>
      <c r="AV621">
        <v>893000</v>
      </c>
      <c r="AW621">
        <v>300</v>
      </c>
      <c r="AX621" s="26">
        <v>655000</v>
      </c>
      <c r="AY621">
        <v>655000</v>
      </c>
      <c r="AZ621">
        <v>3197700</v>
      </c>
      <c r="BA621">
        <v>923300</v>
      </c>
      <c r="BB621">
        <v>914200</v>
      </c>
      <c r="BC621" t="e">
        <v>#N/A</v>
      </c>
      <c r="BD621">
        <v>21829600</v>
      </c>
      <c r="BE621" s="15">
        <v>167000</v>
      </c>
      <c r="BF621" s="5">
        <v>0</v>
      </c>
      <c r="BG621" s="9">
        <f t="shared" si="84"/>
        <v>0</v>
      </c>
      <c r="BH621" s="9">
        <f t="shared" si="90"/>
        <v>403675.90889999998</v>
      </c>
      <c r="BI621" s="9">
        <f t="shared" si="85"/>
        <v>403675.90889999998</v>
      </c>
      <c r="BJ621">
        <v>21586.947</v>
      </c>
      <c r="BK621" s="9">
        <f t="shared" si="82"/>
        <v>4439571.5200199997</v>
      </c>
      <c r="BL621" s="22">
        <v>205.66</v>
      </c>
      <c r="BM621">
        <v>1</v>
      </c>
      <c r="BN621" t="s">
        <v>108</v>
      </c>
      <c r="BO621">
        <f t="shared" si="91"/>
        <v>0</v>
      </c>
      <c r="BP621">
        <f t="shared" si="86"/>
        <v>4827600</v>
      </c>
      <c r="BQ621">
        <f t="shared" si="87"/>
        <v>0.91962290165299521</v>
      </c>
      <c r="BR621">
        <f t="shared" si="88"/>
        <v>1.0874022365064302</v>
      </c>
      <c r="BS621" t="str">
        <f t="shared" si="89"/>
        <v>NonPayer</v>
      </c>
    </row>
    <row r="622" spans="1:71">
      <c r="A622" s="27">
        <v>644</v>
      </c>
      <c r="B622" s="27" t="s">
        <v>92</v>
      </c>
      <c r="C622" s="29">
        <v>43830</v>
      </c>
      <c r="D622" s="27">
        <v>1.3211999999999999</v>
      </c>
      <c r="E622" s="27" t="e">
        <v>#N/A</v>
      </c>
      <c r="F622" s="27" t="e">
        <v>#N/A</v>
      </c>
      <c r="G622" s="27">
        <v>2318700</v>
      </c>
      <c r="H622" s="27" t="e">
        <v>#N/A</v>
      </c>
      <c r="I622" s="27">
        <v>92000</v>
      </c>
      <c r="J622" s="27" t="e">
        <v>#N/A</v>
      </c>
      <c r="K622" s="27">
        <v>1453500</v>
      </c>
      <c r="L622" s="27">
        <v>5676800</v>
      </c>
      <c r="M622" s="27">
        <v>4400</v>
      </c>
      <c r="N622" s="27">
        <v>4049200</v>
      </c>
      <c r="O622" s="27">
        <v>4158000</v>
      </c>
      <c r="P622" s="27">
        <v>770300</v>
      </c>
      <c r="Q622" s="27">
        <v>29959700</v>
      </c>
      <c r="R622" s="27">
        <v>25473000</v>
      </c>
      <c r="S622" s="27" t="e">
        <v>#N/A</v>
      </c>
      <c r="T622" s="27">
        <v>3200</v>
      </c>
      <c r="U622" s="27" t="e">
        <v>#N/A</v>
      </c>
      <c r="V622" s="27" t="e">
        <v>#N/A</v>
      </c>
      <c r="W622" s="27">
        <v>944800</v>
      </c>
      <c r="X622" s="27">
        <v>49400</v>
      </c>
      <c r="Y622" s="27" t="e">
        <v>#N/A</v>
      </c>
      <c r="Z622" s="27">
        <v>941600</v>
      </c>
      <c r="AA622" s="27" t="e">
        <v>#N/A</v>
      </c>
      <c r="AB622" s="27">
        <v>1800</v>
      </c>
      <c r="AC622" s="27" t="e">
        <v>#N/A</v>
      </c>
      <c r="AD622" s="27">
        <v>19.053100000000001</v>
      </c>
      <c r="AE622" s="27">
        <v>5474271.9989999998</v>
      </c>
      <c r="AF622" s="27">
        <v>211900</v>
      </c>
      <c r="AG622" s="27">
        <v>49900</v>
      </c>
      <c r="AH622" s="27" t="e">
        <v>#N/A</v>
      </c>
      <c r="AI622" s="27">
        <v>261900</v>
      </c>
      <c r="AJ622" s="27">
        <v>0</v>
      </c>
      <c r="AK622" s="27">
        <v>8400</v>
      </c>
      <c r="AL622" s="27">
        <v>7300</v>
      </c>
      <c r="AM622" s="27">
        <v>0</v>
      </c>
      <c r="AN622" s="27">
        <v>261900</v>
      </c>
      <c r="AO622" s="27">
        <v>854500</v>
      </c>
      <c r="AP622" s="27">
        <v>42.8063</v>
      </c>
      <c r="AQ622" s="27">
        <v>914700</v>
      </c>
      <c r="AR622" s="27">
        <v>29867700</v>
      </c>
      <c r="AS622" s="27">
        <v>4473900</v>
      </c>
      <c r="AT622" s="27">
        <v>19.662800000000001</v>
      </c>
      <c r="AU622" s="27">
        <v>223900</v>
      </c>
      <c r="AV622" s="27">
        <v>980500</v>
      </c>
      <c r="AW622" s="27">
        <v>100</v>
      </c>
      <c r="AX622" s="27">
        <v>844900</v>
      </c>
      <c r="AY622" s="27">
        <v>844900</v>
      </c>
      <c r="AZ622" s="27">
        <v>3183000</v>
      </c>
      <c r="BA622" s="27">
        <v>1138700</v>
      </c>
      <c r="BB622" s="27">
        <v>1138700</v>
      </c>
      <c r="BC622" s="27" t="e">
        <v>#N/A</v>
      </c>
      <c r="BD622" s="27">
        <v>20796700</v>
      </c>
      <c r="BE622" s="28">
        <v>211900</v>
      </c>
      <c r="BF622" s="27">
        <v>18.7</v>
      </c>
      <c r="BG622" s="31">
        <f t="shared" si="84"/>
        <v>403675.90889999998</v>
      </c>
      <c r="BH622" s="31">
        <f t="shared" si="90"/>
        <v>403675.90889999998</v>
      </c>
      <c r="BI622" s="31">
        <f t="shared" si="85"/>
        <v>403675.90889999998</v>
      </c>
      <c r="BJ622" s="27">
        <v>21586.947</v>
      </c>
      <c r="BK622" s="31">
        <f t="shared" si="82"/>
        <v>5441853.4692299999</v>
      </c>
      <c r="BL622" s="33">
        <v>252.09</v>
      </c>
      <c r="BM622" s="27">
        <v>1</v>
      </c>
      <c r="BN622" s="27" t="s">
        <v>108</v>
      </c>
      <c r="BO622" s="27">
        <f t="shared" si="91"/>
        <v>1</v>
      </c>
      <c r="BP622" s="27">
        <f t="shared" si="86"/>
        <v>4486700</v>
      </c>
      <c r="BQ622" s="27">
        <f t="shared" si="87"/>
        <v>1.2128855214812668</v>
      </c>
      <c r="BR622" s="27">
        <f t="shared" si="88"/>
        <v>0.82448011975501612</v>
      </c>
      <c r="BS622" s="27" t="str">
        <f t="shared" si="89"/>
        <v>Initiate</v>
      </c>
    </row>
    <row r="623" spans="1:71" customFormat="1" hidden="1">
      <c r="A623">
        <v>645</v>
      </c>
      <c r="B623" t="s">
        <v>92</v>
      </c>
      <c r="C623" s="1">
        <v>43646</v>
      </c>
      <c r="D623">
        <v>1.4486000000000001</v>
      </c>
      <c r="E623" t="e">
        <v>#N/A</v>
      </c>
      <c r="F623" t="e">
        <v>#N/A</v>
      </c>
      <c r="G623">
        <v>2563300</v>
      </c>
      <c r="H623" t="e">
        <v>#N/A</v>
      </c>
      <c r="I623">
        <v>75700</v>
      </c>
      <c r="J623" s="3" t="e">
        <v>#N/A</v>
      </c>
      <c r="K623">
        <v>1410300</v>
      </c>
      <c r="L623">
        <v>1199700</v>
      </c>
      <c r="M623">
        <v>4400</v>
      </c>
      <c r="N623" s="2">
        <v>3680800</v>
      </c>
      <c r="O623" s="2">
        <v>3661700</v>
      </c>
      <c r="P623">
        <v>660600</v>
      </c>
      <c r="Q623">
        <v>31561900</v>
      </c>
      <c r="R623">
        <v>27578800</v>
      </c>
      <c r="S623" s="4" t="e">
        <v>#N/A</v>
      </c>
      <c r="T623">
        <v>0</v>
      </c>
      <c r="U623" t="e">
        <v>#N/A</v>
      </c>
      <c r="V623" t="e">
        <v>#N/A</v>
      </c>
      <c r="W623">
        <v>-26500</v>
      </c>
      <c r="X623">
        <v>22500</v>
      </c>
      <c r="Y623" t="e">
        <v>#N/A</v>
      </c>
      <c r="Z623">
        <v>-26500</v>
      </c>
      <c r="AA623" t="e">
        <v>#N/A</v>
      </c>
      <c r="AB623">
        <v>2800</v>
      </c>
      <c r="AC623" t="e">
        <v>#N/A</v>
      </c>
      <c r="AD623">
        <v>19.9284</v>
      </c>
      <c r="AE623" s="25">
        <v>5149578.8499999996</v>
      </c>
      <c r="AF623">
        <v>245700</v>
      </c>
      <c r="AG623">
        <v>61200</v>
      </c>
      <c r="AH623" t="e">
        <v>#N/A</v>
      </c>
      <c r="AI623">
        <v>307100</v>
      </c>
      <c r="AJ623" t="e">
        <v>#N/A</v>
      </c>
      <c r="AK623">
        <v>1100</v>
      </c>
      <c r="AL623">
        <v>-71600</v>
      </c>
      <c r="AM623">
        <v>0</v>
      </c>
      <c r="AN623">
        <v>307100</v>
      </c>
      <c r="AO623">
        <v>792000</v>
      </c>
      <c r="AP623">
        <v>41.087000000000003</v>
      </c>
      <c r="AQ623">
        <v>871200</v>
      </c>
      <c r="AR623">
        <v>31486200</v>
      </c>
      <c r="AS623">
        <v>3977600</v>
      </c>
      <c r="AT623">
        <v>20.645900000000001</v>
      </c>
      <c r="AU623">
        <v>226300</v>
      </c>
      <c r="AV623">
        <v>913300</v>
      </c>
      <c r="AW623">
        <v>-1400</v>
      </c>
      <c r="AX623" s="26">
        <v>882600</v>
      </c>
      <c r="AY623">
        <v>882600</v>
      </c>
      <c r="AZ623">
        <v>3005600</v>
      </c>
      <c r="BA623">
        <v>1096100</v>
      </c>
      <c r="BB623">
        <v>1096100</v>
      </c>
      <c r="BC623" t="e">
        <v>#N/A</v>
      </c>
      <c r="BD623">
        <v>19934200</v>
      </c>
      <c r="BE623" s="15">
        <v>250100</v>
      </c>
      <c r="BF623" s="5">
        <v>0</v>
      </c>
      <c r="BG623" s="9">
        <f t="shared" si="84"/>
        <v>0</v>
      </c>
      <c r="BH623" s="9">
        <f t="shared" si="90"/>
        <v>345391.152</v>
      </c>
      <c r="BI623" s="9">
        <f t="shared" si="85"/>
        <v>345391.152</v>
      </c>
      <c r="BJ623">
        <v>21586.947</v>
      </c>
      <c r="BK623" s="9">
        <f t="shared" si="82"/>
        <v>5183457.7136399997</v>
      </c>
      <c r="BL623" s="22">
        <v>240.12</v>
      </c>
      <c r="BM623">
        <v>1</v>
      </c>
      <c r="BN623" t="s">
        <v>108</v>
      </c>
      <c r="BO623">
        <f t="shared" si="91"/>
        <v>0</v>
      </c>
      <c r="BP623">
        <f t="shared" si="86"/>
        <v>3983100</v>
      </c>
      <c r="BQ623">
        <f t="shared" si="87"/>
        <v>1.3013626857573246</v>
      </c>
      <c r="BR623">
        <f t="shared" si="88"/>
        <v>0.76842529061608422</v>
      </c>
      <c r="BS623" t="str">
        <f t="shared" si="89"/>
        <v>NonPayer</v>
      </c>
    </row>
    <row r="624" spans="1:71">
      <c r="A624" s="27">
        <v>646</v>
      </c>
      <c r="B624" s="27" t="s">
        <v>92</v>
      </c>
      <c r="C624" s="29">
        <v>43465</v>
      </c>
      <c r="D624" s="27">
        <v>1.3371</v>
      </c>
      <c r="E624" s="27" t="e">
        <v>#N/A</v>
      </c>
      <c r="F624" s="27" t="e">
        <v>#N/A</v>
      </c>
      <c r="G624" s="27">
        <v>2320900</v>
      </c>
      <c r="H624" s="27" t="e">
        <v>#N/A</v>
      </c>
      <c r="I624" s="27">
        <v>75400</v>
      </c>
      <c r="J624" s="27" t="e">
        <v>#N/A</v>
      </c>
      <c r="K624" s="27">
        <v>1607400</v>
      </c>
      <c r="L624" s="27">
        <v>4617100</v>
      </c>
      <c r="M624" s="27">
        <v>4400</v>
      </c>
      <c r="N624" s="27">
        <v>3560700</v>
      </c>
      <c r="O624" s="27">
        <v>3531700</v>
      </c>
      <c r="P624" s="27">
        <v>1096800</v>
      </c>
      <c r="Q624" s="27">
        <v>31197500</v>
      </c>
      <c r="R624" s="27">
        <v>27341700</v>
      </c>
      <c r="S624" s="27" t="e">
        <v>#N/A</v>
      </c>
      <c r="T624" s="27">
        <v>0</v>
      </c>
      <c r="U624" s="27" t="e">
        <v>#N/A</v>
      </c>
      <c r="V624" s="27" t="e">
        <v>#N/A</v>
      </c>
      <c r="W624" s="27">
        <v>220300</v>
      </c>
      <c r="X624" s="27">
        <v>19900</v>
      </c>
      <c r="Y624" s="27" t="e">
        <v>#N/A</v>
      </c>
      <c r="Z624" s="27">
        <v>220300</v>
      </c>
      <c r="AA624" s="27" t="e">
        <v>#N/A</v>
      </c>
      <c r="AB624" s="27">
        <v>400</v>
      </c>
      <c r="AC624" s="27" t="e">
        <v>#N/A</v>
      </c>
      <c r="AD624" s="27">
        <v>21.977499999999999</v>
      </c>
      <c r="AE624" s="27">
        <v>4005114.5145</v>
      </c>
      <c r="AF624" s="27">
        <v>181800</v>
      </c>
      <c r="AG624" s="27">
        <v>50900</v>
      </c>
      <c r="AH624" s="27" t="e">
        <v>#N/A</v>
      </c>
      <c r="AI624" s="27">
        <v>231600</v>
      </c>
      <c r="AJ624" s="27" t="e">
        <v>#N/A</v>
      </c>
      <c r="AK624" s="27">
        <v>3800</v>
      </c>
      <c r="AL624" s="27">
        <v>-46300</v>
      </c>
      <c r="AM624" s="27">
        <v>0</v>
      </c>
      <c r="AN624" s="27">
        <v>231600</v>
      </c>
      <c r="AO624" s="27">
        <v>752800</v>
      </c>
      <c r="AP624" s="27">
        <v>39.272100000000002</v>
      </c>
      <c r="AQ624" s="27">
        <v>832400</v>
      </c>
      <c r="AR624" s="27">
        <v>31122100</v>
      </c>
      <c r="AS624" s="27">
        <v>3847600</v>
      </c>
      <c r="AT624" s="27">
        <v>20.550599999999999</v>
      </c>
      <c r="AU624" s="27">
        <v>215000</v>
      </c>
      <c r="AV624" s="27">
        <v>791800</v>
      </c>
      <c r="AW624" s="27">
        <v>-1200</v>
      </c>
      <c r="AX624" s="27">
        <v>832900</v>
      </c>
      <c r="AY624" s="27">
        <v>832900</v>
      </c>
      <c r="AZ624" s="27">
        <v>2827200</v>
      </c>
      <c r="BA624" s="27">
        <v>1046200</v>
      </c>
      <c r="BB624" s="27">
        <v>1046200</v>
      </c>
      <c r="BC624" s="27" t="e">
        <v>#N/A</v>
      </c>
      <c r="BD624" s="27">
        <v>20396400</v>
      </c>
      <c r="BE624" s="28">
        <v>177300</v>
      </c>
      <c r="BF624" s="27">
        <v>16</v>
      </c>
      <c r="BG624" s="31">
        <f t="shared" si="84"/>
        <v>345391.152</v>
      </c>
      <c r="BH624" s="31">
        <f t="shared" si="90"/>
        <v>345391.152</v>
      </c>
      <c r="BI624" s="31">
        <f t="shared" si="85"/>
        <v>345391.152</v>
      </c>
      <c r="BJ624" s="27">
        <v>21586.947</v>
      </c>
      <c r="BK624" s="31">
        <f t="shared" si="82"/>
        <v>4034600.3943000003</v>
      </c>
      <c r="BL624" s="33">
        <v>186.9</v>
      </c>
      <c r="BM624" s="27">
        <v>1</v>
      </c>
      <c r="BN624" s="27" t="s">
        <v>108</v>
      </c>
      <c r="BO624" s="27">
        <f t="shared" si="91"/>
        <v>1</v>
      </c>
      <c r="BP624" s="27">
        <f t="shared" si="86"/>
        <v>3855800</v>
      </c>
      <c r="BQ624" s="27">
        <f t="shared" si="87"/>
        <v>1.0463718020384876</v>
      </c>
      <c r="BR624" s="27">
        <f t="shared" si="88"/>
        <v>0.95568324571806273</v>
      </c>
      <c r="BS624" s="27" t="str">
        <f t="shared" si="89"/>
        <v>Initiate</v>
      </c>
    </row>
    <row r="625" spans="1:71" customFormat="1" hidden="1">
      <c r="A625">
        <v>647</v>
      </c>
      <c r="B625" t="s">
        <v>92</v>
      </c>
      <c r="C625" s="1">
        <v>43281</v>
      </c>
      <c r="D625">
        <v>1.3523000000000001</v>
      </c>
      <c r="E625" t="e">
        <v>#N/A</v>
      </c>
      <c r="F625" t="e">
        <v>#N/A</v>
      </c>
      <c r="G625">
        <v>2259800</v>
      </c>
      <c r="H625" t="e">
        <v>#N/A</v>
      </c>
      <c r="I625">
        <v>89400</v>
      </c>
      <c r="J625" s="3" t="e">
        <v>#N/A</v>
      </c>
      <c r="K625">
        <v>1685200</v>
      </c>
      <c r="L625">
        <v>1248800</v>
      </c>
      <c r="M625">
        <v>4400</v>
      </c>
      <c r="N625" s="2">
        <v>3156500</v>
      </c>
      <c r="O625" s="2">
        <v>3164400</v>
      </c>
      <c r="P625">
        <v>518500</v>
      </c>
      <c r="Q625">
        <v>28786300</v>
      </c>
      <c r="R625">
        <v>25296900</v>
      </c>
      <c r="S625" s="4" t="e">
        <v>#N/A</v>
      </c>
      <c r="T625">
        <v>100</v>
      </c>
      <c r="U625" t="e">
        <v>#N/A</v>
      </c>
      <c r="V625" t="e">
        <v>#N/A</v>
      </c>
      <c r="W625">
        <v>357400</v>
      </c>
      <c r="X625">
        <v>15700</v>
      </c>
      <c r="Y625" t="e">
        <v>#N/A</v>
      </c>
      <c r="Z625">
        <v>357300</v>
      </c>
      <c r="AA625" t="e">
        <v>#N/A</v>
      </c>
      <c r="AB625">
        <v>200</v>
      </c>
      <c r="AC625" t="e">
        <v>#N/A</v>
      </c>
      <c r="AD625">
        <v>19.915400000000002</v>
      </c>
      <c r="AE625" s="25">
        <v>4705966</v>
      </c>
      <c r="AF625">
        <v>208400</v>
      </c>
      <c r="AG625">
        <v>51800</v>
      </c>
      <c r="AH625" t="e">
        <v>#N/A</v>
      </c>
      <c r="AI625">
        <v>260100</v>
      </c>
      <c r="AJ625" t="e">
        <v>#N/A</v>
      </c>
      <c r="AK625">
        <v>4700</v>
      </c>
      <c r="AL625">
        <v>-1200</v>
      </c>
      <c r="AM625">
        <v>0</v>
      </c>
      <c r="AN625">
        <v>260100</v>
      </c>
      <c r="AO625">
        <v>670700</v>
      </c>
      <c r="AP625">
        <v>38.095599999999997</v>
      </c>
      <c r="AQ625">
        <v>813300</v>
      </c>
      <c r="AR625">
        <v>28696900</v>
      </c>
      <c r="AS625">
        <v>3480300</v>
      </c>
      <c r="AT625">
        <v>20.620999999999999</v>
      </c>
      <c r="AU625">
        <v>211200</v>
      </c>
      <c r="AV625">
        <v>753800</v>
      </c>
      <c r="AW625">
        <v>-300</v>
      </c>
      <c r="AX625" s="26">
        <v>824200</v>
      </c>
      <c r="AY625">
        <v>824200</v>
      </c>
      <c r="AZ625">
        <v>2758300</v>
      </c>
      <c r="BA625">
        <v>1024200</v>
      </c>
      <c r="BB625">
        <v>1024200</v>
      </c>
      <c r="BC625" t="e">
        <v>#N/A</v>
      </c>
      <c r="BD625">
        <v>18798100</v>
      </c>
      <c r="BE625" s="15">
        <v>215400</v>
      </c>
      <c r="BF625" s="5">
        <v>0</v>
      </c>
      <c r="BG625" s="9">
        <f t="shared" si="84"/>
        <v>0</v>
      </c>
      <c r="BH625" s="9">
        <f t="shared" si="90"/>
        <v>259043.364</v>
      </c>
      <c r="BI625" s="9">
        <f t="shared" si="85"/>
        <v>259043.364</v>
      </c>
      <c r="BJ625">
        <v>21586.947</v>
      </c>
      <c r="BK625" s="9">
        <f t="shared" si="82"/>
        <v>4535849.3036400005</v>
      </c>
      <c r="BL625" s="22">
        <v>210.12</v>
      </c>
      <c r="BM625">
        <v>1</v>
      </c>
      <c r="BN625" t="s">
        <v>108</v>
      </c>
      <c r="BO625">
        <f t="shared" si="91"/>
        <v>0</v>
      </c>
      <c r="BP625">
        <f t="shared" si="86"/>
        <v>3489400</v>
      </c>
      <c r="BQ625">
        <f t="shared" si="87"/>
        <v>1.2998937650140427</v>
      </c>
      <c r="BR625">
        <f t="shared" si="88"/>
        <v>0.76929363530657224</v>
      </c>
      <c r="BS625" t="str">
        <f t="shared" si="89"/>
        <v>NonPayer</v>
      </c>
    </row>
    <row r="626" spans="1:71">
      <c r="A626" s="27">
        <v>648</v>
      </c>
      <c r="B626" s="27" t="s">
        <v>92</v>
      </c>
      <c r="C626" s="29">
        <v>43100</v>
      </c>
      <c r="D626" s="27">
        <v>1.2087000000000001</v>
      </c>
      <c r="E626" s="27" t="e">
        <v>#N/A</v>
      </c>
      <c r="F626" s="27" t="e">
        <v>#N/A</v>
      </c>
      <c r="G626" s="27">
        <v>2756500</v>
      </c>
      <c r="H626" s="27" t="e">
        <v>#N/A</v>
      </c>
      <c r="I626" s="27">
        <v>86000</v>
      </c>
      <c r="J626" s="27" t="e">
        <v>#N/A</v>
      </c>
      <c r="K626" s="27">
        <v>1898200</v>
      </c>
      <c r="L626" s="27">
        <v>5328500</v>
      </c>
      <c r="M626" s="27">
        <v>4400</v>
      </c>
      <c r="N626" s="27">
        <v>3058600</v>
      </c>
      <c r="O626" s="27">
        <v>3111700</v>
      </c>
      <c r="P626" s="27">
        <v>693300</v>
      </c>
      <c r="Q626" s="27">
        <v>27112200</v>
      </c>
      <c r="R626" s="27">
        <v>23676200</v>
      </c>
      <c r="S626" s="27" t="e">
        <v>#N/A</v>
      </c>
      <c r="T626" s="27">
        <v>100</v>
      </c>
      <c r="U626" s="27" t="e">
        <v>#N/A</v>
      </c>
      <c r="V626" s="27" t="e">
        <v>#N/A</v>
      </c>
      <c r="W626" s="27">
        <v>-4300</v>
      </c>
      <c r="X626" s="27">
        <v>16800</v>
      </c>
      <c r="Y626" s="27" t="e">
        <v>#N/A</v>
      </c>
      <c r="Z626" s="27">
        <v>-4400</v>
      </c>
      <c r="AA626" s="27" t="e">
        <v>#N/A</v>
      </c>
      <c r="AB626" s="27">
        <v>1900</v>
      </c>
      <c r="AC626" s="27" t="e">
        <v>#N/A</v>
      </c>
      <c r="AD626" s="27">
        <v>23.152899999999999</v>
      </c>
      <c r="AE626" s="27">
        <v>4846461.4641000004</v>
      </c>
      <c r="AF626" s="27">
        <v>165300</v>
      </c>
      <c r="AG626" s="27">
        <v>49200</v>
      </c>
      <c r="AH626" s="27" t="e">
        <v>#N/A</v>
      </c>
      <c r="AI626" s="27">
        <v>212500</v>
      </c>
      <c r="AJ626" s="27" t="e">
        <v>#N/A</v>
      </c>
      <c r="AK626" s="27">
        <v>4000</v>
      </c>
      <c r="AL626" s="27">
        <v>-2900</v>
      </c>
      <c r="AM626" s="27">
        <v>0</v>
      </c>
      <c r="AN626" s="27">
        <v>212500</v>
      </c>
      <c r="AO626" s="27">
        <v>703800</v>
      </c>
      <c r="AP626" s="27">
        <v>34.450600000000001</v>
      </c>
      <c r="AQ626" s="27">
        <v>725100</v>
      </c>
      <c r="AR626" s="27">
        <v>27026200</v>
      </c>
      <c r="AS626" s="27">
        <v>3427600</v>
      </c>
      <c r="AT626" s="27">
        <v>20.723299999999998</v>
      </c>
      <c r="AU626" s="27">
        <v>189100</v>
      </c>
      <c r="AV626" s="27">
        <v>804100</v>
      </c>
      <c r="AW626" s="27">
        <v>-1700</v>
      </c>
      <c r="AX626" s="27">
        <v>750400</v>
      </c>
      <c r="AY626" s="27">
        <v>750400</v>
      </c>
      <c r="AZ626" s="27">
        <v>2797800</v>
      </c>
      <c r="BA626" s="27">
        <v>912500</v>
      </c>
      <c r="BB626" s="27">
        <v>912500</v>
      </c>
      <c r="BC626" s="27" t="e">
        <v>#N/A</v>
      </c>
      <c r="BD626" s="27">
        <v>19891200</v>
      </c>
      <c r="BE626" s="28">
        <v>174400</v>
      </c>
      <c r="BF626" s="27">
        <v>12</v>
      </c>
      <c r="BG626" s="31">
        <f t="shared" si="84"/>
        <v>259043.364</v>
      </c>
      <c r="BH626" s="31">
        <f t="shared" si="90"/>
        <v>259043.364</v>
      </c>
      <c r="BI626" s="31">
        <f t="shared" si="85"/>
        <v>259043.364</v>
      </c>
      <c r="BJ626" s="27">
        <v>21586.947</v>
      </c>
      <c r="BK626" s="31">
        <f t="shared" ref="BK626:BK682" si="92">BJ626*BL626</f>
        <v>4836555.47535</v>
      </c>
      <c r="BL626" s="33">
        <v>224.05</v>
      </c>
      <c r="BM626" s="27">
        <v>1</v>
      </c>
      <c r="BN626" s="27" t="s">
        <v>108</v>
      </c>
      <c r="BO626" s="27">
        <f t="shared" si="91"/>
        <v>1</v>
      </c>
      <c r="BP626" s="27">
        <f t="shared" si="86"/>
        <v>3436000</v>
      </c>
      <c r="BQ626" s="27">
        <f t="shared" si="87"/>
        <v>1.4076121872380676</v>
      </c>
      <c r="BR626" s="27">
        <f t="shared" si="88"/>
        <v>0.71042294821426644</v>
      </c>
      <c r="BS626" s="27" t="str">
        <f t="shared" si="89"/>
        <v>Initiate</v>
      </c>
    </row>
    <row r="627" spans="1:71" customFormat="1" hidden="1">
      <c r="A627">
        <v>649</v>
      </c>
      <c r="B627" t="s">
        <v>92</v>
      </c>
      <c r="C627" s="1">
        <v>42916</v>
      </c>
      <c r="D627">
        <v>1.2627999999999999</v>
      </c>
      <c r="E627" t="e">
        <v>#N/A</v>
      </c>
      <c r="F627" t="e">
        <v>#N/A</v>
      </c>
      <c r="G627">
        <v>2398000</v>
      </c>
      <c r="H627" t="e">
        <v>#N/A</v>
      </c>
      <c r="I627">
        <v>89900</v>
      </c>
      <c r="J627" s="3" t="e">
        <v>#N/A</v>
      </c>
      <c r="K627">
        <v>1942200</v>
      </c>
      <c r="L627">
        <v>2448100</v>
      </c>
      <c r="M627">
        <v>4400</v>
      </c>
      <c r="N627" s="2">
        <v>2655600</v>
      </c>
      <c r="O627" s="2">
        <v>2718900</v>
      </c>
      <c r="P627">
        <v>567300</v>
      </c>
      <c r="Q627">
        <v>25754700</v>
      </c>
      <c r="R627">
        <v>22714300</v>
      </c>
      <c r="S627" s="4" t="e">
        <v>#N/A</v>
      </c>
      <c r="T627" t="e">
        <v>#N/A</v>
      </c>
      <c r="U627" t="e">
        <v>#N/A</v>
      </c>
      <c r="V627" t="e">
        <v>#N/A</v>
      </c>
      <c r="W627">
        <v>-112000</v>
      </c>
      <c r="X627">
        <v>11600</v>
      </c>
      <c r="Y627" t="e">
        <v>#N/A</v>
      </c>
      <c r="Z627" t="e">
        <v>#N/A</v>
      </c>
      <c r="AA627" t="e">
        <v>#N/A</v>
      </c>
      <c r="AB627">
        <v>500</v>
      </c>
      <c r="AC627" t="e">
        <v>#N/A</v>
      </c>
      <c r="AD627">
        <v>20.036100000000001</v>
      </c>
      <c r="AE627" s="25">
        <v>3142851.33</v>
      </c>
      <c r="AF627">
        <v>177400</v>
      </c>
      <c r="AG627">
        <v>44400</v>
      </c>
      <c r="AH627" t="e">
        <v>#N/A</v>
      </c>
      <c r="AI627">
        <v>221600</v>
      </c>
      <c r="AJ627" t="e">
        <v>#N/A</v>
      </c>
      <c r="AK627">
        <v>1200</v>
      </c>
      <c r="AL627">
        <v>-6200</v>
      </c>
      <c r="AM627">
        <v>0</v>
      </c>
      <c r="AN627">
        <v>221600</v>
      </c>
      <c r="AO627">
        <v>692400</v>
      </c>
      <c r="AP627">
        <v>29.417999999999999</v>
      </c>
      <c r="AQ627">
        <v>623100</v>
      </c>
      <c r="AR627">
        <v>25664800</v>
      </c>
      <c r="AS627">
        <v>3034800</v>
      </c>
      <c r="AT627">
        <v>20.138500000000001</v>
      </c>
      <c r="AU627">
        <v>157000</v>
      </c>
      <c r="AV627">
        <v>912600</v>
      </c>
      <c r="AW627">
        <v>-500</v>
      </c>
      <c r="AX627" s="26">
        <v>631500</v>
      </c>
      <c r="AY627">
        <v>631500</v>
      </c>
      <c r="AZ627">
        <v>2832400</v>
      </c>
      <c r="BA627">
        <v>779600</v>
      </c>
      <c r="BB627">
        <v>779600</v>
      </c>
      <c r="BC627" t="e">
        <v>#N/A</v>
      </c>
      <c r="BD627">
        <v>18906400</v>
      </c>
      <c r="BE627" s="15">
        <v>185800</v>
      </c>
      <c r="BF627" s="5">
        <v>0</v>
      </c>
      <c r="BG627" s="9">
        <f t="shared" si="84"/>
        <v>0</v>
      </c>
      <c r="BH627" s="9">
        <f t="shared" si="90"/>
        <v>129521.682</v>
      </c>
      <c r="BI627" s="9">
        <f t="shared" si="85"/>
        <v>129521.682</v>
      </c>
      <c r="BJ627">
        <v>21586.947</v>
      </c>
      <c r="BK627" s="9">
        <f t="shared" si="92"/>
        <v>3091466.6798700001</v>
      </c>
      <c r="BL627" s="22">
        <v>143.21</v>
      </c>
      <c r="BM627">
        <v>1</v>
      </c>
      <c r="BN627" t="s">
        <v>108</v>
      </c>
      <c r="BO627">
        <f t="shared" si="91"/>
        <v>0</v>
      </c>
      <c r="BP627">
        <f t="shared" si="86"/>
        <v>3040400</v>
      </c>
      <c r="BQ627">
        <f t="shared" si="87"/>
        <v>1.01679603995198</v>
      </c>
      <c r="BR627">
        <f t="shared" si="88"/>
        <v>0.98348140699606457</v>
      </c>
      <c r="BS627" t="str">
        <f t="shared" si="89"/>
        <v>NonPayer</v>
      </c>
    </row>
    <row r="628" spans="1:71">
      <c r="A628" s="27">
        <v>650</v>
      </c>
      <c r="B628" s="27" t="s">
        <v>92</v>
      </c>
      <c r="C628" s="29">
        <v>42735</v>
      </c>
      <c r="D628" s="27">
        <v>1.1629</v>
      </c>
      <c r="E628" s="27" t="e">
        <v>#N/A</v>
      </c>
      <c r="F628" s="27" t="e">
        <v>#N/A</v>
      </c>
      <c r="G628" s="27">
        <v>2962800</v>
      </c>
      <c r="H628" s="27" t="e">
        <v>#N/A</v>
      </c>
      <c r="I628" s="27">
        <v>93900</v>
      </c>
      <c r="J628" s="27" t="e">
        <v>#N/A</v>
      </c>
      <c r="K628" s="27">
        <v>2162300</v>
      </c>
      <c r="L628" s="27">
        <v>2108600</v>
      </c>
      <c r="M628" s="27">
        <v>4400</v>
      </c>
      <c r="N628" s="27">
        <v>2435700</v>
      </c>
      <c r="O628" s="27">
        <v>2497800</v>
      </c>
      <c r="P628" s="27">
        <v>553000</v>
      </c>
      <c r="Q628" s="27">
        <v>25368500</v>
      </c>
      <c r="R628" s="27">
        <v>22546900</v>
      </c>
      <c r="S628" s="27" t="e">
        <v>#N/A</v>
      </c>
      <c r="T628" s="27">
        <v>35600</v>
      </c>
      <c r="U628" s="27" t="e">
        <v>#N/A</v>
      </c>
      <c r="V628" s="27">
        <v>-35600</v>
      </c>
      <c r="W628" s="27">
        <v>-330300</v>
      </c>
      <c r="X628" s="27">
        <v>20600</v>
      </c>
      <c r="Y628" s="27">
        <v>3000</v>
      </c>
      <c r="Z628" s="27">
        <v>-365900</v>
      </c>
      <c r="AA628" s="27" t="e">
        <v>#N/A</v>
      </c>
      <c r="AB628" s="27">
        <v>1400</v>
      </c>
      <c r="AC628" s="27" t="e">
        <v>#N/A</v>
      </c>
      <c r="AD628" s="27">
        <v>21.134599999999999</v>
      </c>
      <c r="AE628" s="27">
        <v>3731995.5073000002</v>
      </c>
      <c r="AF628" s="27">
        <v>140800</v>
      </c>
      <c r="AG628" s="27">
        <v>38000</v>
      </c>
      <c r="AH628" s="27" t="e">
        <v>#N/A</v>
      </c>
      <c r="AI628" s="27">
        <v>179800</v>
      </c>
      <c r="AJ628" s="27">
        <v>0</v>
      </c>
      <c r="AK628" s="27">
        <v>3500</v>
      </c>
      <c r="AL628" s="27">
        <v>-161800</v>
      </c>
      <c r="AM628" s="27">
        <v>0</v>
      </c>
      <c r="AN628" s="27">
        <v>179800</v>
      </c>
      <c r="AO628" s="27">
        <v>724300</v>
      </c>
      <c r="AP628" s="27">
        <v>25.044</v>
      </c>
      <c r="AQ628" s="27">
        <v>538600</v>
      </c>
      <c r="AR628" s="27">
        <v>25274600</v>
      </c>
      <c r="AS628" s="27">
        <v>2813700</v>
      </c>
      <c r="AT628" s="27">
        <v>20.014800000000001</v>
      </c>
      <c r="AU628" s="27">
        <v>135600</v>
      </c>
      <c r="AV628" s="27">
        <v>1036200</v>
      </c>
      <c r="AW628" s="27">
        <v>1400</v>
      </c>
      <c r="AX628" s="27">
        <v>540500</v>
      </c>
      <c r="AY628" s="27">
        <v>538600</v>
      </c>
      <c r="AZ628" s="27">
        <v>2867800</v>
      </c>
      <c r="BA628" s="27">
        <v>677500</v>
      </c>
      <c r="BB628" s="27">
        <v>677500</v>
      </c>
      <c r="BC628" s="27" t="e">
        <v>#N/A</v>
      </c>
      <c r="BD628" s="27">
        <v>18556600</v>
      </c>
      <c r="BE628" s="28">
        <v>140800</v>
      </c>
      <c r="BF628" s="27">
        <v>6</v>
      </c>
      <c r="BG628" s="31">
        <f t="shared" si="84"/>
        <v>129521.682</v>
      </c>
      <c r="BH628" s="31">
        <f t="shared" si="90"/>
        <v>129521.682</v>
      </c>
      <c r="BI628" s="31">
        <f t="shared" si="85"/>
        <v>129521.682</v>
      </c>
      <c r="BJ628" s="27">
        <v>21586.947</v>
      </c>
      <c r="BK628" s="31">
        <f t="shared" si="92"/>
        <v>3704535.9746700004</v>
      </c>
      <c r="BL628" s="33">
        <v>171.61</v>
      </c>
      <c r="BM628" s="27">
        <v>1</v>
      </c>
      <c r="BN628" s="27" t="s">
        <v>108</v>
      </c>
      <c r="BO628" s="27">
        <f t="shared" si="91"/>
        <v>1</v>
      </c>
      <c r="BP628" s="27">
        <f t="shared" si="86"/>
        <v>2821600</v>
      </c>
      <c r="BQ628" s="27">
        <f t="shared" si="87"/>
        <v>1.3129203199142332</v>
      </c>
      <c r="BR628" s="27">
        <f t="shared" si="88"/>
        <v>0.76166084478403473</v>
      </c>
      <c r="BS628" s="27" t="str">
        <f t="shared" si="89"/>
        <v>Initiate</v>
      </c>
    </row>
    <row r="629" spans="1:71" customFormat="1" hidden="1">
      <c r="A629">
        <v>651</v>
      </c>
      <c r="B629" t="s">
        <v>92</v>
      </c>
      <c r="C629" s="1">
        <v>42551</v>
      </c>
      <c r="D629">
        <v>1.1580999999999999</v>
      </c>
      <c r="E629" t="e">
        <v>#N/A</v>
      </c>
      <c r="F629" t="e">
        <v>#N/A</v>
      </c>
      <c r="G629">
        <v>2363100</v>
      </c>
      <c r="H629" t="e">
        <v>#N/A</v>
      </c>
      <c r="I629">
        <v>89300</v>
      </c>
      <c r="J629" s="3" t="e">
        <v>#N/A</v>
      </c>
      <c r="K629">
        <v>2401300</v>
      </c>
      <c r="L629">
        <v>2503900</v>
      </c>
      <c r="M629">
        <v>4400</v>
      </c>
      <c r="N629" s="2">
        <v>2155400</v>
      </c>
      <c r="O629" s="2">
        <v>2281300</v>
      </c>
      <c r="P629">
        <v>613900</v>
      </c>
      <c r="Q629">
        <v>25794000</v>
      </c>
      <c r="R629">
        <v>23189700</v>
      </c>
      <c r="S629" s="4" t="e">
        <v>#N/A</v>
      </c>
      <c r="T629" t="e">
        <v>#N/A</v>
      </c>
      <c r="U629" t="e">
        <v>#N/A</v>
      </c>
      <c r="V629" t="e">
        <v>#N/A</v>
      </c>
      <c r="W629">
        <v>-78100</v>
      </c>
      <c r="X629">
        <v>20600</v>
      </c>
      <c r="Y629" t="e">
        <v>#N/A</v>
      </c>
      <c r="Z629" t="e">
        <v>#N/A</v>
      </c>
      <c r="AA629" t="e">
        <v>#N/A</v>
      </c>
      <c r="AB629">
        <v>100</v>
      </c>
      <c r="AC629" t="e">
        <v>#N/A</v>
      </c>
      <c r="AD629">
        <v>18.084499999999998</v>
      </c>
      <c r="AE629" s="25">
        <v>2871071</v>
      </c>
      <c r="AF629">
        <v>142700</v>
      </c>
      <c r="AG629">
        <v>32100</v>
      </c>
      <c r="AH629" t="e">
        <v>#N/A</v>
      </c>
      <c r="AI629">
        <v>177500</v>
      </c>
      <c r="AJ629">
        <v>1900</v>
      </c>
      <c r="AK629">
        <v>2700</v>
      </c>
      <c r="AL629">
        <v>-2600</v>
      </c>
      <c r="AM629">
        <v>0</v>
      </c>
      <c r="AN629">
        <v>177500</v>
      </c>
      <c r="AO629">
        <v>720200</v>
      </c>
      <c r="AP629">
        <v>18.696000000000002</v>
      </c>
      <c r="AQ629">
        <v>399200</v>
      </c>
      <c r="AR629">
        <v>25704700</v>
      </c>
      <c r="AS629">
        <v>2597200</v>
      </c>
      <c r="AT629">
        <v>24.887599999999999</v>
      </c>
      <c r="AU629">
        <v>132800</v>
      </c>
      <c r="AV629">
        <v>1160200</v>
      </c>
      <c r="AW629">
        <v>-300</v>
      </c>
      <c r="AX629" s="26">
        <v>401100</v>
      </c>
      <c r="AY629">
        <v>399200</v>
      </c>
      <c r="AZ629">
        <v>2890400</v>
      </c>
      <c r="BA629">
        <v>533600</v>
      </c>
      <c r="BB629">
        <v>533600</v>
      </c>
      <c r="BC629" t="e">
        <v>#N/A</v>
      </c>
      <c r="BD629">
        <v>19123400</v>
      </c>
      <c r="BE629" s="15">
        <v>144600</v>
      </c>
      <c r="BF629" s="5">
        <v>0</v>
      </c>
      <c r="BG629" s="9">
        <f t="shared" si="84"/>
        <v>0</v>
      </c>
      <c r="BH629" s="9">
        <f t="shared" si="90"/>
        <v>42526.28559</v>
      </c>
      <c r="BI629" s="9">
        <f t="shared" si="85"/>
        <v>42526.28559</v>
      </c>
      <c r="BJ629">
        <v>21586.947</v>
      </c>
      <c r="BK629" s="9">
        <f t="shared" si="92"/>
        <v>2885095.46655</v>
      </c>
      <c r="BL629" s="22">
        <v>133.65</v>
      </c>
      <c r="BM629">
        <v>1</v>
      </c>
      <c r="BN629" t="s">
        <v>108</v>
      </c>
      <c r="BO629">
        <f t="shared" si="91"/>
        <v>0</v>
      </c>
      <c r="BP629">
        <f t="shared" si="86"/>
        <v>2604300</v>
      </c>
      <c r="BQ629">
        <f t="shared" si="87"/>
        <v>1.1078199387743348</v>
      </c>
      <c r="BR629">
        <f t="shared" si="88"/>
        <v>0.9026737694452186</v>
      </c>
      <c r="BS629" t="str">
        <f t="shared" si="89"/>
        <v>NonPayer</v>
      </c>
    </row>
    <row r="630" spans="1:71">
      <c r="A630" s="27">
        <v>652</v>
      </c>
      <c r="B630" s="27" t="s">
        <v>92</v>
      </c>
      <c r="C630" s="29">
        <v>42369</v>
      </c>
      <c r="D630" s="27">
        <v>1.2401</v>
      </c>
      <c r="E630" s="27" t="e">
        <v>#N/A</v>
      </c>
      <c r="F630" s="27" t="e">
        <v>#N/A</v>
      </c>
      <c r="G630" s="27">
        <v>2721500</v>
      </c>
      <c r="H630" s="27" t="e">
        <v>#N/A</v>
      </c>
      <c r="I630" s="27">
        <v>105400</v>
      </c>
      <c r="J630" s="27" t="e">
        <v>#N/A</v>
      </c>
      <c r="K630" s="27">
        <v>2583000</v>
      </c>
      <c r="L630" s="27">
        <v>2232100</v>
      </c>
      <c r="M630" s="27">
        <v>4400</v>
      </c>
      <c r="N630" s="27">
        <v>1935200</v>
      </c>
      <c r="O630" s="27">
        <v>2052500</v>
      </c>
      <c r="P630" s="27">
        <v>956900</v>
      </c>
      <c r="Q630" s="27">
        <v>27334700</v>
      </c>
      <c r="R630" s="27">
        <v>24959700</v>
      </c>
      <c r="S630" s="27" t="e">
        <v>#N/A</v>
      </c>
      <c r="T630" s="27">
        <v>22300</v>
      </c>
      <c r="U630" s="27" t="e">
        <v>#N/A</v>
      </c>
      <c r="V630" s="27">
        <v>-22300</v>
      </c>
      <c r="W630" s="27">
        <v>-315200</v>
      </c>
      <c r="X630" s="27">
        <v>21500</v>
      </c>
      <c r="Y630" s="27">
        <v>4300</v>
      </c>
      <c r="Z630" s="27">
        <v>-337500</v>
      </c>
      <c r="AA630" s="27" t="e">
        <v>#N/A</v>
      </c>
      <c r="AB630" s="27">
        <v>2800</v>
      </c>
      <c r="AC630" s="27" t="e">
        <v>#N/A</v>
      </c>
      <c r="AD630" s="27">
        <v>36.427300000000002</v>
      </c>
      <c r="AE630" s="27">
        <v>2181434.0935999998</v>
      </c>
      <c r="AF630" s="27">
        <v>73100</v>
      </c>
      <c r="AG630" s="27">
        <v>41600</v>
      </c>
      <c r="AH630" s="27" t="e">
        <v>#N/A</v>
      </c>
      <c r="AI630" s="27">
        <v>114200</v>
      </c>
      <c r="AJ630" s="27">
        <v>0</v>
      </c>
      <c r="AK630" s="27">
        <v>2200</v>
      </c>
      <c r="AL630" s="27">
        <v>-66800</v>
      </c>
      <c r="AM630" s="27">
        <v>0</v>
      </c>
      <c r="AN630" s="27">
        <v>114200</v>
      </c>
      <c r="AO630" s="27">
        <v>756900</v>
      </c>
      <c r="AP630" s="27">
        <v>10.5014</v>
      </c>
      <c r="AQ630" s="27">
        <v>222800</v>
      </c>
      <c r="AR630" s="27">
        <v>27229300</v>
      </c>
      <c r="AS630" s="27">
        <v>2368400</v>
      </c>
      <c r="AT630" s="27">
        <v>32.699300000000001</v>
      </c>
      <c r="AU630" s="27">
        <v>108300</v>
      </c>
      <c r="AV630" s="27">
        <v>1291600</v>
      </c>
      <c r="AW630" s="27">
        <v>-400</v>
      </c>
      <c r="AX630" s="27">
        <v>223300</v>
      </c>
      <c r="AY630" s="27">
        <v>222800</v>
      </c>
      <c r="AZ630" s="27">
        <v>2824600</v>
      </c>
      <c r="BA630" s="27">
        <v>331200</v>
      </c>
      <c r="BB630" s="27">
        <v>331200</v>
      </c>
      <c r="BC630" s="27" t="e">
        <v>#N/A</v>
      </c>
      <c r="BD630" s="27">
        <v>19802700</v>
      </c>
      <c r="BE630" s="28">
        <v>73100</v>
      </c>
      <c r="BF630" s="27">
        <v>1.97</v>
      </c>
      <c r="BG630" s="31">
        <f t="shared" si="84"/>
        <v>42526.28559</v>
      </c>
      <c r="BH630" s="31">
        <f t="shared" si="90"/>
        <v>42526.28559</v>
      </c>
      <c r="BI630" s="31">
        <f t="shared" si="85"/>
        <v>42526.28559</v>
      </c>
      <c r="BJ630" s="27">
        <v>21586.947</v>
      </c>
      <c r="BK630" s="31">
        <f t="shared" si="92"/>
        <v>2194744.9014900001</v>
      </c>
      <c r="BL630" s="33">
        <v>101.67</v>
      </c>
      <c r="BM630" s="27">
        <v>1</v>
      </c>
      <c r="BN630" s="27" t="s">
        <v>108</v>
      </c>
      <c r="BO630" s="27">
        <f t="shared" si="91"/>
        <v>1</v>
      </c>
      <c r="BP630" s="27">
        <f t="shared" si="86"/>
        <v>2375000</v>
      </c>
      <c r="BQ630" s="27">
        <f t="shared" si="87"/>
        <v>0.92410311641684217</v>
      </c>
      <c r="BR630" s="27">
        <f t="shared" si="88"/>
        <v>1.0821303188300497</v>
      </c>
      <c r="BS630" s="27" t="str">
        <f t="shared" si="89"/>
        <v>Initiate</v>
      </c>
    </row>
    <row r="631" spans="1:71" customFormat="1" hidden="1">
      <c r="A631">
        <v>653</v>
      </c>
      <c r="B631" t="s">
        <v>92</v>
      </c>
      <c r="C631" s="1">
        <v>42185</v>
      </c>
      <c r="D631">
        <v>1.1984999999999999</v>
      </c>
      <c r="E631" t="e">
        <v>#N/A</v>
      </c>
      <c r="F631" t="e">
        <v>#N/A</v>
      </c>
      <c r="G631">
        <v>2348700</v>
      </c>
      <c r="H631" t="e">
        <v>#N/A</v>
      </c>
      <c r="I631">
        <v>95100</v>
      </c>
      <c r="J631" s="3" t="e">
        <v>#N/A</v>
      </c>
      <c r="K631">
        <v>2458900</v>
      </c>
      <c r="L631">
        <v>1485000</v>
      </c>
      <c r="M631">
        <v>4400</v>
      </c>
      <c r="N631" s="2">
        <v>1794900</v>
      </c>
      <c r="O631" s="2">
        <v>1838200</v>
      </c>
      <c r="P631">
        <v>1999700</v>
      </c>
      <c r="Q631">
        <v>23657000</v>
      </c>
      <c r="R631">
        <v>21505100</v>
      </c>
      <c r="S631" s="4" t="e">
        <v>#N/A</v>
      </c>
      <c r="T631">
        <v>24400</v>
      </c>
      <c r="U631" t="e">
        <v>#N/A</v>
      </c>
      <c r="V631">
        <v>-24400</v>
      </c>
      <c r="W631">
        <v>-465900</v>
      </c>
      <c r="X631">
        <v>19100</v>
      </c>
      <c r="Y631">
        <v>1400</v>
      </c>
      <c r="Z631">
        <v>-490300</v>
      </c>
      <c r="AA631" t="e">
        <v>#N/A</v>
      </c>
      <c r="AB631">
        <v>1500</v>
      </c>
      <c r="AC631" t="e">
        <v>#N/A</v>
      </c>
      <c r="AD631">
        <v>27.296900000000001</v>
      </c>
      <c r="AE631" s="25">
        <v>1561819.45</v>
      </c>
      <c r="AF631">
        <v>53700</v>
      </c>
      <c r="AG631">
        <v>20500</v>
      </c>
      <c r="AH631" t="e">
        <v>#N/A</v>
      </c>
      <c r="AI631">
        <v>75100</v>
      </c>
      <c r="AJ631">
        <v>500</v>
      </c>
      <c r="AK631">
        <v>4100</v>
      </c>
      <c r="AL631">
        <v>-136100</v>
      </c>
      <c r="AM631">
        <v>0</v>
      </c>
      <c r="AN631">
        <v>75100</v>
      </c>
      <c r="AO631">
        <v>672300</v>
      </c>
      <c r="AP631">
        <v>9.6112000000000002</v>
      </c>
      <c r="AQ631">
        <v>205500</v>
      </c>
      <c r="AR631">
        <v>23561900</v>
      </c>
      <c r="AS631">
        <v>2149700</v>
      </c>
      <c r="AT631">
        <v>27.730799999999999</v>
      </c>
      <c r="AU631">
        <v>78700</v>
      </c>
      <c r="AV631">
        <v>1129900</v>
      </c>
      <c r="AW631">
        <v>-900</v>
      </c>
      <c r="AX631" s="26">
        <v>206000</v>
      </c>
      <c r="AY631">
        <v>205500</v>
      </c>
      <c r="AZ631">
        <v>2534700</v>
      </c>
      <c r="BA631">
        <v>283800</v>
      </c>
      <c r="BB631">
        <v>283800</v>
      </c>
      <c r="BC631" t="e">
        <v>#N/A</v>
      </c>
      <c r="BD631">
        <v>17716400</v>
      </c>
      <c r="BE631" s="15">
        <v>54200</v>
      </c>
      <c r="BF631" s="5">
        <v>0</v>
      </c>
      <c r="BG631" s="9">
        <f t="shared" si="84"/>
        <v>0</v>
      </c>
      <c r="BH631" s="9">
        <f t="shared" si="90"/>
        <v>9714.1261500000001</v>
      </c>
      <c r="BI631" s="9">
        <f t="shared" si="85"/>
        <v>9714.1261500000001</v>
      </c>
      <c r="BJ631">
        <v>21586.947</v>
      </c>
      <c r="BK631" s="9">
        <f t="shared" si="92"/>
        <v>1515619.5488699998</v>
      </c>
      <c r="BL631" s="22">
        <v>70.209999999999994</v>
      </c>
      <c r="BM631">
        <v>1</v>
      </c>
      <c r="BN631" t="s">
        <v>108</v>
      </c>
      <c r="BO631">
        <f t="shared" si="91"/>
        <v>0</v>
      </c>
      <c r="BP631">
        <f t="shared" si="86"/>
        <v>2151900</v>
      </c>
      <c r="BQ631">
        <f t="shared" si="87"/>
        <v>0.70431690546493786</v>
      </c>
      <c r="BR631">
        <f t="shared" si="88"/>
        <v>1.4198154158175063</v>
      </c>
      <c r="BS631" t="str">
        <f t="shared" si="89"/>
        <v>NonPayer</v>
      </c>
    </row>
    <row r="632" spans="1:71">
      <c r="A632" s="27">
        <v>654</v>
      </c>
      <c r="B632" s="27" t="s">
        <v>92</v>
      </c>
      <c r="C632" s="29">
        <v>42004</v>
      </c>
      <c r="D632" s="27">
        <v>1.2683</v>
      </c>
      <c r="E632" s="27" t="e">
        <v>#N/A</v>
      </c>
      <c r="F632" s="27" t="e">
        <v>#N/A</v>
      </c>
      <c r="G632" s="27">
        <v>2674500</v>
      </c>
      <c r="H632" s="27" t="e">
        <v>#N/A</v>
      </c>
      <c r="I632" s="27">
        <v>101400</v>
      </c>
      <c r="J632" s="27" t="e">
        <v>#N/A</v>
      </c>
      <c r="K632" s="27">
        <v>2593400</v>
      </c>
      <c r="L632" s="27">
        <v>979800</v>
      </c>
      <c r="M632" s="27">
        <v>4400</v>
      </c>
      <c r="N632" s="27">
        <v>1718800</v>
      </c>
      <c r="O632" s="27">
        <v>1695300</v>
      </c>
      <c r="P632" s="27">
        <v>2603500</v>
      </c>
      <c r="Q632" s="27">
        <v>25200800</v>
      </c>
      <c r="R632" s="27">
        <v>23180700</v>
      </c>
      <c r="S632" s="27" t="e">
        <v>#N/A</v>
      </c>
      <c r="T632" s="27">
        <v>58400</v>
      </c>
      <c r="U632" s="27" t="e">
        <v>#N/A</v>
      </c>
      <c r="V632" s="27">
        <v>-58400</v>
      </c>
      <c r="W632" s="27">
        <v>840500</v>
      </c>
      <c r="X632" s="27">
        <v>20600</v>
      </c>
      <c r="Y632" s="27">
        <v>2700</v>
      </c>
      <c r="Z632" s="27">
        <v>782100</v>
      </c>
      <c r="AA632" s="27" t="e">
        <v>#N/A</v>
      </c>
      <c r="AB632" s="27">
        <v>4400</v>
      </c>
      <c r="AC632" s="27" t="e">
        <v>#N/A</v>
      </c>
      <c r="AD632" s="27">
        <v>27.941199999999998</v>
      </c>
      <c r="AE632" s="27">
        <v>1185126.3</v>
      </c>
      <c r="AF632" s="27">
        <v>49900</v>
      </c>
      <c r="AG632" s="27">
        <v>19000</v>
      </c>
      <c r="AH632" s="27" t="e">
        <v>#N/A</v>
      </c>
      <c r="AI632" s="27">
        <v>68000</v>
      </c>
      <c r="AJ632" s="27">
        <v>0</v>
      </c>
      <c r="AK632" s="27">
        <v>4500</v>
      </c>
      <c r="AL632" s="27">
        <v>-223900</v>
      </c>
      <c r="AM632" s="27">
        <v>0</v>
      </c>
      <c r="AN632" s="27">
        <v>68000</v>
      </c>
      <c r="AO632" s="27">
        <v>624500</v>
      </c>
      <c r="AP632" s="27">
        <v>13.4819</v>
      </c>
      <c r="AQ632" s="27">
        <v>289100</v>
      </c>
      <c r="AR632" s="27">
        <v>25099400</v>
      </c>
      <c r="AS632" s="27">
        <v>2011200</v>
      </c>
      <c r="AT632" s="27">
        <v>22.421199999999999</v>
      </c>
      <c r="AU632" s="27">
        <v>83900</v>
      </c>
      <c r="AV632" s="27">
        <v>818200</v>
      </c>
      <c r="AW632" s="27">
        <v>-1900</v>
      </c>
      <c r="AX632" s="27">
        <v>292200</v>
      </c>
      <c r="AY632" s="27">
        <v>289100</v>
      </c>
      <c r="AZ632" s="27">
        <v>2216900</v>
      </c>
      <c r="BA632" s="27">
        <v>374200</v>
      </c>
      <c r="BB632" s="27">
        <v>374200</v>
      </c>
      <c r="BC632" s="27" t="e">
        <v>#N/A</v>
      </c>
      <c r="BD632" s="27">
        <v>18504600</v>
      </c>
      <c r="BE632" s="28">
        <v>49900</v>
      </c>
      <c r="BF632" s="27">
        <v>0.45</v>
      </c>
      <c r="BG632" s="31">
        <f t="shared" si="84"/>
        <v>9714.1261500000001</v>
      </c>
      <c r="BH632" s="31">
        <f t="shared" si="90"/>
        <v>9714.1261500000001</v>
      </c>
      <c r="BI632" s="31">
        <f t="shared" si="85"/>
        <v>9714.1261500000001</v>
      </c>
      <c r="BJ632" s="27">
        <v>21586.947</v>
      </c>
      <c r="BK632" s="31">
        <f t="shared" si="92"/>
        <v>1145187.53835</v>
      </c>
      <c r="BL632" s="33">
        <v>53.05</v>
      </c>
      <c r="BM632" s="27">
        <v>1</v>
      </c>
      <c r="BN632" s="27" t="s">
        <v>108</v>
      </c>
      <c r="BO632" s="27">
        <f t="shared" si="91"/>
        <v>1</v>
      </c>
      <c r="BP632" s="27">
        <f t="shared" si="86"/>
        <v>2020100</v>
      </c>
      <c r="BQ632" s="27">
        <f t="shared" si="87"/>
        <v>0.56689645975446767</v>
      </c>
      <c r="BR632" s="27">
        <f t="shared" si="88"/>
        <v>1.7639905538184464</v>
      </c>
      <c r="BS632" s="27" t="str">
        <f t="shared" si="89"/>
        <v>Initiate</v>
      </c>
    </row>
    <row r="633" spans="1:71" customFormat="1" hidden="1">
      <c r="A633">
        <v>655</v>
      </c>
      <c r="B633" t="s">
        <v>92</v>
      </c>
      <c r="C633" s="1">
        <v>41820</v>
      </c>
      <c r="D633">
        <v>1.276</v>
      </c>
      <c r="E633" t="e">
        <v>#N/A</v>
      </c>
      <c r="F633" t="e">
        <v>#N/A</v>
      </c>
      <c r="G633">
        <v>1640500</v>
      </c>
      <c r="H633" t="e">
        <v>#N/A</v>
      </c>
      <c r="I633">
        <v>75300</v>
      </c>
      <c r="J633" s="3" t="e">
        <v>#N/A</v>
      </c>
      <c r="K633">
        <v>2100700</v>
      </c>
      <c r="L633">
        <v>1369700</v>
      </c>
      <c r="M633">
        <v>4400</v>
      </c>
      <c r="N633" s="2">
        <v>1595300</v>
      </c>
      <c r="O633" s="2">
        <v>1629900</v>
      </c>
      <c r="P633">
        <v>1501000</v>
      </c>
      <c r="Q633">
        <v>19399900</v>
      </c>
      <c r="R633">
        <v>17450500</v>
      </c>
      <c r="S633" s="4" t="e">
        <v>#N/A</v>
      </c>
      <c r="T633">
        <v>21000</v>
      </c>
      <c r="U633" t="e">
        <v>#N/A</v>
      </c>
      <c r="V633">
        <v>-21000</v>
      </c>
      <c r="W633">
        <v>280400</v>
      </c>
      <c r="X633">
        <v>18200</v>
      </c>
      <c r="Y633">
        <v>2800</v>
      </c>
      <c r="Z633">
        <v>259400</v>
      </c>
      <c r="AA633" t="e">
        <v>#N/A</v>
      </c>
      <c r="AB633">
        <v>2100</v>
      </c>
      <c r="AC633" t="e">
        <v>#N/A</v>
      </c>
      <c r="AD633">
        <v>19.488</v>
      </c>
      <c r="AE633" s="25">
        <v>1824101.5</v>
      </c>
      <c r="AF633">
        <v>94500</v>
      </c>
      <c r="AG633">
        <v>23600</v>
      </c>
      <c r="AH633" t="e">
        <v>#N/A</v>
      </c>
      <c r="AI633">
        <v>121100</v>
      </c>
      <c r="AJ633">
        <v>3100</v>
      </c>
      <c r="AK633">
        <v>5600</v>
      </c>
      <c r="AL633">
        <v>167500</v>
      </c>
      <c r="AM633">
        <v>0</v>
      </c>
      <c r="AN633">
        <v>121100</v>
      </c>
      <c r="AO633">
        <v>550600</v>
      </c>
      <c r="AP633">
        <v>16.981400000000001</v>
      </c>
      <c r="AQ633">
        <v>356800</v>
      </c>
      <c r="AR633">
        <v>19324600</v>
      </c>
      <c r="AS633">
        <v>1941400</v>
      </c>
      <c r="AT633">
        <v>20.765999999999998</v>
      </c>
      <c r="AU633">
        <v>93800</v>
      </c>
      <c r="AV633">
        <v>688200</v>
      </c>
      <c r="AW633">
        <v>-1800</v>
      </c>
      <c r="AX633" s="26">
        <v>359700</v>
      </c>
      <c r="AY633">
        <v>356800</v>
      </c>
      <c r="AZ633">
        <v>1997000</v>
      </c>
      <c r="BA633">
        <v>451700</v>
      </c>
      <c r="BB633">
        <v>451700</v>
      </c>
      <c r="BC633" t="e">
        <v>#N/A</v>
      </c>
      <c r="BD633">
        <v>14756000</v>
      </c>
      <c r="BE633" s="15">
        <v>97600</v>
      </c>
      <c r="BF633" s="5">
        <v>0</v>
      </c>
      <c r="BG633" s="9">
        <f t="shared" si="84"/>
        <v>0</v>
      </c>
      <c r="BH633" s="9">
        <f t="shared" si="90"/>
        <v>69078.2304</v>
      </c>
      <c r="BI633" s="9">
        <f t="shared" si="85"/>
        <v>69078.2304</v>
      </c>
      <c r="BJ633">
        <v>21586.947</v>
      </c>
      <c r="BK633" s="9">
        <f t="shared" si="92"/>
        <v>1823017.6741500001</v>
      </c>
      <c r="BL633" s="22">
        <v>84.45</v>
      </c>
      <c r="BM633">
        <v>1</v>
      </c>
      <c r="BN633" t="s">
        <v>108</v>
      </c>
      <c r="BO633">
        <f t="shared" ref="BO633:BO664" si="93">IF(BF633&lt;&gt;0,1,0)</f>
        <v>0</v>
      </c>
      <c r="BP633">
        <f t="shared" si="86"/>
        <v>1949400</v>
      </c>
      <c r="BQ633">
        <f t="shared" si="87"/>
        <v>0.93516860272391511</v>
      </c>
      <c r="BR633">
        <f t="shared" si="88"/>
        <v>1.0693258917025732</v>
      </c>
      <c r="BS633" t="str">
        <f t="shared" si="89"/>
        <v>NonPayer</v>
      </c>
    </row>
    <row r="634" spans="1:71">
      <c r="A634" s="27">
        <v>656</v>
      </c>
      <c r="B634" s="27" t="s">
        <v>92</v>
      </c>
      <c r="C634" s="29">
        <v>41639</v>
      </c>
      <c r="D634" s="27">
        <v>0.87590000000000001</v>
      </c>
      <c r="E634" s="27" t="e">
        <v>#N/A</v>
      </c>
      <c r="F634" s="27" t="e">
        <v>#N/A</v>
      </c>
      <c r="G634" s="27">
        <v>1578500</v>
      </c>
      <c r="H634" s="27" t="e">
        <v>#N/A</v>
      </c>
      <c r="I634" s="27">
        <v>75900</v>
      </c>
      <c r="J634" s="27" t="e">
        <v>#N/A</v>
      </c>
      <c r="K634" s="27">
        <v>1730300</v>
      </c>
      <c r="L634" s="27">
        <v>637300</v>
      </c>
      <c r="M634" s="27">
        <v>4400</v>
      </c>
      <c r="N634" s="27">
        <v>1495200</v>
      </c>
      <c r="O634" s="27">
        <v>1551400</v>
      </c>
      <c r="P634" s="27">
        <v>864300</v>
      </c>
      <c r="Q634" s="27">
        <v>18210300</v>
      </c>
      <c r="R634" s="27">
        <v>16328900</v>
      </c>
      <c r="S634" s="27" t="e">
        <v>#N/A</v>
      </c>
      <c r="T634" s="27">
        <v>45700</v>
      </c>
      <c r="U634" s="27" t="e">
        <v>#N/A</v>
      </c>
      <c r="V634" s="27">
        <v>-45700</v>
      </c>
      <c r="W634" s="27">
        <v>844100</v>
      </c>
      <c r="X634" s="27">
        <v>28400</v>
      </c>
      <c r="Y634" s="27">
        <v>7200</v>
      </c>
      <c r="Z634" s="27">
        <v>798400</v>
      </c>
      <c r="AA634" s="27" t="e">
        <v>#N/A</v>
      </c>
      <c r="AB634" s="27">
        <v>-100</v>
      </c>
      <c r="AC634" s="27" t="e">
        <v>#N/A</v>
      </c>
      <c r="AD634" s="27">
        <v>19.2241</v>
      </c>
      <c r="AE634" s="27">
        <v>2181366.35</v>
      </c>
      <c r="AF634" s="27">
        <v>94300</v>
      </c>
      <c r="AG634" s="27">
        <v>22300</v>
      </c>
      <c r="AH634" s="27" t="e">
        <v>#N/A</v>
      </c>
      <c r="AI634" s="27">
        <v>116000</v>
      </c>
      <c r="AJ634" s="27">
        <v>0</v>
      </c>
      <c r="AK634" s="27">
        <v>9700</v>
      </c>
      <c r="AL634" s="27">
        <v>-116900</v>
      </c>
      <c r="AM634" s="27">
        <v>0</v>
      </c>
      <c r="AN634" s="27">
        <v>116000</v>
      </c>
      <c r="AO634" s="27">
        <v>493800</v>
      </c>
      <c r="AP634" s="27">
        <v>17.133199999999999</v>
      </c>
      <c r="AQ634" s="27">
        <v>360700</v>
      </c>
      <c r="AR634" s="27">
        <v>18134400</v>
      </c>
      <c r="AS634" s="27">
        <v>1867300</v>
      </c>
      <c r="AT634" s="27">
        <v>20.561800000000002</v>
      </c>
      <c r="AU634" s="27">
        <v>93700</v>
      </c>
      <c r="AV634" s="27">
        <v>616400</v>
      </c>
      <c r="AW634" s="27">
        <v>-1800</v>
      </c>
      <c r="AX634" s="27">
        <v>363800</v>
      </c>
      <c r="AY634" s="27">
        <v>360700</v>
      </c>
      <c r="AZ634" s="27">
        <v>1796100</v>
      </c>
      <c r="BA634" s="27">
        <v>455700</v>
      </c>
      <c r="BB634" s="27">
        <v>455700</v>
      </c>
      <c r="BC634" s="27" t="e">
        <v>#N/A</v>
      </c>
      <c r="BD634" s="27">
        <v>13544000</v>
      </c>
      <c r="BE634" s="28">
        <v>94100</v>
      </c>
      <c r="BF634" s="27">
        <v>3.2</v>
      </c>
      <c r="BG634" s="31">
        <f t="shared" si="84"/>
        <v>69078.2304</v>
      </c>
      <c r="BH634" s="31">
        <f t="shared" si="90"/>
        <v>69078.2304</v>
      </c>
      <c r="BI634" s="31">
        <f t="shared" si="85"/>
        <v>69078.2304</v>
      </c>
      <c r="BJ634" s="27">
        <v>21586.947</v>
      </c>
      <c r="BK634" s="31">
        <f t="shared" si="92"/>
        <v>2169704.0429700003</v>
      </c>
      <c r="BL634" s="33">
        <v>100.51</v>
      </c>
      <c r="BM634" s="27">
        <v>1</v>
      </c>
      <c r="BN634" s="27" t="s">
        <v>108</v>
      </c>
      <c r="BO634" s="27">
        <f t="shared" si="93"/>
        <v>1</v>
      </c>
      <c r="BP634" s="27">
        <f t="shared" si="86"/>
        <v>1881400</v>
      </c>
      <c r="BQ634" s="27">
        <f t="shared" si="87"/>
        <v>1.1532391001222495</v>
      </c>
      <c r="BR634" s="27">
        <f t="shared" si="88"/>
        <v>0.86712287147911882</v>
      </c>
      <c r="BS634" s="27" t="str">
        <f t="shared" si="89"/>
        <v>Initiate</v>
      </c>
    </row>
    <row r="635" spans="1:71" customFormat="1" hidden="1">
      <c r="A635">
        <v>657</v>
      </c>
      <c r="B635" t="s">
        <v>92</v>
      </c>
      <c r="C635" s="1">
        <v>41455</v>
      </c>
      <c r="D635">
        <v>0.91200000000000003</v>
      </c>
      <c r="E635" t="e">
        <v>#N/A</v>
      </c>
      <c r="F635" t="e">
        <v>#N/A</v>
      </c>
      <c r="G635">
        <v>1395800</v>
      </c>
      <c r="H635" t="e">
        <v>#N/A</v>
      </c>
      <c r="I635">
        <v>72400</v>
      </c>
      <c r="J635" s="3" t="e">
        <v>#N/A</v>
      </c>
      <c r="K635">
        <v>1805200</v>
      </c>
      <c r="L635">
        <v>1171600</v>
      </c>
      <c r="M635">
        <v>4400</v>
      </c>
      <c r="N635" s="2">
        <v>1304200</v>
      </c>
      <c r="O635" s="2">
        <v>1375200</v>
      </c>
      <c r="P635">
        <v>377300</v>
      </c>
      <c r="Q635">
        <v>16142500</v>
      </c>
      <c r="R635">
        <v>14436000</v>
      </c>
      <c r="S635" s="4" t="e">
        <v>#N/A</v>
      </c>
      <c r="T635">
        <v>36700</v>
      </c>
      <c r="U635" t="e">
        <v>#N/A</v>
      </c>
      <c r="V635">
        <v>-36700</v>
      </c>
      <c r="W635">
        <v>-342600</v>
      </c>
      <c r="X635">
        <v>13700</v>
      </c>
      <c r="Y635">
        <v>0</v>
      </c>
      <c r="Z635">
        <v>-379300</v>
      </c>
      <c r="AA635" t="e">
        <v>#N/A</v>
      </c>
      <c r="AB635">
        <v>38500</v>
      </c>
      <c r="AC635" t="e">
        <v>#N/A</v>
      </c>
      <c r="AD635">
        <v>21.028500000000001</v>
      </c>
      <c r="AE635" s="25">
        <v>2018384.5</v>
      </c>
      <c r="AF635">
        <v>83200</v>
      </c>
      <c r="AG635">
        <v>22900</v>
      </c>
      <c r="AH635" t="e">
        <v>#N/A</v>
      </c>
      <c r="AI635">
        <v>108900</v>
      </c>
      <c r="AJ635">
        <v>3300</v>
      </c>
      <c r="AK635">
        <v>11000</v>
      </c>
      <c r="AL635">
        <v>105100</v>
      </c>
      <c r="AM635">
        <v>0</v>
      </c>
      <c r="AN635">
        <v>108900</v>
      </c>
      <c r="AO635">
        <v>431800</v>
      </c>
      <c r="AP635">
        <v>15.619899999999999</v>
      </c>
      <c r="AQ635">
        <v>345000</v>
      </c>
      <c r="AR635">
        <v>16070100</v>
      </c>
      <c r="AS635">
        <v>1691100</v>
      </c>
      <c r="AT635">
        <v>21.0778</v>
      </c>
      <c r="AU635">
        <v>92700</v>
      </c>
      <c r="AV635">
        <v>551500</v>
      </c>
      <c r="AW635">
        <v>-1200</v>
      </c>
      <c r="AX635" s="26">
        <v>348300</v>
      </c>
      <c r="AY635">
        <v>345000</v>
      </c>
      <c r="AZ635">
        <v>1638300</v>
      </c>
      <c r="BA635">
        <v>439800</v>
      </c>
      <c r="BB635">
        <v>439800</v>
      </c>
      <c r="BC635" t="e">
        <v>#N/A</v>
      </c>
      <c r="BD635">
        <v>11562900</v>
      </c>
      <c r="BE635" s="15">
        <v>86500</v>
      </c>
      <c r="BF635" s="5">
        <v>0</v>
      </c>
      <c r="BG635" s="9">
        <f t="shared" si="84"/>
        <v>0</v>
      </c>
      <c r="BH635" s="9">
        <f t="shared" si="90"/>
        <v>55478.45379</v>
      </c>
      <c r="BI635" s="9">
        <f t="shared" si="85"/>
        <v>55478.45379</v>
      </c>
      <c r="BJ635">
        <v>21586.947</v>
      </c>
      <c r="BK635" s="9">
        <f t="shared" si="92"/>
        <v>2026798.45383</v>
      </c>
      <c r="BL635" s="22">
        <v>93.89</v>
      </c>
      <c r="BM635">
        <v>1</v>
      </c>
      <c r="BN635" t="s">
        <v>108</v>
      </c>
      <c r="BO635">
        <f t="shared" si="93"/>
        <v>0</v>
      </c>
      <c r="BP635">
        <f t="shared" si="86"/>
        <v>1706500</v>
      </c>
      <c r="BQ635">
        <f t="shared" si="87"/>
        <v>1.1876932047055377</v>
      </c>
      <c r="BR635">
        <f t="shared" si="88"/>
        <v>0.84196827601445101</v>
      </c>
      <c r="BS635" t="str">
        <f t="shared" si="89"/>
        <v>NonPayer</v>
      </c>
    </row>
    <row r="636" spans="1:71">
      <c r="A636" s="27">
        <v>658</v>
      </c>
      <c r="B636" s="27" t="s">
        <v>92</v>
      </c>
      <c r="C636" s="29">
        <v>41274</v>
      </c>
      <c r="D636" s="27">
        <v>0.89029999999999998</v>
      </c>
      <c r="E636" s="27" t="e">
        <v>#N/A</v>
      </c>
      <c r="F636" s="27" t="e">
        <v>#N/A</v>
      </c>
      <c r="G636" s="27">
        <v>1502000</v>
      </c>
      <c r="H636" s="27" t="e">
        <v>#N/A</v>
      </c>
      <c r="I636" s="27">
        <v>74100</v>
      </c>
      <c r="J636" s="27" t="e">
        <v>#N/A</v>
      </c>
      <c r="K636" s="27">
        <v>1529500</v>
      </c>
      <c r="L636" s="27">
        <v>998900</v>
      </c>
      <c r="M636" s="27">
        <v>4400</v>
      </c>
      <c r="N636" s="27">
        <v>1186700</v>
      </c>
      <c r="O636" s="27">
        <v>1290700</v>
      </c>
      <c r="P636" s="27">
        <v>613600</v>
      </c>
      <c r="Q636" s="27">
        <v>15097400</v>
      </c>
      <c r="R636" s="27">
        <v>13473600</v>
      </c>
      <c r="S636" s="27" t="e">
        <v>#N/A</v>
      </c>
      <c r="T636" s="27">
        <v>83200</v>
      </c>
      <c r="U636" s="27" t="e">
        <v>#N/A</v>
      </c>
      <c r="V636" s="27">
        <v>-83200</v>
      </c>
      <c r="W636" s="27">
        <v>399800</v>
      </c>
      <c r="X636" s="27">
        <v>14700</v>
      </c>
      <c r="Y636" s="27">
        <v>1500</v>
      </c>
      <c r="Z636" s="27">
        <v>316600</v>
      </c>
      <c r="AA636" s="27" t="e">
        <v>#N/A</v>
      </c>
      <c r="AB636" s="27">
        <v>0</v>
      </c>
      <c r="AC636" s="27" t="e">
        <v>#N/A</v>
      </c>
      <c r="AD636" s="27">
        <v>20.837199999999999</v>
      </c>
      <c r="AE636" s="27">
        <v>2000623.3156999999</v>
      </c>
      <c r="AF636" s="27">
        <v>85500</v>
      </c>
      <c r="AG636" s="27">
        <v>22400</v>
      </c>
      <c r="AH636" s="27" t="e">
        <v>#N/A</v>
      </c>
      <c r="AI636" s="27">
        <v>107500</v>
      </c>
      <c r="AJ636" s="27">
        <v>0</v>
      </c>
      <c r="AK636" s="27">
        <v>12800</v>
      </c>
      <c r="AL636" s="27">
        <v>225100</v>
      </c>
      <c r="AM636" s="27">
        <v>0</v>
      </c>
      <c r="AN636" s="27">
        <v>107500</v>
      </c>
      <c r="AO636" s="27">
        <v>443500</v>
      </c>
      <c r="AP636" s="27">
        <v>15.692299999999999</v>
      </c>
      <c r="AQ636" s="27">
        <v>346200</v>
      </c>
      <c r="AR636" s="27">
        <v>15023300</v>
      </c>
      <c r="AS636" s="27">
        <v>1606600</v>
      </c>
      <c r="AT636" s="27">
        <v>22.3264</v>
      </c>
      <c r="AU636" s="27">
        <v>100000</v>
      </c>
      <c r="AV636" s="27">
        <v>452500</v>
      </c>
      <c r="AW636" s="27">
        <v>-900</v>
      </c>
      <c r="AX636" s="27">
        <v>348800</v>
      </c>
      <c r="AY636" s="27">
        <v>346200</v>
      </c>
      <c r="AZ636" s="27">
        <v>1436200</v>
      </c>
      <c r="BA636" s="27">
        <v>447900</v>
      </c>
      <c r="BB636" s="27">
        <v>447900</v>
      </c>
      <c r="BC636" s="27" t="e">
        <v>#N/A</v>
      </c>
      <c r="BD636" s="27">
        <v>10881100</v>
      </c>
      <c r="BE636" s="28">
        <v>85500</v>
      </c>
      <c r="BF636" s="27">
        <v>2.57</v>
      </c>
      <c r="BG636" s="31">
        <f t="shared" si="84"/>
        <v>55478.45379</v>
      </c>
      <c r="BH636" s="31">
        <f t="shared" si="90"/>
        <v>55478.45379</v>
      </c>
      <c r="BI636" s="31">
        <f t="shared" si="85"/>
        <v>55478.45379</v>
      </c>
      <c r="BJ636" s="27">
        <v>21586.947</v>
      </c>
      <c r="BK636" s="31">
        <f t="shared" si="92"/>
        <v>2005211.5068300001</v>
      </c>
      <c r="BL636" s="33">
        <v>92.89</v>
      </c>
      <c r="BM636" s="27">
        <v>1</v>
      </c>
      <c r="BN636" s="27" t="s">
        <v>108</v>
      </c>
      <c r="BO636" s="27">
        <f t="shared" si="93"/>
        <v>1</v>
      </c>
      <c r="BP636" s="27">
        <f t="shared" si="86"/>
        <v>1623800</v>
      </c>
      <c r="BQ636" s="27">
        <f t="shared" si="87"/>
        <v>1.2348882293570638</v>
      </c>
      <c r="BR636" s="27">
        <f t="shared" si="88"/>
        <v>0.80978988723590251</v>
      </c>
      <c r="BS636" s="27" t="str">
        <f t="shared" si="89"/>
        <v>Initiate</v>
      </c>
    </row>
    <row r="637" spans="1:71" customFormat="1" hidden="1">
      <c r="A637">
        <v>659</v>
      </c>
      <c r="B637" t="s">
        <v>92</v>
      </c>
      <c r="C637" s="1">
        <v>41090</v>
      </c>
      <c r="D637">
        <v>0.9274</v>
      </c>
      <c r="E637" t="e">
        <v>#N/A</v>
      </c>
      <c r="F637" t="e">
        <v>#N/A</v>
      </c>
      <c r="G637">
        <v>1058500</v>
      </c>
      <c r="H637" t="e">
        <v>#N/A</v>
      </c>
      <c r="I637">
        <v>44500</v>
      </c>
      <c r="J637" s="3" t="e">
        <v>#N/A</v>
      </c>
      <c r="K637">
        <v>1076900</v>
      </c>
      <c r="L637">
        <v>997200</v>
      </c>
      <c r="M637">
        <v>4400</v>
      </c>
      <c r="N637" s="2">
        <v>1012600</v>
      </c>
      <c r="O637" s="2">
        <v>1081100</v>
      </c>
      <c r="P637">
        <v>379300</v>
      </c>
      <c r="Q637">
        <v>12433800</v>
      </c>
      <c r="R637">
        <v>11018400</v>
      </c>
      <c r="S637" s="4" t="e">
        <v>#N/A</v>
      </c>
      <c r="T637">
        <v>21100</v>
      </c>
      <c r="U637" t="e">
        <v>#N/A</v>
      </c>
      <c r="V637">
        <v>-21100</v>
      </c>
      <c r="W637">
        <v>205200</v>
      </c>
      <c r="X637">
        <v>14300</v>
      </c>
      <c r="Y637">
        <v>200</v>
      </c>
      <c r="Z637">
        <v>184100</v>
      </c>
      <c r="AA637" t="e">
        <v>#N/A</v>
      </c>
      <c r="AB637" t="e">
        <v>#N/A</v>
      </c>
      <c r="AC637" t="e">
        <v>#N/A</v>
      </c>
      <c r="AD637">
        <v>26.264399999999998</v>
      </c>
      <c r="AE637" s="25">
        <v>1864896.3743</v>
      </c>
      <c r="AF637">
        <v>80800</v>
      </c>
      <c r="AG637">
        <v>29600</v>
      </c>
      <c r="AH637" t="e">
        <v>#N/A</v>
      </c>
      <c r="AI637">
        <v>112700</v>
      </c>
      <c r="AJ637">
        <v>2600</v>
      </c>
      <c r="AK637">
        <v>14000</v>
      </c>
      <c r="AL637">
        <v>1200</v>
      </c>
      <c r="AM637">
        <v>0</v>
      </c>
      <c r="AN637">
        <v>112700</v>
      </c>
      <c r="AO637">
        <v>332900</v>
      </c>
      <c r="AP637">
        <v>14.977399999999999</v>
      </c>
      <c r="AQ637">
        <v>312743</v>
      </c>
      <c r="AR637">
        <v>12389300</v>
      </c>
      <c r="AS637">
        <v>1397000</v>
      </c>
      <c r="AT637">
        <v>22.059899999999999</v>
      </c>
      <c r="AU637">
        <v>89189</v>
      </c>
      <c r="AV637">
        <v>353225</v>
      </c>
      <c r="AW637">
        <v>-229</v>
      </c>
      <c r="AX637" s="26">
        <v>315343</v>
      </c>
      <c r="AY637">
        <v>312743</v>
      </c>
      <c r="AZ637">
        <v>1184891</v>
      </c>
      <c r="BA637">
        <v>404303</v>
      </c>
      <c r="BB637">
        <v>404303</v>
      </c>
      <c r="BC637" t="e">
        <v>#N/A</v>
      </c>
      <c r="BD637">
        <v>9424200</v>
      </c>
      <c r="BE637" s="15">
        <v>83400</v>
      </c>
      <c r="BF637" s="5">
        <v>0</v>
      </c>
      <c r="BG637" s="9">
        <f t="shared" si="84"/>
        <v>0</v>
      </c>
      <c r="BH637" s="9">
        <f t="shared" si="90"/>
        <v>44900.849760000005</v>
      </c>
      <c r="BI637" s="9">
        <f t="shared" si="85"/>
        <v>44900.849760000005</v>
      </c>
      <c r="BJ637">
        <v>21586.947</v>
      </c>
      <c r="BK637" s="9">
        <f t="shared" si="92"/>
        <v>1813951.1564100001</v>
      </c>
      <c r="BL637" s="22">
        <v>84.03</v>
      </c>
      <c r="BM637">
        <v>1</v>
      </c>
      <c r="BN637" t="s">
        <v>108</v>
      </c>
      <c r="BO637">
        <f t="shared" si="93"/>
        <v>0</v>
      </c>
      <c r="BP637">
        <f t="shared" si="86"/>
        <v>1415400</v>
      </c>
      <c r="BQ637">
        <f t="shared" si="87"/>
        <v>1.2815819954853751</v>
      </c>
      <c r="BR637">
        <f t="shared" si="88"/>
        <v>0.7802856184954976</v>
      </c>
      <c r="BS637" t="str">
        <f t="shared" si="89"/>
        <v>NonPayer</v>
      </c>
    </row>
    <row r="638" spans="1:71">
      <c r="A638" s="27">
        <v>660</v>
      </c>
      <c r="B638" s="27" t="s">
        <v>92</v>
      </c>
      <c r="C638" s="29">
        <v>40908</v>
      </c>
      <c r="D638" s="27">
        <v>0.9637</v>
      </c>
      <c r="E638" s="27" t="e">
        <v>#N/A</v>
      </c>
      <c r="F638" s="27" t="e">
        <v>#N/A</v>
      </c>
      <c r="G638" s="27">
        <v>726770</v>
      </c>
      <c r="H638" s="27" t="e">
        <v>#N/A</v>
      </c>
      <c r="I638" s="27">
        <v>36198</v>
      </c>
      <c r="J638" s="27" t="e">
        <v>#N/A</v>
      </c>
      <c r="K638" s="27">
        <v>816245</v>
      </c>
      <c r="L638" s="27">
        <v>1104459</v>
      </c>
      <c r="M638" s="27">
        <v>4405</v>
      </c>
      <c r="N638" s="27">
        <v>882766</v>
      </c>
      <c r="O638" s="27">
        <v>944180</v>
      </c>
      <c r="P638" s="27">
        <v>299515</v>
      </c>
      <c r="Q638" s="27">
        <v>10835099</v>
      </c>
      <c r="R638" s="27">
        <v>9567128</v>
      </c>
      <c r="S638" s="27" t="e">
        <v>#N/A</v>
      </c>
      <c r="T638" s="27">
        <v>66691</v>
      </c>
      <c r="U638" s="27" t="e">
        <v>#N/A</v>
      </c>
      <c r="V638" s="27">
        <v>-66691</v>
      </c>
      <c r="W638" s="27">
        <v>444830</v>
      </c>
      <c r="X638" s="27">
        <v>12865</v>
      </c>
      <c r="Y638" s="27">
        <v>2706</v>
      </c>
      <c r="Z638" s="27">
        <v>378139</v>
      </c>
      <c r="AA638" s="27" t="e">
        <v>#N/A</v>
      </c>
      <c r="AB638" s="27" t="e">
        <v>#N/A</v>
      </c>
      <c r="AC638" s="27" t="e">
        <v>#N/A</v>
      </c>
      <c r="AD638" s="27">
        <v>21.8705</v>
      </c>
      <c r="AE638" s="27">
        <v>1712924.2655</v>
      </c>
      <c r="AF638" s="27">
        <v>59920</v>
      </c>
      <c r="AG638" s="27">
        <v>16849</v>
      </c>
      <c r="AH638" s="27" t="e">
        <v>#N/A</v>
      </c>
      <c r="AI638" s="27">
        <v>77040</v>
      </c>
      <c r="AJ638" s="27">
        <v>0</v>
      </c>
      <c r="AK638" s="27">
        <v>3496</v>
      </c>
      <c r="AL638" s="27">
        <v>-21124</v>
      </c>
      <c r="AM638" s="27">
        <v>0</v>
      </c>
      <c r="AN638" s="27">
        <v>77040</v>
      </c>
      <c r="AO638" s="27">
        <v>283332</v>
      </c>
      <c r="AP638" s="27">
        <v>15.068300000000001</v>
      </c>
      <c r="AQ638" s="27">
        <v>316195</v>
      </c>
      <c r="AR638" s="27">
        <v>10798901</v>
      </c>
      <c r="AS638" s="27">
        <v>1260070</v>
      </c>
      <c r="AT638" s="27">
        <v>20.1523</v>
      </c>
      <c r="AU638" s="27">
        <v>79739</v>
      </c>
      <c r="AV638" s="27">
        <v>289598</v>
      </c>
      <c r="AW638" s="27">
        <v>-253</v>
      </c>
      <c r="AX638" s="27">
        <v>316195</v>
      </c>
      <c r="AY638" s="27">
        <v>316195</v>
      </c>
      <c r="AZ638" s="27">
        <v>1046739</v>
      </c>
      <c r="BA638" s="27">
        <v>395681</v>
      </c>
      <c r="BB638" s="27">
        <v>395681</v>
      </c>
      <c r="BC638" s="27" t="e">
        <v>#N/A</v>
      </c>
      <c r="BD638" s="27">
        <v>8192207</v>
      </c>
      <c r="BE638" s="28">
        <v>59920</v>
      </c>
      <c r="BF638" s="27">
        <v>2.08</v>
      </c>
      <c r="BG638" s="31">
        <f t="shared" si="84"/>
        <v>44900.849760000005</v>
      </c>
      <c r="BH638" s="31">
        <f t="shared" si="90"/>
        <v>44900.849760000005</v>
      </c>
      <c r="BI638" s="31">
        <f t="shared" si="85"/>
        <v>44900.849760000005</v>
      </c>
      <c r="BJ638" s="27">
        <v>21586.947</v>
      </c>
      <c r="BK638" s="31">
        <f t="shared" si="92"/>
        <v>1706016.42141</v>
      </c>
      <c r="BL638" s="33">
        <v>79.03</v>
      </c>
      <c r="BM638" s="27">
        <v>1</v>
      </c>
      <c r="BN638" s="27" t="s">
        <v>108</v>
      </c>
      <c r="BO638" s="27">
        <f t="shared" si="93"/>
        <v>1</v>
      </c>
      <c r="BP638" s="27">
        <f t="shared" si="86"/>
        <v>1267971</v>
      </c>
      <c r="BQ638" s="27">
        <f t="shared" si="87"/>
        <v>1.3454695899275297</v>
      </c>
      <c r="BR638" s="27">
        <f t="shared" si="88"/>
        <v>0.74323493261104645</v>
      </c>
      <c r="BS638" s="27" t="str">
        <f t="shared" si="89"/>
        <v>Initiate</v>
      </c>
    </row>
    <row r="639" spans="1:71" customFormat="1" hidden="1">
      <c r="A639">
        <v>661</v>
      </c>
      <c r="B639" t="s">
        <v>92</v>
      </c>
      <c r="C639" s="1">
        <v>40724</v>
      </c>
      <c r="D639">
        <v>0.95309999999999995</v>
      </c>
      <c r="E639" t="e">
        <v>#N/A</v>
      </c>
      <c r="F639" t="e">
        <v>#N/A</v>
      </c>
      <c r="G639">
        <v>970007</v>
      </c>
      <c r="H639" t="e">
        <v>#N/A</v>
      </c>
      <c r="I639">
        <v>15906</v>
      </c>
      <c r="J639" s="3" t="e">
        <v>#N/A</v>
      </c>
      <c r="K639">
        <v>760832</v>
      </c>
      <c r="L639">
        <v>1094722</v>
      </c>
      <c r="M639">
        <v>4405</v>
      </c>
      <c r="N639" s="2">
        <v>742222</v>
      </c>
      <c r="O639" s="2">
        <v>808754</v>
      </c>
      <c r="P639">
        <v>46842</v>
      </c>
      <c r="Q639">
        <v>9078889</v>
      </c>
      <c r="R639">
        <v>7946029</v>
      </c>
      <c r="S639" s="4" t="e">
        <v>#N/A</v>
      </c>
      <c r="T639">
        <v>14895</v>
      </c>
      <c r="U639" t="e">
        <v>#N/A</v>
      </c>
      <c r="V639">
        <v>-14895</v>
      </c>
      <c r="W639">
        <v>-33028</v>
      </c>
      <c r="X639">
        <v>10219</v>
      </c>
      <c r="Y639">
        <v>3260</v>
      </c>
      <c r="Z639">
        <v>-47923</v>
      </c>
      <c r="AA639" t="e">
        <v>#N/A</v>
      </c>
      <c r="AB639" t="e">
        <v>#N/A</v>
      </c>
      <c r="AC639" t="e">
        <v>#N/A</v>
      </c>
      <c r="AD639">
        <v>19.606400000000001</v>
      </c>
      <c r="AE639" s="25">
        <v>2159989.9434000002</v>
      </c>
      <c r="AF639">
        <v>89650</v>
      </c>
      <c r="AG639">
        <v>21791</v>
      </c>
      <c r="AH639" t="e">
        <v>#N/A</v>
      </c>
      <c r="AI639">
        <v>111142</v>
      </c>
      <c r="AJ639">
        <v>0</v>
      </c>
      <c r="AK639">
        <v>3811</v>
      </c>
      <c r="AL639">
        <v>34541</v>
      </c>
      <c r="AM639">
        <v>0</v>
      </c>
      <c r="AN639">
        <v>111142</v>
      </c>
      <c r="AO639">
        <v>260087</v>
      </c>
      <c r="AP639">
        <v>13.6157</v>
      </c>
      <c r="AQ639">
        <v>294394</v>
      </c>
      <c r="AR639">
        <v>9062983</v>
      </c>
      <c r="AS639">
        <v>1124644</v>
      </c>
      <c r="AT639">
        <v>20.349</v>
      </c>
      <c r="AU639">
        <v>74972</v>
      </c>
      <c r="AV639">
        <v>277060</v>
      </c>
      <c r="AW639">
        <v>-935</v>
      </c>
      <c r="AX639" s="26">
        <v>294394</v>
      </c>
      <c r="AY639">
        <v>294394</v>
      </c>
      <c r="AZ639">
        <v>1000836</v>
      </c>
      <c r="BA639">
        <v>368431</v>
      </c>
      <c r="BB639">
        <v>368431</v>
      </c>
      <c r="BC639" t="e">
        <v>#N/A</v>
      </c>
      <c r="BD639">
        <v>6706908</v>
      </c>
      <c r="BE639" s="15">
        <v>89650</v>
      </c>
      <c r="BF639" s="5">
        <v>0</v>
      </c>
      <c r="BG639" s="9">
        <f t="shared" si="84"/>
        <v>0</v>
      </c>
      <c r="BH639" s="9">
        <f t="shared" si="90"/>
        <v>19859.991239999999</v>
      </c>
      <c r="BI639" s="9">
        <f t="shared" si="85"/>
        <v>19859.991239999999</v>
      </c>
      <c r="BJ639">
        <v>21586.947</v>
      </c>
      <c r="BK639" s="9">
        <f t="shared" si="92"/>
        <v>2148548.8349100002</v>
      </c>
      <c r="BL639" s="22">
        <v>99.53</v>
      </c>
      <c r="BM639">
        <v>1</v>
      </c>
      <c r="BN639" t="s">
        <v>108</v>
      </c>
      <c r="BO639">
        <f t="shared" si="93"/>
        <v>0</v>
      </c>
      <c r="BP639">
        <f t="shared" si="86"/>
        <v>1132860</v>
      </c>
      <c r="BQ639">
        <f t="shared" si="87"/>
        <v>1.896570480827287</v>
      </c>
      <c r="BR639">
        <f t="shared" si="88"/>
        <v>0.52726751265463045</v>
      </c>
      <c r="BS639" t="str">
        <f t="shared" si="89"/>
        <v>NonPayer</v>
      </c>
    </row>
    <row r="640" spans="1:71">
      <c r="A640" s="27">
        <v>662</v>
      </c>
      <c r="B640" s="27" t="s">
        <v>92</v>
      </c>
      <c r="C640" s="29">
        <v>40543</v>
      </c>
      <c r="D640" s="27">
        <v>1.135</v>
      </c>
      <c r="E640" s="27" t="e">
        <v>#N/A</v>
      </c>
      <c r="F640" s="27" t="e">
        <v>#N/A</v>
      </c>
      <c r="G640" s="27">
        <v>770133</v>
      </c>
      <c r="H640" s="27" t="e">
        <v>#N/A</v>
      </c>
      <c r="I640" s="27">
        <v>16512</v>
      </c>
      <c r="J640" s="27" t="e">
        <v>#N/A</v>
      </c>
      <c r="K640" s="27">
        <v>693704</v>
      </c>
      <c r="L640" s="27">
        <v>1418731</v>
      </c>
      <c r="M640" s="27">
        <v>4405</v>
      </c>
      <c r="N640" s="27">
        <v>585819</v>
      </c>
      <c r="O640" s="27">
        <v>662761.98499999999</v>
      </c>
      <c r="P640" s="27">
        <v>126628</v>
      </c>
      <c r="Q640" s="27">
        <v>8628527</v>
      </c>
      <c r="R640" s="27">
        <v>7641360</v>
      </c>
      <c r="S640" s="27" t="e">
        <v>#N/A</v>
      </c>
      <c r="T640" s="27">
        <v>28929</v>
      </c>
      <c r="U640" s="27" t="e">
        <v>#N/A</v>
      </c>
      <c r="V640" s="27">
        <v>-28929</v>
      </c>
      <c r="W640" s="27">
        <v>14298</v>
      </c>
      <c r="X640" s="27">
        <v>9227</v>
      </c>
      <c r="Y640" s="27">
        <v>187</v>
      </c>
      <c r="Z640" s="27">
        <v>-14631</v>
      </c>
      <c r="AA640" s="27" t="e">
        <v>#N/A</v>
      </c>
      <c r="AB640" s="27">
        <v>0</v>
      </c>
      <c r="AC640" s="27" t="e">
        <v>#N/A</v>
      </c>
      <c r="AD640" s="27">
        <v>22.3688</v>
      </c>
      <c r="AE640" s="27">
        <v>2252813.8166</v>
      </c>
      <c r="AF640" s="27">
        <v>72190</v>
      </c>
      <c r="AG640" s="27">
        <v>20758</v>
      </c>
      <c r="AH640" s="27" t="e">
        <v>#N/A</v>
      </c>
      <c r="AI640" s="27">
        <v>92799</v>
      </c>
      <c r="AJ640" s="27">
        <v>0</v>
      </c>
      <c r="AK640" s="27">
        <v>4110</v>
      </c>
      <c r="AL640" s="27">
        <v>30916</v>
      </c>
      <c r="AM640" s="27">
        <v>0</v>
      </c>
      <c r="AN640" s="27">
        <v>92799</v>
      </c>
      <c r="AO640" s="27">
        <v>260154</v>
      </c>
      <c r="AP640" s="27">
        <v>8.4429999999999996</v>
      </c>
      <c r="AQ640" s="27">
        <v>181681</v>
      </c>
      <c r="AR640" s="27">
        <v>8612015</v>
      </c>
      <c r="AS640" s="27">
        <v>978651.98499999999</v>
      </c>
      <c r="AT640" s="27">
        <v>21.068899999999999</v>
      </c>
      <c r="AU640" s="27">
        <v>48487</v>
      </c>
      <c r="AV640" s="27">
        <v>299825</v>
      </c>
      <c r="AW640" s="27">
        <v>-483</v>
      </c>
      <c r="AX640" s="27">
        <v>182131</v>
      </c>
      <c r="AY640" s="27">
        <v>181681</v>
      </c>
      <c r="AZ640" s="27">
        <v>981117</v>
      </c>
      <c r="BA640" s="27">
        <v>230135</v>
      </c>
      <c r="BB640" s="27">
        <v>230135</v>
      </c>
      <c r="BC640" s="27" t="e">
        <v>#N/A</v>
      </c>
      <c r="BD640" s="27">
        <v>6191910</v>
      </c>
      <c r="BE640" s="28">
        <v>72190</v>
      </c>
      <c r="BF640" s="27">
        <v>0.92</v>
      </c>
      <c r="BG640" s="31">
        <f t="shared" si="84"/>
        <v>19859.991239999999</v>
      </c>
      <c r="BH640" s="31">
        <f t="shared" si="90"/>
        <v>19859.991239999999</v>
      </c>
      <c r="BI640" s="31">
        <f t="shared" si="85"/>
        <v>19859.991239999999</v>
      </c>
      <c r="BJ640" s="27">
        <v>21586.947</v>
      </c>
      <c r="BK640" s="31">
        <f t="shared" si="92"/>
        <v>2253245.5278599998</v>
      </c>
      <c r="BL640" s="33">
        <v>104.38</v>
      </c>
      <c r="BM640" s="27">
        <v>1</v>
      </c>
      <c r="BN640" s="27" t="s">
        <v>108</v>
      </c>
      <c r="BO640" s="27">
        <f t="shared" si="93"/>
        <v>1</v>
      </c>
      <c r="BP640" s="27">
        <f t="shared" si="86"/>
        <v>987167</v>
      </c>
      <c r="BQ640" s="27">
        <f t="shared" si="87"/>
        <v>2.2825373294082967</v>
      </c>
      <c r="BR640" s="27">
        <f t="shared" si="88"/>
        <v>0.43810893566381698</v>
      </c>
      <c r="BS640" s="27" t="str">
        <f t="shared" si="89"/>
        <v>Initiate</v>
      </c>
    </row>
    <row r="641" spans="1:71" customFormat="1" hidden="1">
      <c r="A641">
        <v>663</v>
      </c>
      <c r="B641" t="s">
        <v>92</v>
      </c>
      <c r="C641" s="1">
        <v>40359</v>
      </c>
      <c r="D641">
        <v>1.0956999999999999</v>
      </c>
      <c r="E641" t="e">
        <v>#N/A</v>
      </c>
      <c r="F641" t="e">
        <v>#N/A</v>
      </c>
      <c r="G641">
        <v>589633</v>
      </c>
      <c r="H641" t="e">
        <v>#N/A</v>
      </c>
      <c r="I641" t="e">
        <v>#N/A</v>
      </c>
      <c r="J641" s="3" t="e">
        <v>#N/A</v>
      </c>
      <c r="K641">
        <v>595561</v>
      </c>
      <c r="L641">
        <v>1528428</v>
      </c>
      <c r="M641">
        <v>4405</v>
      </c>
      <c r="N641" s="2">
        <v>466933</v>
      </c>
      <c r="O641" s="2">
        <v>543254</v>
      </c>
      <c r="P641">
        <v>98333</v>
      </c>
      <c r="Q641">
        <v>7579390</v>
      </c>
      <c r="R641">
        <v>6712534</v>
      </c>
      <c r="S641" s="4" t="e">
        <v>#N/A</v>
      </c>
      <c r="T641">
        <v>12873</v>
      </c>
      <c r="U641" t="e">
        <v>#N/A</v>
      </c>
      <c r="V641">
        <v>-12873</v>
      </c>
      <c r="W641">
        <v>156838</v>
      </c>
      <c r="X641" t="e">
        <v>#N/A</v>
      </c>
      <c r="Y641">
        <v>39</v>
      </c>
      <c r="Z641">
        <v>143965</v>
      </c>
      <c r="AA641" t="e">
        <v>#N/A</v>
      </c>
      <c r="AB641" t="e">
        <v>#N/A</v>
      </c>
      <c r="AC641" t="e">
        <v>#N/A</v>
      </c>
      <c r="AD641">
        <v>21.3552</v>
      </c>
      <c r="AE641" s="25">
        <v>1655287.1163000001</v>
      </c>
      <c r="AF641">
        <v>20298</v>
      </c>
      <c r="AG641">
        <v>5654</v>
      </c>
      <c r="AH641" t="e">
        <v>#N/A</v>
      </c>
      <c r="AI641">
        <v>26476</v>
      </c>
      <c r="AJ641">
        <v>450</v>
      </c>
      <c r="AK641">
        <v>3307</v>
      </c>
      <c r="AL641">
        <v>-184186</v>
      </c>
      <c r="AM641">
        <v>0</v>
      </c>
      <c r="AN641">
        <v>26476</v>
      </c>
      <c r="AO641">
        <v>229280</v>
      </c>
      <c r="AP641">
        <v>4.43</v>
      </c>
      <c r="AQ641">
        <v>82125</v>
      </c>
      <c r="AR641" t="e">
        <v>#N/A</v>
      </c>
      <c r="AS641">
        <v>859144</v>
      </c>
      <c r="AT641">
        <v>20.006399999999999</v>
      </c>
      <c r="AU641">
        <v>20684</v>
      </c>
      <c r="AV641">
        <v>309254</v>
      </c>
      <c r="AW641" t="e">
        <v>#N/A</v>
      </c>
      <c r="AX641" s="26">
        <v>82575</v>
      </c>
      <c r="AY641">
        <v>82125</v>
      </c>
      <c r="AZ641">
        <v>977098</v>
      </c>
      <c r="BA641">
        <v>103387</v>
      </c>
      <c r="BB641">
        <v>103387</v>
      </c>
      <c r="BC641" t="e">
        <v>#N/A</v>
      </c>
      <c r="BD641">
        <v>5436181</v>
      </c>
      <c r="BE641" s="15">
        <v>20748</v>
      </c>
      <c r="BF641" s="5">
        <v>0</v>
      </c>
      <c r="BG641" s="9">
        <f t="shared" si="84"/>
        <v>0</v>
      </c>
      <c r="BH641" s="9">
        <f t="shared" si="90"/>
        <v>0</v>
      </c>
      <c r="BI641" s="9">
        <f t="shared" si="85"/>
        <v>0</v>
      </c>
      <c r="BJ641">
        <v>21586.947</v>
      </c>
      <c r="BK641" s="9">
        <f t="shared" si="92"/>
        <v>1664569.4831699999</v>
      </c>
      <c r="BL641" s="22">
        <v>77.11</v>
      </c>
      <c r="BM641">
        <v>1</v>
      </c>
      <c r="BN641" t="s">
        <v>108</v>
      </c>
      <c r="BO641">
        <f t="shared" si="93"/>
        <v>0</v>
      </c>
      <c r="BP641">
        <f t="shared" si="86"/>
        <v>866856</v>
      </c>
      <c r="BQ641">
        <f t="shared" si="87"/>
        <v>1.9202375979055344</v>
      </c>
      <c r="BR641">
        <f t="shared" si="88"/>
        <v>0.52076888875144023</v>
      </c>
      <c r="BS641" t="e">
        <f t="shared" si="89"/>
        <v>#N/A</v>
      </c>
    </row>
    <row r="642" spans="1:71">
      <c r="A642" s="27">
        <v>664</v>
      </c>
      <c r="B642" s="27" t="s">
        <v>93</v>
      </c>
      <c r="C642" s="29">
        <v>44561</v>
      </c>
      <c r="D642" s="27">
        <v>1.0319</v>
      </c>
      <c r="E642" s="27" t="e">
        <v>#N/A</v>
      </c>
      <c r="F642" s="27" t="e">
        <v>#N/A</v>
      </c>
      <c r="G642" s="27">
        <v>2683100</v>
      </c>
      <c r="H642" s="27" t="e">
        <v>#N/A</v>
      </c>
      <c r="I642" s="27">
        <v>290600</v>
      </c>
      <c r="J642" s="27" t="e">
        <v>#N/A</v>
      </c>
      <c r="K642" s="27">
        <v>1616820</v>
      </c>
      <c r="L642" s="27">
        <v>7142900</v>
      </c>
      <c r="M642" s="27">
        <v>4400</v>
      </c>
      <c r="N642" s="27">
        <v>5200300</v>
      </c>
      <c r="O642" s="27">
        <v>5318300</v>
      </c>
      <c r="P642" s="27">
        <v>2418600</v>
      </c>
      <c r="Q642" s="27">
        <v>41165500</v>
      </c>
      <c r="R642" s="27">
        <v>35521000</v>
      </c>
      <c r="S642" s="27" t="e">
        <v>#N/A</v>
      </c>
      <c r="T642" s="27">
        <v>14700</v>
      </c>
      <c r="U642" s="27" t="e">
        <v>#N/A</v>
      </c>
      <c r="V642" s="27" t="e">
        <v>#N/A</v>
      </c>
      <c r="W642" s="27">
        <v>1648900</v>
      </c>
      <c r="X642" s="27">
        <v>44100</v>
      </c>
      <c r="Y642" s="27" t="e">
        <v>#N/A</v>
      </c>
      <c r="Z642" s="27">
        <v>1634200</v>
      </c>
      <c r="AA642" s="27" t="e">
        <v>#N/A</v>
      </c>
      <c r="AB642" s="27">
        <v>54100</v>
      </c>
      <c r="AC642" s="27" t="e">
        <v>#N/A</v>
      </c>
      <c r="AD642" s="27">
        <v>20.739000000000001</v>
      </c>
      <c r="AE642" s="27" t="e">
        <v>#N/A</v>
      </c>
      <c r="AF642" s="27">
        <v>269800</v>
      </c>
      <c r="AG642" s="27">
        <v>72400</v>
      </c>
      <c r="AH642" s="27" t="e">
        <v>#N/A</v>
      </c>
      <c r="AI642" s="27">
        <v>354600</v>
      </c>
      <c r="AJ642" s="27">
        <v>0</v>
      </c>
      <c r="AK642" s="27">
        <v>5900</v>
      </c>
      <c r="AL642" s="27">
        <v>79600</v>
      </c>
      <c r="AM642" s="27">
        <v>0</v>
      </c>
      <c r="AN642" s="27">
        <v>349100</v>
      </c>
      <c r="AO642" s="27">
        <v>1070400</v>
      </c>
      <c r="AP642" s="27" t="e">
        <v>#N/A</v>
      </c>
      <c r="AQ642" s="27">
        <v>1176000</v>
      </c>
      <c r="AR642" s="27">
        <v>40874900</v>
      </c>
      <c r="AS642" s="27">
        <v>5634200</v>
      </c>
      <c r="AT642" s="27">
        <v>19.917300000000001</v>
      </c>
      <c r="AU642" s="27">
        <v>293700</v>
      </c>
      <c r="AV642" s="27">
        <v>929100</v>
      </c>
      <c r="AW642" s="27">
        <v>-4800</v>
      </c>
      <c r="AX642" s="27">
        <v>1250700</v>
      </c>
      <c r="AY642" s="27">
        <v>1241000</v>
      </c>
      <c r="AZ642" s="27">
        <v>3920800</v>
      </c>
      <c r="BA642" s="27">
        <v>1488400</v>
      </c>
      <c r="BB642" s="27">
        <v>1474600</v>
      </c>
      <c r="BC642" s="27" t="e">
        <v>#N/A</v>
      </c>
      <c r="BD642" s="27">
        <v>27115500</v>
      </c>
      <c r="BE642" s="28">
        <v>270600</v>
      </c>
      <c r="BF642" s="27">
        <v>0</v>
      </c>
      <c r="BG642" s="31">
        <f t="shared" ref="BG642:BG705" si="94">BF642*BJ642</f>
        <v>0</v>
      </c>
      <c r="BH642" s="31">
        <f t="shared" si="90"/>
        <v>0</v>
      </c>
      <c r="BI642" s="31">
        <f t="shared" si="85"/>
        <v>0</v>
      </c>
      <c r="BJ642" s="27">
        <v>1000</v>
      </c>
      <c r="BK642" s="31">
        <f t="shared" si="92"/>
        <v>277470</v>
      </c>
      <c r="BL642" s="32">
        <v>277.47000000000003</v>
      </c>
      <c r="BM642" s="27">
        <v>1</v>
      </c>
      <c r="BN642" s="27" t="s">
        <v>108</v>
      </c>
      <c r="BO642" s="27">
        <f t="shared" si="93"/>
        <v>0</v>
      </c>
      <c r="BP642" s="27">
        <f t="shared" si="86"/>
        <v>5644500</v>
      </c>
      <c r="BQ642" s="27">
        <f t="shared" si="87"/>
        <v>4.9157587031623706E-2</v>
      </c>
      <c r="BR642" s="27">
        <f t="shared" si="88"/>
        <v>20.342739755649259</v>
      </c>
      <c r="BS642" s="27" t="str">
        <f t="shared" si="89"/>
        <v>NonPayer</v>
      </c>
    </row>
    <row r="643" spans="1:71" customFormat="1" hidden="1">
      <c r="A643">
        <v>665</v>
      </c>
      <c r="B643" t="s">
        <v>93</v>
      </c>
      <c r="C643" s="1">
        <v>44377</v>
      </c>
      <c r="D643">
        <v>0.96960000000000002</v>
      </c>
      <c r="E643" t="e">
        <v>#N/A</v>
      </c>
      <c r="F643" t="e">
        <v>#N/A</v>
      </c>
      <c r="G643">
        <v>2553100</v>
      </c>
      <c r="H643" t="e">
        <v>#N/A</v>
      </c>
      <c r="I643">
        <v>234800</v>
      </c>
      <c r="J643" s="3" t="e">
        <v>#N/A</v>
      </c>
      <c r="K643">
        <v>1616100</v>
      </c>
      <c r="L643">
        <v>1923200</v>
      </c>
      <c r="M643">
        <v>4400</v>
      </c>
      <c r="N643" s="2">
        <v>4590500</v>
      </c>
      <c r="O643" s="2">
        <v>4816500</v>
      </c>
      <c r="P643">
        <v>1049200</v>
      </c>
      <c r="Q643">
        <v>37936400</v>
      </c>
      <c r="R643">
        <v>32792800</v>
      </c>
      <c r="S643" s="4" t="e">
        <v>#N/A</v>
      </c>
      <c r="T643" t="e">
        <v>#N/A</v>
      </c>
      <c r="U643" t="e">
        <v>#N/A</v>
      </c>
      <c r="V643" t="e">
        <v>#N/A</v>
      </c>
      <c r="W643">
        <v>-85400</v>
      </c>
      <c r="X643">
        <v>31800</v>
      </c>
      <c r="Y643" t="e">
        <v>#N/A</v>
      </c>
      <c r="Z643" t="e">
        <v>#N/A</v>
      </c>
      <c r="AA643" t="e">
        <v>#N/A</v>
      </c>
      <c r="AB643">
        <v>108700</v>
      </c>
      <c r="AC643" t="e">
        <v>#N/A</v>
      </c>
      <c r="AD643">
        <v>19.858699999999999</v>
      </c>
      <c r="AE643" s="25" t="e">
        <v>#N/A</v>
      </c>
      <c r="AF643">
        <v>318200</v>
      </c>
      <c r="AG643">
        <v>78700</v>
      </c>
      <c r="AH643" t="e">
        <v>#N/A</v>
      </c>
      <c r="AI643">
        <v>399800</v>
      </c>
      <c r="AJ643" t="e">
        <v>#N/A</v>
      </c>
      <c r="AK643">
        <v>6800</v>
      </c>
      <c r="AL643">
        <v>61500</v>
      </c>
      <c r="AM643">
        <v>0</v>
      </c>
      <c r="AN643">
        <v>396300</v>
      </c>
      <c r="AO643">
        <v>951700</v>
      </c>
      <c r="AP643" t="e">
        <v>#N/A</v>
      </c>
      <c r="AQ643">
        <v>1096200</v>
      </c>
      <c r="AR643">
        <v>37701600</v>
      </c>
      <c r="AS643">
        <v>5132400</v>
      </c>
      <c r="AT643">
        <v>19.167100000000001</v>
      </c>
      <c r="AU643">
        <v>265100</v>
      </c>
      <c r="AV643">
        <v>785100</v>
      </c>
      <c r="AW643">
        <v>-1800</v>
      </c>
      <c r="AX643" s="26">
        <v>1104700</v>
      </c>
      <c r="AY643">
        <v>1081100</v>
      </c>
      <c r="AZ643">
        <v>3550200</v>
      </c>
      <c r="BA643">
        <v>1412600</v>
      </c>
      <c r="BB643">
        <v>1383100</v>
      </c>
      <c r="BC643" t="e">
        <v>#N/A</v>
      </c>
      <c r="BD643">
        <v>24958800</v>
      </c>
      <c r="BE643" s="15">
        <v>325900</v>
      </c>
      <c r="BF643" s="5">
        <v>0</v>
      </c>
      <c r="BG643" s="9">
        <f t="shared" si="94"/>
        <v>0</v>
      </c>
      <c r="BH643" s="9">
        <f t="shared" si="90"/>
        <v>18700</v>
      </c>
      <c r="BI643" s="9">
        <f t="shared" ref="BI643:BI706" si="95">IF(C644&lt;&gt;DATE(2021,12,31),BG643+BG644,0)</f>
        <v>18700</v>
      </c>
      <c r="BJ643">
        <v>1000</v>
      </c>
      <c r="BK643" s="9">
        <f t="shared" si="92"/>
        <v>282010</v>
      </c>
      <c r="BL643" s="21">
        <v>282.01</v>
      </c>
      <c r="BM643">
        <v>1</v>
      </c>
      <c r="BN643" t="s">
        <v>108</v>
      </c>
      <c r="BO643">
        <f t="shared" si="93"/>
        <v>0</v>
      </c>
      <c r="BP643">
        <f t="shared" ref="BP643:BP706" si="96">Q643-R643</f>
        <v>5143600</v>
      </c>
      <c r="BQ643">
        <f t="shared" ref="BQ643:BQ706" si="97">BK643/BP643</f>
        <v>5.482735827047204E-2</v>
      </c>
      <c r="BR643">
        <f t="shared" ref="BR643:BR706" si="98">BP643/BK643</f>
        <v>18.239069536541258</v>
      </c>
      <c r="BS643" t="str">
        <f t="shared" ref="BS643:BS706" si="99">IF(B643=B644,IF(AND(BF643&gt;0,BF644&gt;0),"Continue",IF(AND(BF643&gt;0,BF644=0),"Initiate","NonPayer")),$BG$89)</f>
        <v>NonPayer</v>
      </c>
    </row>
    <row r="644" spans="1:71">
      <c r="A644" s="27">
        <v>666</v>
      </c>
      <c r="B644" s="27" t="s">
        <v>93</v>
      </c>
      <c r="C644" s="29">
        <v>44196</v>
      </c>
      <c r="D644" s="27">
        <v>0.98219999999999996</v>
      </c>
      <c r="E644" s="27" t="e">
        <v>#N/A</v>
      </c>
      <c r="F644" s="27" t="e">
        <v>#N/A</v>
      </c>
      <c r="G644" s="27">
        <v>2656400</v>
      </c>
      <c r="H644" s="27" t="e">
        <v>#N/A</v>
      </c>
      <c r="I644" s="27">
        <v>196200</v>
      </c>
      <c r="J644" s="27" t="e">
        <v>#N/A</v>
      </c>
      <c r="K644" s="27">
        <v>1456800</v>
      </c>
      <c r="L644" s="27">
        <v>7409700</v>
      </c>
      <c r="M644" s="27">
        <v>4400</v>
      </c>
      <c r="N644" s="27">
        <v>4375600</v>
      </c>
      <c r="O644" s="27">
        <v>4724500</v>
      </c>
      <c r="P644" s="27">
        <v>1563400</v>
      </c>
      <c r="Q644" s="27">
        <v>36016000</v>
      </c>
      <c r="R644" s="27">
        <v>30969500</v>
      </c>
      <c r="S644" s="27" t="e">
        <v>#N/A</v>
      </c>
      <c r="T644" s="27">
        <v>0</v>
      </c>
      <c r="U644" s="27" t="e">
        <v>#N/A</v>
      </c>
      <c r="V644" s="27" t="e">
        <v>#N/A</v>
      </c>
      <c r="W644" s="27">
        <v>270600</v>
      </c>
      <c r="X644" s="27">
        <v>28300</v>
      </c>
      <c r="Y644" s="27" t="e">
        <v>#N/A</v>
      </c>
      <c r="Z644" s="27">
        <v>270600</v>
      </c>
      <c r="AA644" s="27" t="e">
        <v>#N/A</v>
      </c>
      <c r="AB644" s="27">
        <v>82800</v>
      </c>
      <c r="AC644" s="27" t="e">
        <v>#N/A</v>
      </c>
      <c r="AD644" s="27">
        <v>16.727</v>
      </c>
      <c r="AE644" s="27" t="e">
        <v>#N/A</v>
      </c>
      <c r="AF644" s="27">
        <v>224900</v>
      </c>
      <c r="AG644" s="27">
        <v>46200</v>
      </c>
      <c r="AH644" s="27" t="e">
        <v>#N/A</v>
      </c>
      <c r="AI644" s="27">
        <v>297200</v>
      </c>
      <c r="AJ644" s="27">
        <v>0</v>
      </c>
      <c r="AK644" s="27">
        <v>1700</v>
      </c>
      <c r="AL644" s="27">
        <v>144200</v>
      </c>
      <c r="AM644" s="27">
        <v>0</v>
      </c>
      <c r="AN644" s="27">
        <v>276200</v>
      </c>
      <c r="AO644" s="27">
        <v>847000</v>
      </c>
      <c r="AP644" s="27" t="e">
        <v>#N/A</v>
      </c>
      <c r="AQ644" s="27">
        <v>760000</v>
      </c>
      <c r="AR644" s="27">
        <v>35819800</v>
      </c>
      <c r="AS644" s="27">
        <v>5040400</v>
      </c>
      <c r="AT644" s="27">
        <v>19.8033</v>
      </c>
      <c r="AU644" s="27">
        <v>193300</v>
      </c>
      <c r="AV644" s="27">
        <v>787500</v>
      </c>
      <c r="AW644" s="27">
        <v>-800</v>
      </c>
      <c r="AX644" s="27">
        <v>761100</v>
      </c>
      <c r="AY644" s="27">
        <v>737500</v>
      </c>
      <c r="AZ644" s="27">
        <v>3243500</v>
      </c>
      <c r="BA644" s="27">
        <v>1006200</v>
      </c>
      <c r="BB644" s="27">
        <v>976100</v>
      </c>
      <c r="BC644" s="27" t="e">
        <v>#N/A</v>
      </c>
      <c r="BD644" s="27">
        <v>23885000</v>
      </c>
      <c r="BE644" s="28">
        <v>201800</v>
      </c>
      <c r="BF644" s="27">
        <v>18.7</v>
      </c>
      <c r="BG644" s="31">
        <f t="shared" si="94"/>
        <v>18700</v>
      </c>
      <c r="BH644" s="31">
        <f t="shared" ref="BH644:BH707" si="100">BG644+BG645</f>
        <v>18700</v>
      </c>
      <c r="BI644" s="31">
        <f t="shared" si="95"/>
        <v>18700</v>
      </c>
      <c r="BJ644" s="27">
        <v>1000</v>
      </c>
      <c r="BK644" s="31">
        <f t="shared" si="92"/>
        <v>243970</v>
      </c>
      <c r="BL644" s="32">
        <v>243.97</v>
      </c>
      <c r="BM644" s="27">
        <v>1</v>
      </c>
      <c r="BN644" s="27" t="s">
        <v>108</v>
      </c>
      <c r="BO644" s="27">
        <f t="shared" si="93"/>
        <v>1</v>
      </c>
      <c r="BP644" s="27">
        <f t="shared" si="96"/>
        <v>5046500</v>
      </c>
      <c r="BQ644" s="27">
        <f t="shared" si="97"/>
        <v>4.8344397106905773E-2</v>
      </c>
      <c r="BR644" s="27">
        <f t="shared" si="98"/>
        <v>20.684920277083247</v>
      </c>
      <c r="BS644" s="27" t="str">
        <f t="shared" si="99"/>
        <v>Initiate</v>
      </c>
    </row>
    <row r="645" spans="1:71" customFormat="1" hidden="1">
      <c r="A645">
        <v>667</v>
      </c>
      <c r="B645" t="s">
        <v>93</v>
      </c>
      <c r="C645" s="1">
        <v>44012</v>
      </c>
      <c r="D645">
        <v>0.94240000000000002</v>
      </c>
      <c r="E645" t="e">
        <v>#N/A</v>
      </c>
      <c r="F645" t="e">
        <v>#N/A</v>
      </c>
      <c r="G645">
        <v>2814200</v>
      </c>
      <c r="H645" t="e">
        <v>#N/A</v>
      </c>
      <c r="I645">
        <v>142500</v>
      </c>
      <c r="J645" s="3" t="e">
        <v>#N/A</v>
      </c>
      <c r="K645">
        <v>1566900</v>
      </c>
      <c r="L645">
        <v>1620500</v>
      </c>
      <c r="M645">
        <v>4400</v>
      </c>
      <c r="N645" s="2">
        <v>4333100</v>
      </c>
      <c r="O645" s="2">
        <v>4498700</v>
      </c>
      <c r="P645">
        <v>712100</v>
      </c>
      <c r="Q645">
        <v>32383400</v>
      </c>
      <c r="R645">
        <v>27555800</v>
      </c>
      <c r="S645" s="4" t="e">
        <v>#N/A</v>
      </c>
      <c r="T645" t="e">
        <v>#N/A</v>
      </c>
      <c r="U645" t="e">
        <v>#N/A</v>
      </c>
      <c r="V645" t="e">
        <v>#N/A</v>
      </c>
      <c r="W645">
        <v>-250900</v>
      </c>
      <c r="X645">
        <v>28300</v>
      </c>
      <c r="Y645" t="e">
        <v>#N/A</v>
      </c>
      <c r="Z645" t="e">
        <v>#N/A</v>
      </c>
      <c r="AA645" t="e">
        <v>#N/A</v>
      </c>
      <c r="AB645">
        <v>49600</v>
      </c>
      <c r="AC645" t="e">
        <v>#N/A</v>
      </c>
      <c r="AD645">
        <v>20.2011</v>
      </c>
      <c r="AE645" s="25" t="e">
        <v>#N/A</v>
      </c>
      <c r="AF645">
        <v>167000</v>
      </c>
      <c r="AG645">
        <v>42200</v>
      </c>
      <c r="AH645" t="e">
        <v>#N/A</v>
      </c>
      <c r="AI645">
        <v>218000</v>
      </c>
      <c r="AJ645" t="e">
        <v>#N/A</v>
      </c>
      <c r="AK645">
        <v>8600</v>
      </c>
      <c r="AL645">
        <v>-7200</v>
      </c>
      <c r="AM645">
        <v>0</v>
      </c>
      <c r="AN645">
        <v>208900</v>
      </c>
      <c r="AO645">
        <v>778100</v>
      </c>
      <c r="AP645" t="e">
        <v>#N/A</v>
      </c>
      <c r="AQ645">
        <v>729700</v>
      </c>
      <c r="AR645">
        <v>32240900</v>
      </c>
      <c r="AS645">
        <v>4814600</v>
      </c>
      <c r="AT645">
        <v>20.148800000000001</v>
      </c>
      <c r="AU645">
        <v>184200</v>
      </c>
      <c r="AV645">
        <v>893000</v>
      </c>
      <c r="AW645">
        <v>300</v>
      </c>
      <c r="AX645" s="26">
        <v>655000</v>
      </c>
      <c r="AY645">
        <v>655000</v>
      </c>
      <c r="AZ645">
        <v>3197700</v>
      </c>
      <c r="BA645">
        <v>923300</v>
      </c>
      <c r="BB645">
        <v>914200</v>
      </c>
      <c r="BC645" t="e">
        <v>#N/A</v>
      </c>
      <c r="BD645">
        <v>21829600</v>
      </c>
      <c r="BE645" s="15">
        <v>167000</v>
      </c>
      <c r="BF645" s="5">
        <v>0</v>
      </c>
      <c r="BG645" s="9">
        <f t="shared" si="94"/>
        <v>0</v>
      </c>
      <c r="BH645" s="9">
        <f t="shared" si="100"/>
        <v>18700</v>
      </c>
      <c r="BI645" s="9">
        <f t="shared" si="95"/>
        <v>18700</v>
      </c>
      <c r="BJ645">
        <v>1000</v>
      </c>
      <c r="BK645" s="9">
        <f t="shared" si="92"/>
        <v>190790</v>
      </c>
      <c r="BL645" s="21">
        <v>190.79</v>
      </c>
      <c r="BM645">
        <v>1</v>
      </c>
      <c r="BN645" t="s">
        <v>108</v>
      </c>
      <c r="BO645">
        <f t="shared" si="93"/>
        <v>0</v>
      </c>
      <c r="BP645">
        <f t="shared" si="96"/>
        <v>4827600</v>
      </c>
      <c r="BQ645">
        <f t="shared" si="97"/>
        <v>3.9520672798077722E-2</v>
      </c>
      <c r="BR645">
        <f t="shared" si="98"/>
        <v>25.303212956653912</v>
      </c>
      <c r="BS645" t="str">
        <f t="shared" si="99"/>
        <v>NonPayer</v>
      </c>
    </row>
    <row r="646" spans="1:71">
      <c r="A646" s="27">
        <v>668</v>
      </c>
      <c r="B646" s="27" t="s">
        <v>93</v>
      </c>
      <c r="C646" s="29">
        <v>43830</v>
      </c>
      <c r="D646" s="27">
        <v>1.3211999999999999</v>
      </c>
      <c r="E646" s="27" t="e">
        <v>#N/A</v>
      </c>
      <c r="F646" s="27" t="e">
        <v>#N/A</v>
      </c>
      <c r="G646" s="27">
        <v>2318700</v>
      </c>
      <c r="H646" s="27" t="e">
        <v>#N/A</v>
      </c>
      <c r="I646" s="27">
        <v>92000</v>
      </c>
      <c r="J646" s="27" t="e">
        <v>#N/A</v>
      </c>
      <c r="K646" s="27">
        <v>1453500</v>
      </c>
      <c r="L646" s="27">
        <v>5676800</v>
      </c>
      <c r="M646" s="27">
        <v>4400</v>
      </c>
      <c r="N646" s="27">
        <v>4049200</v>
      </c>
      <c r="O646" s="27">
        <v>4158000</v>
      </c>
      <c r="P646" s="27">
        <v>770300</v>
      </c>
      <c r="Q646" s="27">
        <v>29959700</v>
      </c>
      <c r="R646" s="27">
        <v>25473000</v>
      </c>
      <c r="S646" s="27" t="e">
        <v>#N/A</v>
      </c>
      <c r="T646" s="27">
        <v>3200</v>
      </c>
      <c r="U646" s="27" t="e">
        <v>#N/A</v>
      </c>
      <c r="V646" s="27" t="e">
        <v>#N/A</v>
      </c>
      <c r="W646" s="27">
        <v>944800</v>
      </c>
      <c r="X646" s="27">
        <v>49400</v>
      </c>
      <c r="Y646" s="27" t="e">
        <v>#N/A</v>
      </c>
      <c r="Z646" s="27">
        <v>941600</v>
      </c>
      <c r="AA646" s="27" t="e">
        <v>#N/A</v>
      </c>
      <c r="AB646" s="27">
        <v>1800</v>
      </c>
      <c r="AC646" s="27" t="e">
        <v>#N/A</v>
      </c>
      <c r="AD646" s="27">
        <v>19.053100000000001</v>
      </c>
      <c r="AE646" s="27" t="e">
        <v>#N/A</v>
      </c>
      <c r="AF646" s="27">
        <v>211900</v>
      </c>
      <c r="AG646" s="27">
        <v>49900</v>
      </c>
      <c r="AH646" s="27" t="e">
        <v>#N/A</v>
      </c>
      <c r="AI646" s="27">
        <v>261900</v>
      </c>
      <c r="AJ646" s="27">
        <v>0</v>
      </c>
      <c r="AK646" s="27">
        <v>8400</v>
      </c>
      <c r="AL646" s="27">
        <v>7300</v>
      </c>
      <c r="AM646" s="27">
        <v>0</v>
      </c>
      <c r="AN646" s="27">
        <v>261900</v>
      </c>
      <c r="AO646" s="27">
        <v>854500</v>
      </c>
      <c r="AP646" s="27" t="e">
        <v>#N/A</v>
      </c>
      <c r="AQ646" s="27">
        <v>914700</v>
      </c>
      <c r="AR646" s="27">
        <v>29867700</v>
      </c>
      <c r="AS646" s="27">
        <v>4473900</v>
      </c>
      <c r="AT646" s="27">
        <v>19.662800000000001</v>
      </c>
      <c r="AU646" s="27">
        <v>223900</v>
      </c>
      <c r="AV646" s="27">
        <v>980500</v>
      </c>
      <c r="AW646" s="27">
        <v>100</v>
      </c>
      <c r="AX646" s="27">
        <v>844900</v>
      </c>
      <c r="AY646" s="27">
        <v>844900</v>
      </c>
      <c r="AZ646" s="27">
        <v>3183000</v>
      </c>
      <c r="BA646" s="27">
        <v>1138700</v>
      </c>
      <c r="BB646" s="27">
        <v>1138700</v>
      </c>
      <c r="BC646" s="27" t="e">
        <v>#N/A</v>
      </c>
      <c r="BD646" s="27">
        <v>20796700</v>
      </c>
      <c r="BE646" s="28">
        <v>211900</v>
      </c>
      <c r="BF646" s="27">
        <v>18.7</v>
      </c>
      <c r="BG646" s="31">
        <f t="shared" si="94"/>
        <v>18700</v>
      </c>
      <c r="BH646" s="31">
        <f t="shared" si="100"/>
        <v>18700</v>
      </c>
      <c r="BI646" s="31">
        <f t="shared" si="95"/>
        <v>18700</v>
      </c>
      <c r="BJ646" s="27">
        <v>1000</v>
      </c>
      <c r="BK646" s="31">
        <f t="shared" si="92"/>
        <v>226750</v>
      </c>
      <c r="BL646" s="32">
        <v>226.75</v>
      </c>
      <c r="BM646" s="27">
        <v>1</v>
      </c>
      <c r="BN646" s="27" t="s">
        <v>108</v>
      </c>
      <c r="BO646" s="27">
        <f t="shared" si="93"/>
        <v>1</v>
      </c>
      <c r="BP646" s="27">
        <f t="shared" si="96"/>
        <v>4486700</v>
      </c>
      <c r="BQ646" s="27">
        <f t="shared" si="97"/>
        <v>5.053825751666035E-2</v>
      </c>
      <c r="BR646" s="27">
        <f t="shared" si="98"/>
        <v>19.78699007717751</v>
      </c>
      <c r="BS646" s="27" t="str">
        <f t="shared" si="99"/>
        <v>Initiate</v>
      </c>
    </row>
    <row r="647" spans="1:71" customFormat="1" hidden="1">
      <c r="A647">
        <v>669</v>
      </c>
      <c r="B647" t="s">
        <v>93</v>
      </c>
      <c r="C647" s="1">
        <v>43646</v>
      </c>
      <c r="D647">
        <v>1.4486000000000001</v>
      </c>
      <c r="E647" t="e">
        <v>#N/A</v>
      </c>
      <c r="F647" t="e">
        <v>#N/A</v>
      </c>
      <c r="G647">
        <v>2563300</v>
      </c>
      <c r="H647" t="e">
        <v>#N/A</v>
      </c>
      <c r="I647">
        <v>75700</v>
      </c>
      <c r="J647" s="3" t="e">
        <v>#N/A</v>
      </c>
      <c r="K647">
        <v>1410300</v>
      </c>
      <c r="L647">
        <v>1199700</v>
      </c>
      <c r="M647">
        <v>4400</v>
      </c>
      <c r="N647" s="2">
        <v>3680800</v>
      </c>
      <c r="O647" s="2">
        <v>3661700</v>
      </c>
      <c r="P647">
        <v>660600</v>
      </c>
      <c r="Q647">
        <v>31561900</v>
      </c>
      <c r="R647">
        <v>27578800</v>
      </c>
      <c r="S647" s="4" t="e">
        <v>#N/A</v>
      </c>
      <c r="T647">
        <v>0</v>
      </c>
      <c r="U647" t="e">
        <v>#N/A</v>
      </c>
      <c r="V647" t="e">
        <v>#N/A</v>
      </c>
      <c r="W647">
        <v>-26500</v>
      </c>
      <c r="X647">
        <v>22500</v>
      </c>
      <c r="Y647" t="e">
        <v>#N/A</v>
      </c>
      <c r="Z647">
        <v>-26500</v>
      </c>
      <c r="AA647" t="e">
        <v>#N/A</v>
      </c>
      <c r="AB647">
        <v>2800</v>
      </c>
      <c r="AC647" t="e">
        <v>#N/A</v>
      </c>
      <c r="AD647">
        <v>19.9284</v>
      </c>
      <c r="AE647" s="25" t="e">
        <v>#N/A</v>
      </c>
      <c r="AF647">
        <v>245700</v>
      </c>
      <c r="AG647">
        <v>61200</v>
      </c>
      <c r="AH647" t="e">
        <v>#N/A</v>
      </c>
      <c r="AI647">
        <v>307100</v>
      </c>
      <c r="AJ647" t="e">
        <v>#N/A</v>
      </c>
      <c r="AK647">
        <v>1100</v>
      </c>
      <c r="AL647">
        <v>-71600</v>
      </c>
      <c r="AM647">
        <v>0</v>
      </c>
      <c r="AN647">
        <v>307100</v>
      </c>
      <c r="AO647">
        <v>792000</v>
      </c>
      <c r="AP647" t="e">
        <v>#N/A</v>
      </c>
      <c r="AQ647">
        <v>871200</v>
      </c>
      <c r="AR647">
        <v>31486200</v>
      </c>
      <c r="AS647">
        <v>3977600</v>
      </c>
      <c r="AT647">
        <v>20.645900000000001</v>
      </c>
      <c r="AU647">
        <v>226300</v>
      </c>
      <c r="AV647">
        <v>913300</v>
      </c>
      <c r="AW647">
        <v>-1400</v>
      </c>
      <c r="AX647" s="26">
        <v>882600</v>
      </c>
      <c r="AY647">
        <v>882600</v>
      </c>
      <c r="AZ647">
        <v>3005600</v>
      </c>
      <c r="BA647">
        <v>1096100</v>
      </c>
      <c r="BB647">
        <v>1096100</v>
      </c>
      <c r="BC647" t="e">
        <v>#N/A</v>
      </c>
      <c r="BD647">
        <v>19934200</v>
      </c>
      <c r="BE647" s="15">
        <v>250100</v>
      </c>
      <c r="BF647" s="5">
        <v>0</v>
      </c>
      <c r="BG647" s="9">
        <f t="shared" si="94"/>
        <v>0</v>
      </c>
      <c r="BH647" s="9">
        <f t="shared" si="100"/>
        <v>16000</v>
      </c>
      <c r="BI647" s="9">
        <f t="shared" si="95"/>
        <v>16000</v>
      </c>
      <c r="BJ647">
        <v>1000</v>
      </c>
      <c r="BK647" s="9">
        <f t="shared" si="92"/>
        <v>207210</v>
      </c>
      <c r="BL647" s="21">
        <v>207.21</v>
      </c>
      <c r="BM647">
        <v>1</v>
      </c>
      <c r="BN647" t="s">
        <v>108</v>
      </c>
      <c r="BO647">
        <f t="shared" si="93"/>
        <v>0</v>
      </c>
      <c r="BP647">
        <f t="shared" si="96"/>
        <v>3983100</v>
      </c>
      <c r="BQ647">
        <f t="shared" si="97"/>
        <v>5.2022294192965279E-2</v>
      </c>
      <c r="BR647">
        <f t="shared" si="98"/>
        <v>19.222527870276529</v>
      </c>
      <c r="BS647" t="str">
        <f t="shared" si="99"/>
        <v>NonPayer</v>
      </c>
    </row>
    <row r="648" spans="1:71">
      <c r="A648" s="27">
        <v>670</v>
      </c>
      <c r="B648" s="27" t="s">
        <v>93</v>
      </c>
      <c r="C648" s="29">
        <v>43465</v>
      </c>
      <c r="D648" s="27">
        <v>1.3371</v>
      </c>
      <c r="E648" s="27" t="e">
        <v>#N/A</v>
      </c>
      <c r="F648" s="27" t="e">
        <v>#N/A</v>
      </c>
      <c r="G648" s="27">
        <v>2320900</v>
      </c>
      <c r="H648" s="27" t="e">
        <v>#N/A</v>
      </c>
      <c r="I648" s="27">
        <v>75400</v>
      </c>
      <c r="J648" s="27" t="e">
        <v>#N/A</v>
      </c>
      <c r="K648" s="27">
        <v>1607400</v>
      </c>
      <c r="L648" s="27">
        <v>4617100</v>
      </c>
      <c r="M648" s="27">
        <v>4400</v>
      </c>
      <c r="N648" s="27">
        <v>3560700</v>
      </c>
      <c r="O648" s="27">
        <v>3531700</v>
      </c>
      <c r="P648" s="27">
        <v>1096800</v>
      </c>
      <c r="Q648" s="27">
        <v>31197500</v>
      </c>
      <c r="R648" s="27">
        <v>27341700</v>
      </c>
      <c r="S648" s="27" t="e">
        <v>#N/A</v>
      </c>
      <c r="T648" s="27">
        <v>0</v>
      </c>
      <c r="U648" s="27" t="e">
        <v>#N/A</v>
      </c>
      <c r="V648" s="27" t="e">
        <v>#N/A</v>
      </c>
      <c r="W648" s="27">
        <v>220300</v>
      </c>
      <c r="X648" s="27">
        <v>19900</v>
      </c>
      <c r="Y648" s="27" t="e">
        <v>#N/A</v>
      </c>
      <c r="Z648" s="27">
        <v>220300</v>
      </c>
      <c r="AA648" s="27" t="e">
        <v>#N/A</v>
      </c>
      <c r="AB648" s="27">
        <v>400</v>
      </c>
      <c r="AC648" s="27" t="e">
        <v>#N/A</v>
      </c>
      <c r="AD648" s="27">
        <v>21.977499999999999</v>
      </c>
      <c r="AE648" s="27" t="e">
        <v>#N/A</v>
      </c>
      <c r="AF648" s="27">
        <v>181800</v>
      </c>
      <c r="AG648" s="27">
        <v>50900</v>
      </c>
      <c r="AH648" s="27" t="e">
        <v>#N/A</v>
      </c>
      <c r="AI648" s="27">
        <v>231600</v>
      </c>
      <c r="AJ648" s="27" t="e">
        <v>#N/A</v>
      </c>
      <c r="AK648" s="27">
        <v>3800</v>
      </c>
      <c r="AL648" s="27">
        <v>-46300</v>
      </c>
      <c r="AM648" s="27">
        <v>0</v>
      </c>
      <c r="AN648" s="27">
        <v>231600</v>
      </c>
      <c r="AO648" s="27">
        <v>752800</v>
      </c>
      <c r="AP648" s="27" t="e">
        <v>#N/A</v>
      </c>
      <c r="AQ648" s="27">
        <v>832400</v>
      </c>
      <c r="AR648" s="27">
        <v>31122100</v>
      </c>
      <c r="AS648" s="27">
        <v>3847600</v>
      </c>
      <c r="AT648" s="27">
        <v>20.550599999999999</v>
      </c>
      <c r="AU648" s="27">
        <v>215000</v>
      </c>
      <c r="AV648" s="27">
        <v>791800</v>
      </c>
      <c r="AW648" s="27">
        <v>-1200</v>
      </c>
      <c r="AX648" s="27">
        <v>832900</v>
      </c>
      <c r="AY648" s="27">
        <v>832900</v>
      </c>
      <c r="AZ648" s="27">
        <v>2827200</v>
      </c>
      <c r="BA648" s="27">
        <v>1046200</v>
      </c>
      <c r="BB648" s="27">
        <v>1046200</v>
      </c>
      <c r="BC648" s="27" t="e">
        <v>#N/A</v>
      </c>
      <c r="BD648" s="27">
        <v>20396400</v>
      </c>
      <c r="BE648" s="28">
        <v>177300</v>
      </c>
      <c r="BF648" s="27">
        <v>16</v>
      </c>
      <c r="BG648" s="31">
        <f t="shared" si="94"/>
        <v>16000</v>
      </c>
      <c r="BH648" s="31">
        <f t="shared" si="100"/>
        <v>16000</v>
      </c>
      <c r="BI648" s="31">
        <f t="shared" si="95"/>
        <v>16000</v>
      </c>
      <c r="BJ648" s="27">
        <v>1000</v>
      </c>
      <c r="BK648" s="31">
        <f t="shared" si="92"/>
        <v>166270</v>
      </c>
      <c r="BL648" s="32">
        <v>166.27</v>
      </c>
      <c r="BM648" s="27">
        <v>1</v>
      </c>
      <c r="BN648" s="27" t="s">
        <v>108</v>
      </c>
      <c r="BO648" s="27">
        <f t="shared" si="93"/>
        <v>1</v>
      </c>
      <c r="BP648" s="27">
        <f t="shared" si="96"/>
        <v>3855800</v>
      </c>
      <c r="BQ648" s="27">
        <f t="shared" si="97"/>
        <v>4.3122049898853675E-2</v>
      </c>
      <c r="BR648" s="27">
        <f t="shared" si="98"/>
        <v>23.189992181391712</v>
      </c>
      <c r="BS648" s="27" t="str">
        <f t="shared" si="99"/>
        <v>Initiate</v>
      </c>
    </row>
    <row r="649" spans="1:71" customFormat="1" hidden="1">
      <c r="A649">
        <v>671</v>
      </c>
      <c r="B649" t="s">
        <v>93</v>
      </c>
      <c r="C649" s="1">
        <v>43281</v>
      </c>
      <c r="D649">
        <v>1.3523000000000001</v>
      </c>
      <c r="E649" t="e">
        <v>#N/A</v>
      </c>
      <c r="F649" t="e">
        <v>#N/A</v>
      </c>
      <c r="G649">
        <v>2259800</v>
      </c>
      <c r="H649" t="e">
        <v>#N/A</v>
      </c>
      <c r="I649">
        <v>89400</v>
      </c>
      <c r="J649" s="3" t="e">
        <v>#N/A</v>
      </c>
      <c r="K649">
        <v>1685200</v>
      </c>
      <c r="L649">
        <v>1248800</v>
      </c>
      <c r="M649">
        <v>4400</v>
      </c>
      <c r="N649" s="2">
        <v>3156500</v>
      </c>
      <c r="O649" s="2">
        <v>3164400</v>
      </c>
      <c r="P649">
        <v>518500</v>
      </c>
      <c r="Q649">
        <v>28786300</v>
      </c>
      <c r="R649">
        <v>25296900</v>
      </c>
      <c r="S649" s="4" t="e">
        <v>#N/A</v>
      </c>
      <c r="T649">
        <v>100</v>
      </c>
      <c r="U649" t="e">
        <v>#N/A</v>
      </c>
      <c r="V649" t="e">
        <v>#N/A</v>
      </c>
      <c r="W649">
        <v>357400</v>
      </c>
      <c r="X649">
        <v>15700</v>
      </c>
      <c r="Y649" t="e">
        <v>#N/A</v>
      </c>
      <c r="Z649">
        <v>357300</v>
      </c>
      <c r="AA649" t="e">
        <v>#N/A</v>
      </c>
      <c r="AB649">
        <v>200</v>
      </c>
      <c r="AC649" t="e">
        <v>#N/A</v>
      </c>
      <c r="AD649">
        <v>19.915400000000002</v>
      </c>
      <c r="AE649" s="25" t="e">
        <v>#N/A</v>
      </c>
      <c r="AF649">
        <v>208400</v>
      </c>
      <c r="AG649">
        <v>51800</v>
      </c>
      <c r="AH649" t="e">
        <v>#N/A</v>
      </c>
      <c r="AI649">
        <v>260100</v>
      </c>
      <c r="AJ649" t="e">
        <v>#N/A</v>
      </c>
      <c r="AK649">
        <v>4700</v>
      </c>
      <c r="AL649">
        <v>-1200</v>
      </c>
      <c r="AM649">
        <v>0</v>
      </c>
      <c r="AN649">
        <v>260100</v>
      </c>
      <c r="AO649">
        <v>670700</v>
      </c>
      <c r="AP649" t="e">
        <v>#N/A</v>
      </c>
      <c r="AQ649">
        <v>813300</v>
      </c>
      <c r="AR649">
        <v>28696900</v>
      </c>
      <c r="AS649">
        <v>3480300</v>
      </c>
      <c r="AT649">
        <v>20.620999999999999</v>
      </c>
      <c r="AU649">
        <v>211200</v>
      </c>
      <c r="AV649">
        <v>753800</v>
      </c>
      <c r="AW649">
        <v>-300</v>
      </c>
      <c r="AX649" s="26">
        <v>824200</v>
      </c>
      <c r="AY649">
        <v>824200</v>
      </c>
      <c r="AZ649">
        <v>2758300</v>
      </c>
      <c r="BA649">
        <v>1024200</v>
      </c>
      <c r="BB649">
        <v>1024200</v>
      </c>
      <c r="BC649" t="e">
        <v>#N/A</v>
      </c>
      <c r="BD649">
        <v>18798100</v>
      </c>
      <c r="BE649" s="15">
        <v>215400</v>
      </c>
      <c r="BF649" s="5">
        <v>0</v>
      </c>
      <c r="BG649" s="9">
        <f t="shared" si="94"/>
        <v>0</v>
      </c>
      <c r="BH649" s="9">
        <f t="shared" si="100"/>
        <v>12000</v>
      </c>
      <c r="BI649" s="9">
        <f t="shared" si="95"/>
        <v>12000</v>
      </c>
      <c r="BJ649">
        <v>1000</v>
      </c>
      <c r="BK649" s="9">
        <f t="shared" si="92"/>
        <v>184150</v>
      </c>
      <c r="BL649" s="21">
        <v>184.15</v>
      </c>
      <c r="BM649">
        <v>1</v>
      </c>
      <c r="BN649" t="s">
        <v>108</v>
      </c>
      <c r="BO649">
        <f t="shared" si="93"/>
        <v>0</v>
      </c>
      <c r="BP649">
        <f t="shared" si="96"/>
        <v>3489400</v>
      </c>
      <c r="BQ649">
        <f t="shared" si="97"/>
        <v>5.2774115893849949E-2</v>
      </c>
      <c r="BR649">
        <f t="shared" si="98"/>
        <v>18.948683138745587</v>
      </c>
      <c r="BS649" t="str">
        <f t="shared" si="99"/>
        <v>NonPayer</v>
      </c>
    </row>
    <row r="650" spans="1:71">
      <c r="A650" s="27">
        <v>672</v>
      </c>
      <c r="B650" s="27" t="s">
        <v>93</v>
      </c>
      <c r="C650" s="29">
        <v>43100</v>
      </c>
      <c r="D650" s="27">
        <v>1.2087000000000001</v>
      </c>
      <c r="E650" s="27" t="e">
        <v>#N/A</v>
      </c>
      <c r="F650" s="27" t="e">
        <v>#N/A</v>
      </c>
      <c r="G650" s="27">
        <v>2756500</v>
      </c>
      <c r="H650" s="27" t="e">
        <v>#N/A</v>
      </c>
      <c r="I650" s="27">
        <v>86000</v>
      </c>
      <c r="J650" s="27" t="e">
        <v>#N/A</v>
      </c>
      <c r="K650" s="27">
        <v>1898200</v>
      </c>
      <c r="L650" s="27">
        <v>5328500</v>
      </c>
      <c r="M650" s="27">
        <v>4400</v>
      </c>
      <c r="N650" s="27">
        <v>3058600</v>
      </c>
      <c r="O650" s="27">
        <v>3111700</v>
      </c>
      <c r="P650" s="27">
        <v>693300</v>
      </c>
      <c r="Q650" s="27">
        <v>27112200</v>
      </c>
      <c r="R650" s="27">
        <v>23676200</v>
      </c>
      <c r="S650" s="27" t="e">
        <v>#N/A</v>
      </c>
      <c r="T650" s="27">
        <v>100</v>
      </c>
      <c r="U650" s="27" t="e">
        <v>#N/A</v>
      </c>
      <c r="V650" s="27" t="e">
        <v>#N/A</v>
      </c>
      <c r="W650" s="27">
        <v>-4300</v>
      </c>
      <c r="X650" s="27">
        <v>16800</v>
      </c>
      <c r="Y650" s="27" t="e">
        <v>#N/A</v>
      </c>
      <c r="Z650" s="27">
        <v>-4400</v>
      </c>
      <c r="AA650" s="27" t="e">
        <v>#N/A</v>
      </c>
      <c r="AB650" s="27">
        <v>1900</v>
      </c>
      <c r="AC650" s="27" t="e">
        <v>#N/A</v>
      </c>
      <c r="AD650" s="27">
        <v>23.152899999999999</v>
      </c>
      <c r="AE650" s="27" t="e">
        <v>#N/A</v>
      </c>
      <c r="AF650" s="27">
        <v>165300</v>
      </c>
      <c r="AG650" s="27">
        <v>49200</v>
      </c>
      <c r="AH650" s="27" t="e">
        <v>#N/A</v>
      </c>
      <c r="AI650" s="27">
        <v>212500</v>
      </c>
      <c r="AJ650" s="27" t="e">
        <v>#N/A</v>
      </c>
      <c r="AK650" s="27">
        <v>4000</v>
      </c>
      <c r="AL650" s="27">
        <v>-2900</v>
      </c>
      <c r="AM650" s="27">
        <v>0</v>
      </c>
      <c r="AN650" s="27">
        <v>212500</v>
      </c>
      <c r="AO650" s="27">
        <v>703800</v>
      </c>
      <c r="AP650" s="27" t="e">
        <v>#N/A</v>
      </c>
      <c r="AQ650" s="27">
        <v>725100</v>
      </c>
      <c r="AR650" s="27">
        <v>27026200</v>
      </c>
      <c r="AS650" s="27">
        <v>3427600</v>
      </c>
      <c r="AT650" s="27">
        <v>20.723299999999998</v>
      </c>
      <c r="AU650" s="27">
        <v>189100</v>
      </c>
      <c r="AV650" s="27">
        <v>804100</v>
      </c>
      <c r="AW650" s="27">
        <v>-1700</v>
      </c>
      <c r="AX650" s="27">
        <v>750400</v>
      </c>
      <c r="AY650" s="27">
        <v>750400</v>
      </c>
      <c r="AZ650" s="27">
        <v>2797800</v>
      </c>
      <c r="BA650" s="27">
        <v>912500</v>
      </c>
      <c r="BB650" s="27">
        <v>912500</v>
      </c>
      <c r="BC650" s="27" t="e">
        <v>#N/A</v>
      </c>
      <c r="BD650" s="27">
        <v>19891200</v>
      </c>
      <c r="BE650" s="28">
        <v>174400</v>
      </c>
      <c r="BF650" s="27">
        <v>12</v>
      </c>
      <c r="BG650" s="31">
        <f t="shared" si="94"/>
        <v>12000</v>
      </c>
      <c r="BH650" s="31">
        <f t="shared" si="100"/>
        <v>12000</v>
      </c>
      <c r="BI650" s="31">
        <f t="shared" si="95"/>
        <v>12000</v>
      </c>
      <c r="BJ650" s="27">
        <v>1000</v>
      </c>
      <c r="BK650" s="31">
        <f t="shared" si="92"/>
        <v>190000</v>
      </c>
      <c r="BL650" s="32">
        <v>190</v>
      </c>
      <c r="BM650" s="27">
        <v>1</v>
      </c>
      <c r="BN650" s="27" t="s">
        <v>108</v>
      </c>
      <c r="BO650" s="27">
        <f t="shared" si="93"/>
        <v>1</v>
      </c>
      <c r="BP650" s="27">
        <f t="shared" si="96"/>
        <v>3436000</v>
      </c>
      <c r="BQ650" s="27">
        <f t="shared" si="97"/>
        <v>5.5296856810244467E-2</v>
      </c>
      <c r="BR650" s="27">
        <f t="shared" si="98"/>
        <v>18.08421052631579</v>
      </c>
      <c r="BS650" s="27" t="str">
        <f t="shared" si="99"/>
        <v>Initiate</v>
      </c>
    </row>
    <row r="651" spans="1:71" customFormat="1" hidden="1">
      <c r="A651">
        <v>673</v>
      </c>
      <c r="B651" t="s">
        <v>93</v>
      </c>
      <c r="C651" s="1">
        <v>42916</v>
      </c>
      <c r="D651">
        <v>1.2627999999999999</v>
      </c>
      <c r="E651" t="e">
        <v>#N/A</v>
      </c>
      <c r="F651" t="e">
        <v>#N/A</v>
      </c>
      <c r="G651">
        <v>2398000</v>
      </c>
      <c r="H651" t="e">
        <v>#N/A</v>
      </c>
      <c r="I651">
        <v>89900</v>
      </c>
      <c r="J651" s="3" t="e">
        <v>#N/A</v>
      </c>
      <c r="K651">
        <v>1942200</v>
      </c>
      <c r="L651">
        <v>2448100</v>
      </c>
      <c r="M651">
        <v>4400</v>
      </c>
      <c r="N651" s="2">
        <v>2655600</v>
      </c>
      <c r="O651" s="2">
        <v>2718900</v>
      </c>
      <c r="P651">
        <v>567300</v>
      </c>
      <c r="Q651">
        <v>25754700</v>
      </c>
      <c r="R651">
        <v>22714300</v>
      </c>
      <c r="S651" s="4" t="e">
        <v>#N/A</v>
      </c>
      <c r="T651" t="e">
        <v>#N/A</v>
      </c>
      <c r="U651" t="e">
        <v>#N/A</v>
      </c>
      <c r="V651" t="e">
        <v>#N/A</v>
      </c>
      <c r="W651">
        <v>-112000</v>
      </c>
      <c r="X651">
        <v>11600</v>
      </c>
      <c r="Y651" t="e">
        <v>#N/A</v>
      </c>
      <c r="Z651" t="e">
        <v>#N/A</v>
      </c>
      <c r="AA651" t="e">
        <v>#N/A</v>
      </c>
      <c r="AB651">
        <v>500</v>
      </c>
      <c r="AC651" t="e">
        <v>#N/A</v>
      </c>
      <c r="AD651">
        <v>20.036100000000001</v>
      </c>
      <c r="AE651" s="25" t="e">
        <v>#N/A</v>
      </c>
      <c r="AF651">
        <v>177400</v>
      </c>
      <c r="AG651">
        <v>44400</v>
      </c>
      <c r="AH651" t="e">
        <v>#N/A</v>
      </c>
      <c r="AI651">
        <v>221600</v>
      </c>
      <c r="AJ651" t="e">
        <v>#N/A</v>
      </c>
      <c r="AK651">
        <v>1200</v>
      </c>
      <c r="AL651">
        <v>-6200</v>
      </c>
      <c r="AM651">
        <v>0</v>
      </c>
      <c r="AN651">
        <v>221600</v>
      </c>
      <c r="AO651">
        <v>692400</v>
      </c>
      <c r="AP651" t="e">
        <v>#N/A</v>
      </c>
      <c r="AQ651">
        <v>623100</v>
      </c>
      <c r="AR651">
        <v>25664800</v>
      </c>
      <c r="AS651">
        <v>3034800</v>
      </c>
      <c r="AT651">
        <v>20.138500000000001</v>
      </c>
      <c r="AU651">
        <v>157000</v>
      </c>
      <c r="AV651">
        <v>912600</v>
      </c>
      <c r="AW651">
        <v>-500</v>
      </c>
      <c r="AX651" s="26">
        <v>631500</v>
      </c>
      <c r="AY651">
        <v>631500</v>
      </c>
      <c r="AZ651">
        <v>2832400</v>
      </c>
      <c r="BA651">
        <v>779600</v>
      </c>
      <c r="BB651">
        <v>779600</v>
      </c>
      <c r="BC651" t="e">
        <v>#N/A</v>
      </c>
      <c r="BD651">
        <v>18906400</v>
      </c>
      <c r="BE651" s="15">
        <v>185800</v>
      </c>
      <c r="BF651" s="5">
        <v>0</v>
      </c>
      <c r="BG651" s="9">
        <f t="shared" si="94"/>
        <v>0</v>
      </c>
      <c r="BH651" s="9">
        <f t="shared" si="100"/>
        <v>6000</v>
      </c>
      <c r="BI651" s="9">
        <f t="shared" si="95"/>
        <v>6000</v>
      </c>
      <c r="BJ651">
        <v>1000</v>
      </c>
      <c r="BK651" s="9">
        <f t="shared" si="92"/>
        <v>115060</v>
      </c>
      <c r="BL651" s="21">
        <v>115.06</v>
      </c>
      <c r="BM651">
        <v>1</v>
      </c>
      <c r="BN651" t="s">
        <v>108</v>
      </c>
      <c r="BO651">
        <f t="shared" si="93"/>
        <v>0</v>
      </c>
      <c r="BP651">
        <f t="shared" si="96"/>
        <v>3040400</v>
      </c>
      <c r="BQ651">
        <f t="shared" si="97"/>
        <v>3.7843704775687409E-2</v>
      </c>
      <c r="BR651">
        <f t="shared" si="98"/>
        <v>26.424474187380497</v>
      </c>
      <c r="BS651" t="str">
        <f t="shared" si="99"/>
        <v>NonPayer</v>
      </c>
    </row>
    <row r="652" spans="1:71">
      <c r="A652" s="27">
        <v>674</v>
      </c>
      <c r="B652" s="27" t="s">
        <v>93</v>
      </c>
      <c r="C652" s="29">
        <v>42735</v>
      </c>
      <c r="D652" s="27">
        <v>1.1629</v>
      </c>
      <c r="E652" s="27" t="e">
        <v>#N/A</v>
      </c>
      <c r="F652" s="27" t="e">
        <v>#N/A</v>
      </c>
      <c r="G652" s="27">
        <v>2962800</v>
      </c>
      <c r="H652" s="27" t="e">
        <v>#N/A</v>
      </c>
      <c r="I652" s="27">
        <v>93900</v>
      </c>
      <c r="J652" s="27" t="e">
        <v>#N/A</v>
      </c>
      <c r="K652" s="27">
        <v>2162300</v>
      </c>
      <c r="L652" s="27">
        <v>2108600</v>
      </c>
      <c r="M652" s="27">
        <v>4400</v>
      </c>
      <c r="N652" s="27">
        <v>2435700</v>
      </c>
      <c r="O652" s="27">
        <v>2497800</v>
      </c>
      <c r="P652" s="27">
        <v>553000</v>
      </c>
      <c r="Q652" s="27">
        <v>25368500</v>
      </c>
      <c r="R652" s="27">
        <v>22546900</v>
      </c>
      <c r="S652" s="27" t="e">
        <v>#N/A</v>
      </c>
      <c r="T652" s="27">
        <v>35600</v>
      </c>
      <c r="U652" s="27" t="e">
        <v>#N/A</v>
      </c>
      <c r="V652" s="27">
        <v>-35600</v>
      </c>
      <c r="W652" s="27">
        <v>-330300</v>
      </c>
      <c r="X652" s="27">
        <v>20600</v>
      </c>
      <c r="Y652" s="27">
        <v>3000</v>
      </c>
      <c r="Z652" s="27">
        <v>-365900</v>
      </c>
      <c r="AA652" s="27" t="e">
        <v>#N/A</v>
      </c>
      <c r="AB652" s="27">
        <v>1400</v>
      </c>
      <c r="AC652" s="27" t="e">
        <v>#N/A</v>
      </c>
      <c r="AD652" s="27">
        <v>21.134599999999999</v>
      </c>
      <c r="AE652" s="27" t="e">
        <v>#N/A</v>
      </c>
      <c r="AF652" s="27">
        <v>140800</v>
      </c>
      <c r="AG652" s="27">
        <v>38000</v>
      </c>
      <c r="AH652" s="27" t="e">
        <v>#N/A</v>
      </c>
      <c r="AI652" s="27">
        <v>179800</v>
      </c>
      <c r="AJ652" s="27">
        <v>0</v>
      </c>
      <c r="AK652" s="27">
        <v>3500</v>
      </c>
      <c r="AL652" s="27">
        <v>-161800</v>
      </c>
      <c r="AM652" s="27">
        <v>0</v>
      </c>
      <c r="AN652" s="27">
        <v>179800</v>
      </c>
      <c r="AO652" s="27">
        <v>724300</v>
      </c>
      <c r="AP652" s="27" t="e">
        <v>#N/A</v>
      </c>
      <c r="AQ652" s="27">
        <v>538600</v>
      </c>
      <c r="AR652" s="27">
        <v>25274600</v>
      </c>
      <c r="AS652" s="27">
        <v>2813700</v>
      </c>
      <c r="AT652" s="27">
        <v>20.014800000000001</v>
      </c>
      <c r="AU652" s="27">
        <v>135600</v>
      </c>
      <c r="AV652" s="27">
        <v>1036200</v>
      </c>
      <c r="AW652" s="27">
        <v>1400</v>
      </c>
      <c r="AX652" s="27">
        <v>540500</v>
      </c>
      <c r="AY652" s="27">
        <v>538600</v>
      </c>
      <c r="AZ652" s="27">
        <v>2867800</v>
      </c>
      <c r="BA652" s="27">
        <v>677500</v>
      </c>
      <c r="BB652" s="27">
        <v>677500</v>
      </c>
      <c r="BC652" s="27" t="e">
        <v>#N/A</v>
      </c>
      <c r="BD652" s="27">
        <v>18556600</v>
      </c>
      <c r="BE652" s="28">
        <v>140800</v>
      </c>
      <c r="BF652" s="27">
        <v>6</v>
      </c>
      <c r="BG652" s="31">
        <f t="shared" si="94"/>
        <v>6000</v>
      </c>
      <c r="BH652" s="31">
        <f t="shared" si="100"/>
        <v>6000</v>
      </c>
      <c r="BI652" s="31">
        <f t="shared" si="95"/>
        <v>6000</v>
      </c>
      <c r="BJ652" s="27">
        <v>1000</v>
      </c>
      <c r="BK652" s="31">
        <f t="shared" si="92"/>
        <v>130250</v>
      </c>
      <c r="BL652" s="32">
        <v>130.25</v>
      </c>
      <c r="BM652" s="27">
        <v>1</v>
      </c>
      <c r="BN652" s="27" t="s">
        <v>108</v>
      </c>
      <c r="BO652" s="27">
        <f t="shared" si="93"/>
        <v>1</v>
      </c>
      <c r="BP652" s="27">
        <f t="shared" si="96"/>
        <v>2821600</v>
      </c>
      <c r="BQ652" s="27">
        <f t="shared" si="97"/>
        <v>4.6161752197334843E-2</v>
      </c>
      <c r="BR652" s="27">
        <f t="shared" si="98"/>
        <v>21.662955854126679</v>
      </c>
      <c r="BS652" s="27" t="str">
        <f t="shared" si="99"/>
        <v>Initiate</v>
      </c>
    </row>
    <row r="653" spans="1:71" customFormat="1" hidden="1">
      <c r="A653">
        <v>675</v>
      </c>
      <c r="B653" t="s">
        <v>93</v>
      </c>
      <c r="C653" s="1">
        <v>42551</v>
      </c>
      <c r="D653">
        <v>1.1580999999999999</v>
      </c>
      <c r="E653" t="e">
        <v>#N/A</v>
      </c>
      <c r="F653" t="e">
        <v>#N/A</v>
      </c>
      <c r="G653">
        <v>2363100</v>
      </c>
      <c r="H653" t="e">
        <v>#N/A</v>
      </c>
      <c r="I653">
        <v>89300</v>
      </c>
      <c r="J653" s="3" t="e">
        <v>#N/A</v>
      </c>
      <c r="K653">
        <v>2401300</v>
      </c>
      <c r="L653">
        <v>2503900</v>
      </c>
      <c r="M653">
        <v>4400</v>
      </c>
      <c r="N653" s="2">
        <v>2155400</v>
      </c>
      <c r="O653" s="2">
        <v>2281300</v>
      </c>
      <c r="P653">
        <v>613900</v>
      </c>
      <c r="Q653">
        <v>25794000</v>
      </c>
      <c r="R653">
        <v>23189700</v>
      </c>
      <c r="S653" s="4" t="e">
        <v>#N/A</v>
      </c>
      <c r="T653" t="e">
        <v>#N/A</v>
      </c>
      <c r="U653" t="e">
        <v>#N/A</v>
      </c>
      <c r="V653" t="e">
        <v>#N/A</v>
      </c>
      <c r="W653">
        <v>-78100</v>
      </c>
      <c r="X653">
        <v>20600</v>
      </c>
      <c r="Y653" t="e">
        <v>#N/A</v>
      </c>
      <c r="Z653" t="e">
        <v>#N/A</v>
      </c>
      <c r="AA653" t="e">
        <v>#N/A</v>
      </c>
      <c r="AB653">
        <v>100</v>
      </c>
      <c r="AC653" t="e">
        <v>#N/A</v>
      </c>
      <c r="AD653">
        <v>18.084499999999998</v>
      </c>
      <c r="AE653" s="25" t="e">
        <v>#N/A</v>
      </c>
      <c r="AF653">
        <v>142700</v>
      </c>
      <c r="AG653">
        <v>32100</v>
      </c>
      <c r="AH653" t="e">
        <v>#N/A</v>
      </c>
      <c r="AI653">
        <v>177500</v>
      </c>
      <c r="AJ653">
        <v>1900</v>
      </c>
      <c r="AK653">
        <v>2700</v>
      </c>
      <c r="AL653">
        <v>-2600</v>
      </c>
      <c r="AM653">
        <v>0</v>
      </c>
      <c r="AN653">
        <v>177500</v>
      </c>
      <c r="AO653">
        <v>720200</v>
      </c>
      <c r="AP653" t="e">
        <v>#N/A</v>
      </c>
      <c r="AQ653">
        <v>399200</v>
      </c>
      <c r="AR653">
        <v>25704700</v>
      </c>
      <c r="AS653">
        <v>2597200</v>
      </c>
      <c r="AT653">
        <v>24.887599999999999</v>
      </c>
      <c r="AU653">
        <v>132800</v>
      </c>
      <c r="AV653">
        <v>1160200</v>
      </c>
      <c r="AW653">
        <v>-300</v>
      </c>
      <c r="AX653" s="26">
        <v>401100</v>
      </c>
      <c r="AY653">
        <v>399200</v>
      </c>
      <c r="AZ653">
        <v>2890400</v>
      </c>
      <c r="BA653">
        <v>533600</v>
      </c>
      <c r="BB653">
        <v>533600</v>
      </c>
      <c r="BC653" t="e">
        <v>#N/A</v>
      </c>
      <c r="BD653">
        <v>19123400</v>
      </c>
      <c r="BE653" s="15">
        <v>144600</v>
      </c>
      <c r="BF653" s="5">
        <v>0</v>
      </c>
      <c r="BG653" s="9">
        <f t="shared" si="94"/>
        <v>0</v>
      </c>
      <c r="BH653" s="9">
        <f t="shared" si="100"/>
        <v>1970</v>
      </c>
      <c r="BI653" s="9">
        <f t="shared" si="95"/>
        <v>1970</v>
      </c>
      <c r="BJ653">
        <v>1000</v>
      </c>
      <c r="BK653" s="9">
        <f t="shared" si="92"/>
        <v>90200</v>
      </c>
      <c r="BL653" s="21">
        <v>90.2</v>
      </c>
      <c r="BM653">
        <v>1</v>
      </c>
      <c r="BN653" t="s">
        <v>108</v>
      </c>
      <c r="BO653">
        <f t="shared" si="93"/>
        <v>0</v>
      </c>
      <c r="BP653">
        <f t="shared" si="96"/>
        <v>2604300</v>
      </c>
      <c r="BQ653">
        <f t="shared" si="97"/>
        <v>3.4635026686633645E-2</v>
      </c>
      <c r="BR653">
        <f t="shared" si="98"/>
        <v>28.872505543237249</v>
      </c>
      <c r="BS653" t="str">
        <f t="shared" si="99"/>
        <v>NonPayer</v>
      </c>
    </row>
    <row r="654" spans="1:71">
      <c r="A654" s="27">
        <v>676</v>
      </c>
      <c r="B654" s="27" t="s">
        <v>93</v>
      </c>
      <c r="C654" s="29">
        <v>42369</v>
      </c>
      <c r="D654" s="27">
        <v>1.2401</v>
      </c>
      <c r="E654" s="27" t="e">
        <v>#N/A</v>
      </c>
      <c r="F654" s="27" t="e">
        <v>#N/A</v>
      </c>
      <c r="G654" s="27">
        <v>2721500</v>
      </c>
      <c r="H654" s="27" t="e">
        <v>#N/A</v>
      </c>
      <c r="I654" s="27">
        <v>105400</v>
      </c>
      <c r="J654" s="27" t="e">
        <v>#N/A</v>
      </c>
      <c r="K654" s="27">
        <v>2583000</v>
      </c>
      <c r="L654" s="27">
        <v>2232100</v>
      </c>
      <c r="M654" s="27">
        <v>4400</v>
      </c>
      <c r="N654" s="27">
        <v>1935200</v>
      </c>
      <c r="O654" s="27">
        <v>2052500</v>
      </c>
      <c r="P654" s="27">
        <v>956900</v>
      </c>
      <c r="Q654" s="27">
        <v>27334700</v>
      </c>
      <c r="R654" s="27">
        <v>24959700</v>
      </c>
      <c r="S654" s="27" t="e">
        <v>#N/A</v>
      </c>
      <c r="T654" s="27">
        <v>22300</v>
      </c>
      <c r="U654" s="27" t="e">
        <v>#N/A</v>
      </c>
      <c r="V654" s="27">
        <v>-22300</v>
      </c>
      <c r="W654" s="27">
        <v>-315200</v>
      </c>
      <c r="X654" s="27">
        <v>21500</v>
      </c>
      <c r="Y654" s="27">
        <v>4300</v>
      </c>
      <c r="Z654" s="27">
        <v>-337500</v>
      </c>
      <c r="AA654" s="27" t="e">
        <v>#N/A</v>
      </c>
      <c r="AB654" s="27">
        <v>2800</v>
      </c>
      <c r="AC654" s="27" t="e">
        <v>#N/A</v>
      </c>
      <c r="AD654" s="27">
        <v>36.427300000000002</v>
      </c>
      <c r="AE654" s="27" t="e">
        <v>#N/A</v>
      </c>
      <c r="AF654" s="27">
        <v>73100</v>
      </c>
      <c r="AG654" s="27">
        <v>41600</v>
      </c>
      <c r="AH654" s="27" t="e">
        <v>#N/A</v>
      </c>
      <c r="AI654" s="27">
        <v>114200</v>
      </c>
      <c r="AJ654" s="27">
        <v>0</v>
      </c>
      <c r="AK654" s="27">
        <v>2200</v>
      </c>
      <c r="AL654" s="27">
        <v>-66800</v>
      </c>
      <c r="AM654" s="27">
        <v>0</v>
      </c>
      <c r="AN654" s="27">
        <v>114200</v>
      </c>
      <c r="AO654" s="27">
        <v>756900</v>
      </c>
      <c r="AP654" s="27" t="e">
        <v>#N/A</v>
      </c>
      <c r="AQ654" s="27">
        <v>222800</v>
      </c>
      <c r="AR654" s="27">
        <v>27229300</v>
      </c>
      <c r="AS654" s="27">
        <v>2368400</v>
      </c>
      <c r="AT654" s="27">
        <v>32.699300000000001</v>
      </c>
      <c r="AU654" s="27">
        <v>108300</v>
      </c>
      <c r="AV654" s="27">
        <v>1291600</v>
      </c>
      <c r="AW654" s="27">
        <v>-400</v>
      </c>
      <c r="AX654" s="27">
        <v>223300</v>
      </c>
      <c r="AY654" s="27">
        <v>222800</v>
      </c>
      <c r="AZ654" s="27">
        <v>2824600</v>
      </c>
      <c r="BA654" s="27">
        <v>331200</v>
      </c>
      <c r="BB654" s="27">
        <v>331200</v>
      </c>
      <c r="BC654" s="27" t="e">
        <v>#N/A</v>
      </c>
      <c r="BD654" s="27">
        <v>19802700</v>
      </c>
      <c r="BE654" s="28">
        <v>73100</v>
      </c>
      <c r="BF654" s="27">
        <v>1.97</v>
      </c>
      <c r="BG654" s="31">
        <f t="shared" si="94"/>
        <v>1970</v>
      </c>
      <c r="BH654" s="31">
        <f t="shared" si="100"/>
        <v>1970</v>
      </c>
      <c r="BI654" s="31">
        <f t="shared" si="95"/>
        <v>1970</v>
      </c>
      <c r="BJ654" s="27">
        <v>1000</v>
      </c>
      <c r="BK654" s="31">
        <f t="shared" si="92"/>
        <v>76790</v>
      </c>
      <c r="BL654" s="32">
        <v>76.790000000000006</v>
      </c>
      <c r="BM654" s="27">
        <v>1</v>
      </c>
      <c r="BN654" s="27" t="s">
        <v>108</v>
      </c>
      <c r="BO654" s="27">
        <f t="shared" si="93"/>
        <v>1</v>
      </c>
      <c r="BP654" s="27">
        <f t="shared" si="96"/>
        <v>2375000</v>
      </c>
      <c r="BQ654" s="27">
        <f t="shared" si="97"/>
        <v>3.233263157894737E-2</v>
      </c>
      <c r="BR654" s="27">
        <f t="shared" si="98"/>
        <v>30.928506315926551</v>
      </c>
      <c r="BS654" s="27" t="str">
        <f t="shared" si="99"/>
        <v>Initiate</v>
      </c>
    </row>
    <row r="655" spans="1:71" customFormat="1" hidden="1">
      <c r="A655">
        <v>677</v>
      </c>
      <c r="B655" t="s">
        <v>93</v>
      </c>
      <c r="C655" s="1">
        <v>42185</v>
      </c>
      <c r="D655">
        <v>1.1984999999999999</v>
      </c>
      <c r="E655" t="e">
        <v>#N/A</v>
      </c>
      <c r="F655" t="e">
        <v>#N/A</v>
      </c>
      <c r="G655">
        <v>2348700</v>
      </c>
      <c r="H655" t="e">
        <v>#N/A</v>
      </c>
      <c r="I655">
        <v>95100</v>
      </c>
      <c r="J655" s="3" t="e">
        <v>#N/A</v>
      </c>
      <c r="K655">
        <v>2458900</v>
      </c>
      <c r="L655">
        <v>1485000</v>
      </c>
      <c r="M655">
        <v>4400</v>
      </c>
      <c r="N655" s="2">
        <v>1794900</v>
      </c>
      <c r="O655" s="2">
        <v>1838200</v>
      </c>
      <c r="P655">
        <v>1999700</v>
      </c>
      <c r="Q655">
        <v>23657000</v>
      </c>
      <c r="R655">
        <v>21505100</v>
      </c>
      <c r="S655" s="4" t="e">
        <v>#N/A</v>
      </c>
      <c r="T655">
        <v>24400</v>
      </c>
      <c r="U655" t="e">
        <v>#N/A</v>
      </c>
      <c r="V655">
        <v>-24400</v>
      </c>
      <c r="W655">
        <v>-465900</v>
      </c>
      <c r="X655">
        <v>19100</v>
      </c>
      <c r="Y655">
        <v>1400</v>
      </c>
      <c r="Z655">
        <v>-490300</v>
      </c>
      <c r="AA655" t="e">
        <v>#N/A</v>
      </c>
      <c r="AB655">
        <v>1500</v>
      </c>
      <c r="AC655" t="e">
        <v>#N/A</v>
      </c>
      <c r="AD655">
        <v>27.296900000000001</v>
      </c>
      <c r="AE655" s="25" t="e">
        <v>#N/A</v>
      </c>
      <c r="AF655">
        <v>53700</v>
      </c>
      <c r="AG655">
        <v>20500</v>
      </c>
      <c r="AH655" t="e">
        <v>#N/A</v>
      </c>
      <c r="AI655">
        <v>75100</v>
      </c>
      <c r="AJ655">
        <v>500</v>
      </c>
      <c r="AK655">
        <v>4100</v>
      </c>
      <c r="AL655">
        <v>-136100</v>
      </c>
      <c r="AM655">
        <v>0</v>
      </c>
      <c r="AN655">
        <v>75100</v>
      </c>
      <c r="AO655">
        <v>672300</v>
      </c>
      <c r="AP655" t="e">
        <v>#N/A</v>
      </c>
      <c r="AQ655">
        <v>205500</v>
      </c>
      <c r="AR655">
        <v>23561900</v>
      </c>
      <c r="AS655">
        <v>2149700</v>
      </c>
      <c r="AT655">
        <v>27.730799999999999</v>
      </c>
      <c r="AU655">
        <v>78700</v>
      </c>
      <c r="AV655">
        <v>1129900</v>
      </c>
      <c r="AW655">
        <v>-900</v>
      </c>
      <c r="AX655" s="26">
        <v>206000</v>
      </c>
      <c r="AY655">
        <v>205500</v>
      </c>
      <c r="AZ655">
        <v>2534700</v>
      </c>
      <c r="BA655">
        <v>283800</v>
      </c>
      <c r="BB655">
        <v>283800</v>
      </c>
      <c r="BC655" t="e">
        <v>#N/A</v>
      </c>
      <c r="BD655">
        <v>17716400</v>
      </c>
      <c r="BE655" s="15">
        <v>54200</v>
      </c>
      <c r="BF655" s="5">
        <v>0</v>
      </c>
      <c r="BG655" s="9">
        <f t="shared" si="94"/>
        <v>0</v>
      </c>
      <c r="BH655" s="9">
        <f t="shared" si="100"/>
        <v>450</v>
      </c>
      <c r="BI655" s="9">
        <f t="shared" si="95"/>
        <v>450</v>
      </c>
      <c r="BJ655">
        <v>1000</v>
      </c>
      <c r="BK655" s="9">
        <f t="shared" si="92"/>
        <v>48030</v>
      </c>
      <c r="BL655" s="21">
        <v>48.03</v>
      </c>
      <c r="BM655">
        <v>1</v>
      </c>
      <c r="BN655" t="s">
        <v>108</v>
      </c>
      <c r="BO655">
        <f t="shared" si="93"/>
        <v>0</v>
      </c>
      <c r="BP655">
        <f t="shared" si="96"/>
        <v>2151900</v>
      </c>
      <c r="BQ655">
        <f t="shared" si="97"/>
        <v>2.231981040011153E-2</v>
      </c>
      <c r="BR655">
        <f t="shared" si="98"/>
        <v>44.803247970018738</v>
      </c>
      <c r="BS655" t="str">
        <f t="shared" si="99"/>
        <v>NonPayer</v>
      </c>
    </row>
    <row r="656" spans="1:71">
      <c r="A656" s="27">
        <v>678</v>
      </c>
      <c r="B656" s="27" t="s">
        <v>93</v>
      </c>
      <c r="C656" s="29">
        <v>42004</v>
      </c>
      <c r="D656" s="27">
        <v>1.2683</v>
      </c>
      <c r="E656" s="27" t="e">
        <v>#N/A</v>
      </c>
      <c r="F656" s="27" t="e">
        <v>#N/A</v>
      </c>
      <c r="G656" s="27">
        <v>2674500</v>
      </c>
      <c r="H656" s="27" t="e">
        <v>#N/A</v>
      </c>
      <c r="I656" s="27">
        <v>101400</v>
      </c>
      <c r="J656" s="27" t="e">
        <v>#N/A</v>
      </c>
      <c r="K656" s="27">
        <v>2593400</v>
      </c>
      <c r="L656" s="27">
        <v>979800</v>
      </c>
      <c r="M656" s="27">
        <v>4400</v>
      </c>
      <c r="N656" s="27">
        <v>1718800</v>
      </c>
      <c r="O656" s="27">
        <v>1695300</v>
      </c>
      <c r="P656" s="27">
        <v>2603500</v>
      </c>
      <c r="Q656" s="27">
        <v>25200800</v>
      </c>
      <c r="R656" s="27">
        <v>23180700</v>
      </c>
      <c r="S656" s="27" t="e">
        <v>#N/A</v>
      </c>
      <c r="T656" s="27">
        <v>58400</v>
      </c>
      <c r="U656" s="27" t="e">
        <v>#N/A</v>
      </c>
      <c r="V656" s="27">
        <v>-58400</v>
      </c>
      <c r="W656" s="27">
        <v>840500</v>
      </c>
      <c r="X656" s="27">
        <v>20600</v>
      </c>
      <c r="Y656" s="27">
        <v>2700</v>
      </c>
      <c r="Z656" s="27">
        <v>782100</v>
      </c>
      <c r="AA656" s="27" t="e">
        <v>#N/A</v>
      </c>
      <c r="AB656" s="27">
        <v>4400</v>
      </c>
      <c r="AC656" s="27" t="e">
        <v>#N/A</v>
      </c>
      <c r="AD656" s="27">
        <v>27.941199999999998</v>
      </c>
      <c r="AE656" s="27" t="e">
        <v>#N/A</v>
      </c>
      <c r="AF656" s="27">
        <v>49900</v>
      </c>
      <c r="AG656" s="27">
        <v>19000</v>
      </c>
      <c r="AH656" s="27" t="e">
        <v>#N/A</v>
      </c>
      <c r="AI656" s="27">
        <v>68000</v>
      </c>
      <c r="AJ656" s="27">
        <v>0</v>
      </c>
      <c r="AK656" s="27">
        <v>4500</v>
      </c>
      <c r="AL656" s="27">
        <v>-223900</v>
      </c>
      <c r="AM656" s="27">
        <v>0</v>
      </c>
      <c r="AN656" s="27">
        <v>68000</v>
      </c>
      <c r="AO656" s="27">
        <v>624500</v>
      </c>
      <c r="AP656" s="27" t="e">
        <v>#N/A</v>
      </c>
      <c r="AQ656" s="27">
        <v>289100</v>
      </c>
      <c r="AR656" s="27">
        <v>25099400</v>
      </c>
      <c r="AS656" s="27">
        <v>2011200</v>
      </c>
      <c r="AT656" s="27">
        <v>22.421199999999999</v>
      </c>
      <c r="AU656" s="27">
        <v>83900</v>
      </c>
      <c r="AV656" s="27">
        <v>818200</v>
      </c>
      <c r="AW656" s="27">
        <v>-1900</v>
      </c>
      <c r="AX656" s="27">
        <v>292200</v>
      </c>
      <c r="AY656" s="27">
        <v>289100</v>
      </c>
      <c r="AZ656" s="27">
        <v>2216900</v>
      </c>
      <c r="BA656" s="27">
        <v>374200</v>
      </c>
      <c r="BB656" s="27">
        <v>374200</v>
      </c>
      <c r="BC656" s="27" t="e">
        <v>#N/A</v>
      </c>
      <c r="BD656" s="27">
        <v>18504600</v>
      </c>
      <c r="BE656" s="28">
        <v>49900</v>
      </c>
      <c r="BF656" s="27">
        <v>0.45</v>
      </c>
      <c r="BG656" s="31">
        <f t="shared" si="94"/>
        <v>450</v>
      </c>
      <c r="BH656" s="31">
        <f t="shared" si="100"/>
        <v>450</v>
      </c>
      <c r="BI656" s="31">
        <f t="shared" si="95"/>
        <v>450</v>
      </c>
      <c r="BJ656" s="27">
        <v>1000</v>
      </c>
      <c r="BK656" s="31">
        <f t="shared" si="92"/>
        <v>38030</v>
      </c>
      <c r="BL656" s="32">
        <v>38.03</v>
      </c>
      <c r="BM656" s="27">
        <v>1</v>
      </c>
      <c r="BN656" s="27" t="s">
        <v>108</v>
      </c>
      <c r="BO656" s="27">
        <f t="shared" si="93"/>
        <v>1</v>
      </c>
      <c r="BP656" s="27">
        <f t="shared" si="96"/>
        <v>2020100</v>
      </c>
      <c r="BQ656" s="27">
        <f t="shared" si="97"/>
        <v>1.8825800702935498E-2</v>
      </c>
      <c r="BR656" s="27">
        <f t="shared" si="98"/>
        <v>53.118590586379177</v>
      </c>
      <c r="BS656" s="27" t="str">
        <f t="shared" si="99"/>
        <v>Initiate</v>
      </c>
    </row>
    <row r="657" spans="1:71" customFormat="1" hidden="1">
      <c r="A657">
        <v>679</v>
      </c>
      <c r="B657" t="s">
        <v>93</v>
      </c>
      <c r="C657" s="1">
        <v>41820</v>
      </c>
      <c r="D657">
        <v>1.276</v>
      </c>
      <c r="E657" t="e">
        <v>#N/A</v>
      </c>
      <c r="F657" t="e">
        <v>#N/A</v>
      </c>
      <c r="G657">
        <v>1640500</v>
      </c>
      <c r="H657" t="e">
        <v>#N/A</v>
      </c>
      <c r="I657">
        <v>75300</v>
      </c>
      <c r="J657" s="3" t="e">
        <v>#N/A</v>
      </c>
      <c r="K657">
        <v>2100700</v>
      </c>
      <c r="L657">
        <v>1369700</v>
      </c>
      <c r="M657">
        <v>4400</v>
      </c>
      <c r="N657" s="2">
        <v>1595300</v>
      </c>
      <c r="O657" s="2">
        <v>1629900</v>
      </c>
      <c r="P657">
        <v>1501000</v>
      </c>
      <c r="Q657">
        <v>19399900</v>
      </c>
      <c r="R657">
        <v>17450500</v>
      </c>
      <c r="S657" s="4" t="e">
        <v>#N/A</v>
      </c>
      <c r="T657">
        <v>21000</v>
      </c>
      <c r="U657" t="e">
        <v>#N/A</v>
      </c>
      <c r="V657">
        <v>-21000</v>
      </c>
      <c r="W657">
        <v>280400</v>
      </c>
      <c r="X657">
        <v>18200</v>
      </c>
      <c r="Y657">
        <v>2800</v>
      </c>
      <c r="Z657">
        <v>259400</v>
      </c>
      <c r="AA657" t="e">
        <v>#N/A</v>
      </c>
      <c r="AB657">
        <v>2100</v>
      </c>
      <c r="AC657" t="e">
        <v>#N/A</v>
      </c>
      <c r="AD657">
        <v>19.488</v>
      </c>
      <c r="AE657" s="25" t="e">
        <v>#N/A</v>
      </c>
      <c r="AF657">
        <v>94500</v>
      </c>
      <c r="AG657">
        <v>23600</v>
      </c>
      <c r="AH657" t="e">
        <v>#N/A</v>
      </c>
      <c r="AI657">
        <v>121100</v>
      </c>
      <c r="AJ657">
        <v>3100</v>
      </c>
      <c r="AK657">
        <v>5600</v>
      </c>
      <c r="AL657">
        <v>167500</v>
      </c>
      <c r="AM657">
        <v>0</v>
      </c>
      <c r="AN657">
        <v>121100</v>
      </c>
      <c r="AO657">
        <v>550600</v>
      </c>
      <c r="AP657" t="e">
        <v>#N/A</v>
      </c>
      <c r="AQ657">
        <v>356800</v>
      </c>
      <c r="AR657">
        <v>19324600</v>
      </c>
      <c r="AS657">
        <v>1941400</v>
      </c>
      <c r="AT657">
        <v>20.765999999999998</v>
      </c>
      <c r="AU657">
        <v>93800</v>
      </c>
      <c r="AV657">
        <v>688200</v>
      </c>
      <c r="AW657">
        <v>-1800</v>
      </c>
      <c r="AX657" s="26">
        <v>359700</v>
      </c>
      <c r="AY657">
        <v>356800</v>
      </c>
      <c r="AZ657">
        <v>1997000</v>
      </c>
      <c r="BA657">
        <v>451700</v>
      </c>
      <c r="BB657">
        <v>451700</v>
      </c>
      <c r="BC657" t="e">
        <v>#N/A</v>
      </c>
      <c r="BD657">
        <v>14756000</v>
      </c>
      <c r="BE657" s="15">
        <v>97600</v>
      </c>
      <c r="BF657" s="5">
        <v>0</v>
      </c>
      <c r="BG657" s="9">
        <f t="shared" si="94"/>
        <v>0</v>
      </c>
      <c r="BH657" s="9">
        <f t="shared" si="100"/>
        <v>3200</v>
      </c>
      <c r="BI657" s="9">
        <f t="shared" si="95"/>
        <v>3200</v>
      </c>
      <c r="BJ657">
        <v>1000</v>
      </c>
      <c r="BK657" s="9">
        <f t="shared" si="92"/>
        <v>70200</v>
      </c>
      <c r="BL657" s="21">
        <v>70.2</v>
      </c>
      <c r="BM657">
        <v>1</v>
      </c>
      <c r="BN657" t="s">
        <v>108</v>
      </c>
      <c r="BO657">
        <f t="shared" si="93"/>
        <v>0</v>
      </c>
      <c r="BP657">
        <f t="shared" si="96"/>
        <v>1949400</v>
      </c>
      <c r="BQ657">
        <f t="shared" si="97"/>
        <v>3.6011080332409975E-2</v>
      </c>
      <c r="BR657">
        <f t="shared" si="98"/>
        <v>27.76923076923077</v>
      </c>
      <c r="BS657" t="str">
        <f t="shared" si="99"/>
        <v>NonPayer</v>
      </c>
    </row>
    <row r="658" spans="1:71">
      <c r="A658" s="27">
        <v>680</v>
      </c>
      <c r="B658" s="27" t="s">
        <v>93</v>
      </c>
      <c r="C658" s="29">
        <v>41639</v>
      </c>
      <c r="D658" s="27">
        <v>0.87590000000000001</v>
      </c>
      <c r="E658" s="27" t="e">
        <v>#N/A</v>
      </c>
      <c r="F658" s="27" t="e">
        <v>#N/A</v>
      </c>
      <c r="G658" s="27">
        <v>1578500</v>
      </c>
      <c r="H658" s="27" t="e">
        <v>#N/A</v>
      </c>
      <c r="I658" s="27">
        <v>75900</v>
      </c>
      <c r="J658" s="27" t="e">
        <v>#N/A</v>
      </c>
      <c r="K658" s="27">
        <v>1730300</v>
      </c>
      <c r="L658" s="27">
        <v>637300</v>
      </c>
      <c r="M658" s="27">
        <v>4400</v>
      </c>
      <c r="N658" s="27">
        <v>1495200</v>
      </c>
      <c r="O658" s="27">
        <v>1551400</v>
      </c>
      <c r="P658" s="27">
        <v>864300</v>
      </c>
      <c r="Q658" s="27">
        <v>18210300</v>
      </c>
      <c r="R658" s="27">
        <v>16328900</v>
      </c>
      <c r="S658" s="27" t="e">
        <v>#N/A</v>
      </c>
      <c r="T658" s="27">
        <v>45700</v>
      </c>
      <c r="U658" s="27" t="e">
        <v>#N/A</v>
      </c>
      <c r="V658" s="27">
        <v>-45700</v>
      </c>
      <c r="W658" s="27">
        <v>844100</v>
      </c>
      <c r="X658" s="27">
        <v>28400</v>
      </c>
      <c r="Y658" s="27">
        <v>7200</v>
      </c>
      <c r="Z658" s="27">
        <v>798400</v>
      </c>
      <c r="AA658" s="27" t="e">
        <v>#N/A</v>
      </c>
      <c r="AB658" s="27">
        <v>-100</v>
      </c>
      <c r="AC658" s="27" t="e">
        <v>#N/A</v>
      </c>
      <c r="AD658" s="27">
        <v>19.2241</v>
      </c>
      <c r="AE658" s="27" t="e">
        <v>#N/A</v>
      </c>
      <c r="AF658" s="27">
        <v>94300</v>
      </c>
      <c r="AG658" s="27">
        <v>22300</v>
      </c>
      <c r="AH658" s="27" t="e">
        <v>#N/A</v>
      </c>
      <c r="AI658" s="27">
        <v>116000</v>
      </c>
      <c r="AJ658" s="27">
        <v>0</v>
      </c>
      <c r="AK658" s="27">
        <v>9700</v>
      </c>
      <c r="AL658" s="27">
        <v>-116900</v>
      </c>
      <c r="AM658" s="27">
        <v>0</v>
      </c>
      <c r="AN658" s="27">
        <v>116000</v>
      </c>
      <c r="AO658" s="27">
        <v>493800</v>
      </c>
      <c r="AP658" s="27" t="e">
        <v>#N/A</v>
      </c>
      <c r="AQ658" s="27">
        <v>360700</v>
      </c>
      <c r="AR658" s="27">
        <v>18134400</v>
      </c>
      <c r="AS658" s="27">
        <v>1867300</v>
      </c>
      <c r="AT658" s="27">
        <v>20.561800000000002</v>
      </c>
      <c r="AU658" s="27">
        <v>93700</v>
      </c>
      <c r="AV658" s="27">
        <v>616400</v>
      </c>
      <c r="AW658" s="27">
        <v>-1800</v>
      </c>
      <c r="AX658" s="27">
        <v>363800</v>
      </c>
      <c r="AY658" s="27">
        <v>360700</v>
      </c>
      <c r="AZ658" s="27">
        <v>1796100</v>
      </c>
      <c r="BA658" s="27">
        <v>455700</v>
      </c>
      <c r="BB658" s="27">
        <v>455700</v>
      </c>
      <c r="BC658" s="27" t="e">
        <v>#N/A</v>
      </c>
      <c r="BD658" s="27">
        <v>13544000</v>
      </c>
      <c r="BE658" s="28">
        <v>94100</v>
      </c>
      <c r="BF658" s="27">
        <v>3.2</v>
      </c>
      <c r="BG658" s="31">
        <f t="shared" si="94"/>
        <v>3200</v>
      </c>
      <c r="BH658" s="31">
        <f t="shared" si="100"/>
        <v>3200</v>
      </c>
      <c r="BI658" s="31">
        <f t="shared" si="95"/>
        <v>3200</v>
      </c>
      <c r="BJ658" s="27">
        <v>1000</v>
      </c>
      <c r="BK658" s="31">
        <f t="shared" si="92"/>
        <v>79550</v>
      </c>
      <c r="BL658" s="32">
        <v>79.55</v>
      </c>
      <c r="BM658" s="27">
        <v>1</v>
      </c>
      <c r="BN658" s="27" t="s">
        <v>108</v>
      </c>
      <c r="BO658" s="27">
        <f t="shared" si="93"/>
        <v>1</v>
      </c>
      <c r="BP658" s="27">
        <f t="shared" si="96"/>
        <v>1881400</v>
      </c>
      <c r="BQ658" s="27">
        <f t="shared" si="97"/>
        <v>4.2282342936111404E-2</v>
      </c>
      <c r="BR658" s="27">
        <f t="shared" si="98"/>
        <v>23.650534255185416</v>
      </c>
      <c r="BS658" s="27" t="str">
        <f t="shared" si="99"/>
        <v>Initiate</v>
      </c>
    </row>
    <row r="659" spans="1:71" customFormat="1" hidden="1">
      <c r="A659">
        <v>681</v>
      </c>
      <c r="B659" t="s">
        <v>93</v>
      </c>
      <c r="C659" s="1">
        <v>41455</v>
      </c>
      <c r="D659">
        <v>0.91200000000000003</v>
      </c>
      <c r="E659" t="e">
        <v>#N/A</v>
      </c>
      <c r="F659" t="e">
        <v>#N/A</v>
      </c>
      <c r="G659">
        <v>1395800</v>
      </c>
      <c r="H659" t="e">
        <v>#N/A</v>
      </c>
      <c r="I659">
        <v>72400</v>
      </c>
      <c r="J659" s="3" t="e">
        <v>#N/A</v>
      </c>
      <c r="K659">
        <v>1805200</v>
      </c>
      <c r="L659">
        <v>1171600</v>
      </c>
      <c r="M659">
        <v>4400</v>
      </c>
      <c r="N659" s="2">
        <v>1304200</v>
      </c>
      <c r="O659" s="2">
        <v>1375200</v>
      </c>
      <c r="P659">
        <v>377300</v>
      </c>
      <c r="Q659">
        <v>16142500</v>
      </c>
      <c r="R659">
        <v>14436000</v>
      </c>
      <c r="S659" s="4" t="e">
        <v>#N/A</v>
      </c>
      <c r="T659">
        <v>36700</v>
      </c>
      <c r="U659" t="e">
        <v>#N/A</v>
      </c>
      <c r="V659">
        <v>-36700</v>
      </c>
      <c r="W659">
        <v>-342600</v>
      </c>
      <c r="X659">
        <v>13700</v>
      </c>
      <c r="Y659">
        <v>0</v>
      </c>
      <c r="Z659">
        <v>-379300</v>
      </c>
      <c r="AA659" t="e">
        <v>#N/A</v>
      </c>
      <c r="AB659">
        <v>38500</v>
      </c>
      <c r="AC659" t="e">
        <v>#N/A</v>
      </c>
      <c r="AD659">
        <v>21.028500000000001</v>
      </c>
      <c r="AE659" s="25" t="e">
        <v>#N/A</v>
      </c>
      <c r="AF659">
        <v>83200</v>
      </c>
      <c r="AG659">
        <v>22900</v>
      </c>
      <c r="AH659" t="e">
        <v>#N/A</v>
      </c>
      <c r="AI659">
        <v>108900</v>
      </c>
      <c r="AJ659">
        <v>3300</v>
      </c>
      <c r="AK659">
        <v>11000</v>
      </c>
      <c r="AL659">
        <v>105100</v>
      </c>
      <c r="AM659">
        <v>0</v>
      </c>
      <c r="AN659">
        <v>108900</v>
      </c>
      <c r="AO659">
        <v>431800</v>
      </c>
      <c r="AP659" t="e">
        <v>#N/A</v>
      </c>
      <c r="AQ659">
        <v>345000</v>
      </c>
      <c r="AR659">
        <v>16070100</v>
      </c>
      <c r="AS659">
        <v>1691100</v>
      </c>
      <c r="AT659">
        <v>21.0778</v>
      </c>
      <c r="AU659">
        <v>92700</v>
      </c>
      <c r="AV659">
        <v>551500</v>
      </c>
      <c r="AW659">
        <v>-1200</v>
      </c>
      <c r="AX659" s="26">
        <v>348300</v>
      </c>
      <c r="AY659">
        <v>345000</v>
      </c>
      <c r="AZ659">
        <v>1638300</v>
      </c>
      <c r="BA659">
        <v>439800</v>
      </c>
      <c r="BB659">
        <v>439800</v>
      </c>
      <c r="BC659" t="e">
        <v>#N/A</v>
      </c>
      <c r="BD659">
        <v>11562900</v>
      </c>
      <c r="BE659" s="15">
        <v>86500</v>
      </c>
      <c r="BF659" s="5">
        <v>0</v>
      </c>
      <c r="BG659" s="9">
        <f t="shared" si="94"/>
        <v>0</v>
      </c>
      <c r="BH659" s="9">
        <f t="shared" si="100"/>
        <v>3200</v>
      </c>
      <c r="BI659" s="9">
        <f t="shared" si="95"/>
        <v>3200</v>
      </c>
      <c r="BJ659">
        <v>1000</v>
      </c>
      <c r="BK659" s="9">
        <f t="shared" si="92"/>
        <v>70210</v>
      </c>
      <c r="BL659" s="21">
        <v>70.209999999999994</v>
      </c>
      <c r="BM659">
        <v>1</v>
      </c>
      <c r="BN659" t="s">
        <v>108</v>
      </c>
      <c r="BO659">
        <f t="shared" si="93"/>
        <v>0</v>
      </c>
      <c r="BP659">
        <f t="shared" si="96"/>
        <v>1706500</v>
      </c>
      <c r="BQ659">
        <f t="shared" si="97"/>
        <v>4.114268971579256E-2</v>
      </c>
      <c r="BR659">
        <f t="shared" si="98"/>
        <v>24.305654465175902</v>
      </c>
      <c r="BS659" t="str">
        <f t="shared" si="99"/>
        <v>NonPayer</v>
      </c>
    </row>
    <row r="660" spans="1:71">
      <c r="A660" s="27">
        <v>682</v>
      </c>
      <c r="B660" s="27" t="s">
        <v>93</v>
      </c>
      <c r="C660" s="29">
        <v>41274</v>
      </c>
      <c r="D660" s="27">
        <v>0.89029999999999998</v>
      </c>
      <c r="E660" s="27" t="e">
        <v>#N/A</v>
      </c>
      <c r="F660" s="27" t="e">
        <v>#N/A</v>
      </c>
      <c r="G660" s="27">
        <v>1502000</v>
      </c>
      <c r="H660" s="27" t="e">
        <v>#N/A</v>
      </c>
      <c r="I660" s="27">
        <v>74100</v>
      </c>
      <c r="J660" s="27" t="e">
        <v>#N/A</v>
      </c>
      <c r="K660" s="27">
        <v>1529500</v>
      </c>
      <c r="L660" s="27">
        <v>998900</v>
      </c>
      <c r="M660" s="27">
        <v>4400</v>
      </c>
      <c r="N660" s="27">
        <v>1186700</v>
      </c>
      <c r="O660" s="27">
        <v>1290700</v>
      </c>
      <c r="P660" s="27">
        <v>613600</v>
      </c>
      <c r="Q660" s="27">
        <v>15097400</v>
      </c>
      <c r="R660" s="27">
        <v>13473600</v>
      </c>
      <c r="S660" s="27" t="e">
        <v>#N/A</v>
      </c>
      <c r="T660" s="27">
        <v>83200</v>
      </c>
      <c r="U660" s="27" t="e">
        <v>#N/A</v>
      </c>
      <c r="V660" s="27">
        <v>-83200</v>
      </c>
      <c r="W660" s="27">
        <v>399800</v>
      </c>
      <c r="X660" s="27">
        <v>14700</v>
      </c>
      <c r="Y660" s="27">
        <v>1500</v>
      </c>
      <c r="Z660" s="27">
        <v>316600</v>
      </c>
      <c r="AA660" s="27" t="e">
        <v>#N/A</v>
      </c>
      <c r="AB660" s="27">
        <v>0</v>
      </c>
      <c r="AC660" s="27" t="e">
        <v>#N/A</v>
      </c>
      <c r="AD660" s="27">
        <v>20.837199999999999</v>
      </c>
      <c r="AE660" s="27" t="e">
        <v>#N/A</v>
      </c>
      <c r="AF660" s="27">
        <v>85500</v>
      </c>
      <c r="AG660" s="27">
        <v>22400</v>
      </c>
      <c r="AH660" s="27" t="e">
        <v>#N/A</v>
      </c>
      <c r="AI660" s="27">
        <v>107500</v>
      </c>
      <c r="AJ660" s="27">
        <v>0</v>
      </c>
      <c r="AK660" s="27">
        <v>12800</v>
      </c>
      <c r="AL660" s="27">
        <v>225100</v>
      </c>
      <c r="AM660" s="27">
        <v>0</v>
      </c>
      <c r="AN660" s="27">
        <v>107500</v>
      </c>
      <c r="AO660" s="27">
        <v>443500</v>
      </c>
      <c r="AP660" s="27" t="e">
        <v>#N/A</v>
      </c>
      <c r="AQ660" s="27">
        <v>346200</v>
      </c>
      <c r="AR660" s="27">
        <v>15023300</v>
      </c>
      <c r="AS660" s="27">
        <v>1606600</v>
      </c>
      <c r="AT660" s="27">
        <v>22.3264</v>
      </c>
      <c r="AU660" s="27">
        <v>100000</v>
      </c>
      <c r="AV660" s="27">
        <v>452500</v>
      </c>
      <c r="AW660" s="27">
        <v>-900</v>
      </c>
      <c r="AX660" s="27">
        <v>348800</v>
      </c>
      <c r="AY660" s="27">
        <v>346200</v>
      </c>
      <c r="AZ660" s="27">
        <v>1436200</v>
      </c>
      <c r="BA660" s="27">
        <v>447900</v>
      </c>
      <c r="BB660" s="27">
        <v>447900</v>
      </c>
      <c r="BC660" s="27" t="e">
        <v>#N/A</v>
      </c>
      <c r="BD660" s="27">
        <v>10881100</v>
      </c>
      <c r="BE660" s="28">
        <v>85500</v>
      </c>
      <c r="BF660" s="27">
        <v>3.2</v>
      </c>
      <c r="BG660" s="31">
        <f t="shared" si="94"/>
        <v>3200</v>
      </c>
      <c r="BH660" s="31">
        <f t="shared" si="100"/>
        <v>3200</v>
      </c>
      <c r="BI660" s="31">
        <f t="shared" si="95"/>
        <v>3200</v>
      </c>
      <c r="BJ660" s="27">
        <v>1000</v>
      </c>
      <c r="BK660" s="31">
        <f t="shared" si="92"/>
        <v>68250</v>
      </c>
      <c r="BL660" s="32">
        <v>68.25</v>
      </c>
      <c r="BM660" s="27">
        <v>1</v>
      </c>
      <c r="BN660" s="27" t="s">
        <v>108</v>
      </c>
      <c r="BO660" s="27">
        <f t="shared" si="93"/>
        <v>1</v>
      </c>
      <c r="BP660" s="27">
        <f t="shared" si="96"/>
        <v>1623800</v>
      </c>
      <c r="BQ660" s="27">
        <f t="shared" si="97"/>
        <v>4.2031038305210003E-2</v>
      </c>
      <c r="BR660" s="27">
        <f t="shared" si="98"/>
        <v>23.791941391941393</v>
      </c>
      <c r="BS660" s="27" t="str">
        <f t="shared" si="99"/>
        <v>Initiate</v>
      </c>
    </row>
    <row r="661" spans="1:71" customFormat="1" hidden="1">
      <c r="A661">
        <v>683</v>
      </c>
      <c r="B661" t="s">
        <v>93</v>
      </c>
      <c r="C661" s="1">
        <v>41090</v>
      </c>
      <c r="D661">
        <v>0.9274</v>
      </c>
      <c r="E661" t="e">
        <v>#N/A</v>
      </c>
      <c r="F661" t="e">
        <v>#N/A</v>
      </c>
      <c r="G661">
        <v>1058500</v>
      </c>
      <c r="H661" t="e">
        <v>#N/A</v>
      </c>
      <c r="I661">
        <v>44500</v>
      </c>
      <c r="J661" s="3" t="e">
        <v>#N/A</v>
      </c>
      <c r="K661">
        <v>1076900</v>
      </c>
      <c r="L661">
        <v>997200</v>
      </c>
      <c r="M661">
        <v>4400</v>
      </c>
      <c r="N661" s="2">
        <v>1012600</v>
      </c>
      <c r="O661" s="2">
        <v>1081100</v>
      </c>
      <c r="P661">
        <v>379300</v>
      </c>
      <c r="Q661">
        <v>12433800</v>
      </c>
      <c r="R661">
        <v>11018400</v>
      </c>
      <c r="S661" s="4" t="e">
        <v>#N/A</v>
      </c>
      <c r="T661">
        <v>21100</v>
      </c>
      <c r="U661" t="e">
        <v>#N/A</v>
      </c>
      <c r="V661">
        <v>-21100</v>
      </c>
      <c r="W661">
        <v>205200</v>
      </c>
      <c r="X661">
        <v>14300</v>
      </c>
      <c r="Y661">
        <v>200</v>
      </c>
      <c r="Z661">
        <v>184100</v>
      </c>
      <c r="AA661" t="e">
        <v>#N/A</v>
      </c>
      <c r="AB661" t="e">
        <v>#N/A</v>
      </c>
      <c r="AC661" t="e">
        <v>#N/A</v>
      </c>
      <c r="AD661">
        <v>26.264399999999998</v>
      </c>
      <c r="AE661" s="25" t="e">
        <v>#N/A</v>
      </c>
      <c r="AF661">
        <v>80800</v>
      </c>
      <c r="AG661">
        <v>29600</v>
      </c>
      <c r="AH661" t="e">
        <v>#N/A</v>
      </c>
      <c r="AI661">
        <v>112700</v>
      </c>
      <c r="AJ661">
        <v>2600</v>
      </c>
      <c r="AK661">
        <v>14000</v>
      </c>
      <c r="AL661">
        <v>1200</v>
      </c>
      <c r="AM661">
        <v>0</v>
      </c>
      <c r="AN661">
        <v>112700</v>
      </c>
      <c r="AO661">
        <v>332900</v>
      </c>
      <c r="AP661" t="e">
        <v>#N/A</v>
      </c>
      <c r="AQ661">
        <v>312743</v>
      </c>
      <c r="AR661">
        <v>12389300</v>
      </c>
      <c r="AS661">
        <v>1397000</v>
      </c>
      <c r="AT661">
        <v>22.059899999999999</v>
      </c>
      <c r="AU661">
        <v>89189</v>
      </c>
      <c r="AV661">
        <v>353225</v>
      </c>
      <c r="AW661">
        <v>-229</v>
      </c>
      <c r="AX661" s="26">
        <v>315343</v>
      </c>
      <c r="AY661">
        <v>312743</v>
      </c>
      <c r="AZ661">
        <v>1184891</v>
      </c>
      <c r="BA661">
        <v>404303</v>
      </c>
      <c r="BB661">
        <v>404303</v>
      </c>
      <c r="BC661" t="e">
        <v>#N/A</v>
      </c>
      <c r="BD661">
        <v>9424200</v>
      </c>
      <c r="BE661" s="15">
        <v>83400</v>
      </c>
      <c r="BF661" s="5">
        <v>0</v>
      </c>
      <c r="BG661" s="9">
        <f t="shared" si="94"/>
        <v>0</v>
      </c>
      <c r="BH661" s="9">
        <f t="shared" si="100"/>
        <v>2590</v>
      </c>
      <c r="BI661" s="9">
        <f t="shared" si="95"/>
        <v>2590</v>
      </c>
      <c r="BJ661">
        <v>1000</v>
      </c>
      <c r="BK661" s="9">
        <f t="shared" si="92"/>
        <v>60220</v>
      </c>
      <c r="BL661" s="21">
        <v>60.22</v>
      </c>
      <c r="BM661">
        <v>1</v>
      </c>
      <c r="BN661" t="s">
        <v>108</v>
      </c>
      <c r="BO661">
        <f t="shared" si="93"/>
        <v>0</v>
      </c>
      <c r="BP661">
        <f t="shared" si="96"/>
        <v>1415400</v>
      </c>
      <c r="BQ661">
        <f t="shared" si="97"/>
        <v>4.2546276670905749E-2</v>
      </c>
      <c r="BR661">
        <f t="shared" si="98"/>
        <v>23.503819329126536</v>
      </c>
      <c r="BS661" t="str">
        <f t="shared" si="99"/>
        <v>NonPayer</v>
      </c>
    </row>
    <row r="662" spans="1:71">
      <c r="A662" s="27">
        <v>684</v>
      </c>
      <c r="B662" s="27" t="s">
        <v>93</v>
      </c>
      <c r="C662" s="29">
        <v>40908</v>
      </c>
      <c r="D662" s="27">
        <v>0.9637</v>
      </c>
      <c r="E662" s="27" t="e">
        <v>#N/A</v>
      </c>
      <c r="F662" s="27" t="e">
        <v>#N/A</v>
      </c>
      <c r="G662" s="27">
        <v>726770</v>
      </c>
      <c r="H662" s="27" t="e">
        <v>#N/A</v>
      </c>
      <c r="I662" s="27">
        <v>36198</v>
      </c>
      <c r="J662" s="27" t="e">
        <v>#N/A</v>
      </c>
      <c r="K662" s="27">
        <v>816245</v>
      </c>
      <c r="L662" s="27">
        <v>1104459</v>
      </c>
      <c r="M662" s="27">
        <v>4405</v>
      </c>
      <c r="N662" s="27">
        <v>882766</v>
      </c>
      <c r="O662" s="27">
        <v>944180</v>
      </c>
      <c r="P662" s="27">
        <v>299515</v>
      </c>
      <c r="Q662" s="27">
        <v>10835099</v>
      </c>
      <c r="R662" s="27">
        <v>9567128</v>
      </c>
      <c r="S662" s="27" t="e">
        <v>#N/A</v>
      </c>
      <c r="T662" s="27">
        <v>66691</v>
      </c>
      <c r="U662" s="27" t="e">
        <v>#N/A</v>
      </c>
      <c r="V662" s="27">
        <v>-66691</v>
      </c>
      <c r="W662" s="27">
        <v>444830</v>
      </c>
      <c r="X662" s="27">
        <v>12865</v>
      </c>
      <c r="Y662" s="27">
        <v>2706</v>
      </c>
      <c r="Z662" s="27">
        <v>378139</v>
      </c>
      <c r="AA662" s="27" t="e">
        <v>#N/A</v>
      </c>
      <c r="AB662" s="27" t="e">
        <v>#N/A</v>
      </c>
      <c r="AC662" s="27" t="e">
        <v>#N/A</v>
      </c>
      <c r="AD662" s="27">
        <v>21.8705</v>
      </c>
      <c r="AE662" s="27" t="e">
        <v>#N/A</v>
      </c>
      <c r="AF662" s="27">
        <v>59920</v>
      </c>
      <c r="AG662" s="27">
        <v>16849</v>
      </c>
      <c r="AH662" s="27" t="e">
        <v>#N/A</v>
      </c>
      <c r="AI662" s="27">
        <v>77040</v>
      </c>
      <c r="AJ662" s="27">
        <v>0</v>
      </c>
      <c r="AK662" s="27">
        <v>3496</v>
      </c>
      <c r="AL662" s="27">
        <v>-21124</v>
      </c>
      <c r="AM662" s="27">
        <v>0</v>
      </c>
      <c r="AN662" s="27">
        <v>77040</v>
      </c>
      <c r="AO662" s="27">
        <v>283332</v>
      </c>
      <c r="AP662" s="27" t="e">
        <v>#N/A</v>
      </c>
      <c r="AQ662" s="27">
        <v>316195</v>
      </c>
      <c r="AR662" s="27">
        <v>10798901</v>
      </c>
      <c r="AS662" s="27">
        <v>1260070</v>
      </c>
      <c r="AT662" s="27">
        <v>20.1523</v>
      </c>
      <c r="AU662" s="27">
        <v>79739</v>
      </c>
      <c r="AV662" s="27">
        <v>289598</v>
      </c>
      <c r="AW662" s="27">
        <v>-253</v>
      </c>
      <c r="AX662" s="27">
        <v>316195</v>
      </c>
      <c r="AY662" s="27">
        <v>316195</v>
      </c>
      <c r="AZ662" s="27">
        <v>1046739</v>
      </c>
      <c r="BA662" s="27">
        <v>395681</v>
      </c>
      <c r="BB662" s="27">
        <v>395681</v>
      </c>
      <c r="BC662" s="27" t="e">
        <v>#N/A</v>
      </c>
      <c r="BD662" s="27">
        <v>8192207</v>
      </c>
      <c r="BE662" s="28">
        <v>59920</v>
      </c>
      <c r="BF662" s="27">
        <v>2.59</v>
      </c>
      <c r="BG662" s="31">
        <f t="shared" si="94"/>
        <v>2590</v>
      </c>
      <c r="BH662" s="31">
        <f t="shared" si="100"/>
        <v>2590</v>
      </c>
      <c r="BI662" s="31">
        <f t="shared" si="95"/>
        <v>2590</v>
      </c>
      <c r="BJ662" s="27">
        <v>1000</v>
      </c>
      <c r="BK662" s="31">
        <f t="shared" si="92"/>
        <v>58800</v>
      </c>
      <c r="BL662" s="32">
        <v>58.8</v>
      </c>
      <c r="BM662" s="27">
        <v>1</v>
      </c>
      <c r="BN662" s="27" t="s">
        <v>108</v>
      </c>
      <c r="BO662" s="27">
        <f t="shared" si="93"/>
        <v>1</v>
      </c>
      <c r="BP662" s="27">
        <f t="shared" si="96"/>
        <v>1267971</v>
      </c>
      <c r="BQ662" s="27">
        <f t="shared" si="97"/>
        <v>4.6373300335733232E-2</v>
      </c>
      <c r="BR662" s="27">
        <f t="shared" si="98"/>
        <v>21.564132653061225</v>
      </c>
      <c r="BS662" s="27" t="str">
        <f t="shared" si="99"/>
        <v>Initiate</v>
      </c>
    </row>
    <row r="663" spans="1:71" customFormat="1" hidden="1">
      <c r="A663">
        <v>685</v>
      </c>
      <c r="B663" t="s">
        <v>93</v>
      </c>
      <c r="C663" s="1">
        <v>40724</v>
      </c>
      <c r="D663">
        <v>0.95309999999999995</v>
      </c>
      <c r="E663" t="e">
        <v>#N/A</v>
      </c>
      <c r="F663" t="e">
        <v>#N/A</v>
      </c>
      <c r="G663">
        <v>970007</v>
      </c>
      <c r="H663" t="e">
        <v>#N/A</v>
      </c>
      <c r="I663">
        <v>15906</v>
      </c>
      <c r="J663" s="3" t="e">
        <v>#N/A</v>
      </c>
      <c r="K663">
        <v>760832</v>
      </c>
      <c r="L663">
        <v>1094722</v>
      </c>
      <c r="M663">
        <v>4405</v>
      </c>
      <c r="N663" s="2">
        <v>742222</v>
      </c>
      <c r="O663" s="2">
        <v>808754</v>
      </c>
      <c r="P663">
        <v>46842</v>
      </c>
      <c r="Q663">
        <v>9078889</v>
      </c>
      <c r="R663">
        <v>7946029</v>
      </c>
      <c r="S663" s="4" t="e">
        <v>#N/A</v>
      </c>
      <c r="T663">
        <v>14895</v>
      </c>
      <c r="U663" t="e">
        <v>#N/A</v>
      </c>
      <c r="V663">
        <v>-14895</v>
      </c>
      <c r="W663">
        <v>-33028</v>
      </c>
      <c r="X663">
        <v>10219</v>
      </c>
      <c r="Y663">
        <v>3260</v>
      </c>
      <c r="Z663">
        <v>-47923</v>
      </c>
      <c r="AA663" t="e">
        <v>#N/A</v>
      </c>
      <c r="AB663" t="e">
        <v>#N/A</v>
      </c>
      <c r="AC663" t="e">
        <v>#N/A</v>
      </c>
      <c r="AD663">
        <v>19.606400000000001</v>
      </c>
      <c r="AE663" s="25" t="e">
        <v>#N/A</v>
      </c>
      <c r="AF663">
        <v>89650</v>
      </c>
      <c r="AG663">
        <v>21791</v>
      </c>
      <c r="AH663" t="e">
        <v>#N/A</v>
      </c>
      <c r="AI663">
        <v>111142</v>
      </c>
      <c r="AJ663">
        <v>0</v>
      </c>
      <c r="AK663">
        <v>3811</v>
      </c>
      <c r="AL663">
        <v>34541</v>
      </c>
      <c r="AM663">
        <v>0</v>
      </c>
      <c r="AN663">
        <v>111142</v>
      </c>
      <c r="AO663">
        <v>260087</v>
      </c>
      <c r="AP663" t="e">
        <v>#N/A</v>
      </c>
      <c r="AQ663">
        <v>294394</v>
      </c>
      <c r="AR663">
        <v>9062983</v>
      </c>
      <c r="AS663">
        <v>1124644</v>
      </c>
      <c r="AT663">
        <v>20.349</v>
      </c>
      <c r="AU663">
        <v>74972</v>
      </c>
      <c r="AV663">
        <v>277060</v>
      </c>
      <c r="AW663">
        <v>-935</v>
      </c>
      <c r="AX663" s="26">
        <v>294394</v>
      </c>
      <c r="AY663">
        <v>294394</v>
      </c>
      <c r="AZ663">
        <v>1000836</v>
      </c>
      <c r="BA663">
        <v>368431</v>
      </c>
      <c r="BB663">
        <v>368431</v>
      </c>
      <c r="BC663" t="e">
        <v>#N/A</v>
      </c>
      <c r="BD663">
        <v>6706908</v>
      </c>
      <c r="BE663" s="15">
        <v>89650</v>
      </c>
      <c r="BF663" s="5">
        <v>0</v>
      </c>
      <c r="BG663" s="9">
        <f t="shared" si="94"/>
        <v>0</v>
      </c>
      <c r="BH663" s="9">
        <f t="shared" si="100"/>
        <v>1150</v>
      </c>
      <c r="BI663" s="9">
        <f t="shared" si="95"/>
        <v>1150</v>
      </c>
      <c r="BJ663">
        <v>1000</v>
      </c>
      <c r="BK663" s="9">
        <f t="shared" si="92"/>
        <v>75400</v>
      </c>
      <c r="BL663" s="21">
        <v>75.400000000000006</v>
      </c>
      <c r="BM663">
        <v>1</v>
      </c>
      <c r="BN663" t="s">
        <v>108</v>
      </c>
      <c r="BO663">
        <f t="shared" si="93"/>
        <v>0</v>
      </c>
      <c r="BP663">
        <f t="shared" si="96"/>
        <v>1132860</v>
      </c>
      <c r="BQ663">
        <f t="shared" si="97"/>
        <v>6.655720918736649E-2</v>
      </c>
      <c r="BR663">
        <f t="shared" si="98"/>
        <v>15.024668435013263</v>
      </c>
      <c r="BS663" t="str">
        <f t="shared" si="99"/>
        <v>NonPayer</v>
      </c>
    </row>
    <row r="664" spans="1:71">
      <c r="A664" s="27">
        <v>686</v>
      </c>
      <c r="B664" s="27" t="s">
        <v>93</v>
      </c>
      <c r="C664" s="29">
        <v>40543</v>
      </c>
      <c r="D664" s="27">
        <v>1.135</v>
      </c>
      <c r="E664" s="27" t="e">
        <v>#N/A</v>
      </c>
      <c r="F664" s="27" t="e">
        <v>#N/A</v>
      </c>
      <c r="G664" s="27">
        <v>770133</v>
      </c>
      <c r="H664" s="27" t="e">
        <v>#N/A</v>
      </c>
      <c r="I664" s="27">
        <v>16512</v>
      </c>
      <c r="J664" s="27" t="e">
        <v>#N/A</v>
      </c>
      <c r="K664" s="27">
        <v>693704</v>
      </c>
      <c r="L664" s="27">
        <v>1418731</v>
      </c>
      <c r="M664" s="27">
        <v>4405</v>
      </c>
      <c r="N664" s="27">
        <v>585819</v>
      </c>
      <c r="O664" s="27">
        <v>662761.98499999999</v>
      </c>
      <c r="P664" s="27">
        <v>126628</v>
      </c>
      <c r="Q664" s="27">
        <v>8628527</v>
      </c>
      <c r="R664" s="27">
        <v>7641360</v>
      </c>
      <c r="S664" s="27" t="e">
        <v>#N/A</v>
      </c>
      <c r="T664" s="27">
        <v>28929</v>
      </c>
      <c r="U664" s="27" t="e">
        <v>#N/A</v>
      </c>
      <c r="V664" s="27">
        <v>-28929</v>
      </c>
      <c r="W664" s="27">
        <v>14298</v>
      </c>
      <c r="X664" s="27">
        <v>9227</v>
      </c>
      <c r="Y664" s="27">
        <v>187</v>
      </c>
      <c r="Z664" s="27">
        <v>-14631</v>
      </c>
      <c r="AA664" s="27" t="e">
        <v>#N/A</v>
      </c>
      <c r="AB664" s="27">
        <v>0</v>
      </c>
      <c r="AC664" s="27" t="e">
        <v>#N/A</v>
      </c>
      <c r="AD664" s="27">
        <v>22.3688</v>
      </c>
      <c r="AE664" s="27" t="e">
        <v>#N/A</v>
      </c>
      <c r="AF664" s="27">
        <v>72190</v>
      </c>
      <c r="AG664" s="27">
        <v>20758</v>
      </c>
      <c r="AH664" s="27" t="e">
        <v>#N/A</v>
      </c>
      <c r="AI664" s="27">
        <v>92799</v>
      </c>
      <c r="AJ664" s="27">
        <v>0</v>
      </c>
      <c r="AK664" s="27">
        <v>4110</v>
      </c>
      <c r="AL664" s="27">
        <v>30916</v>
      </c>
      <c r="AM664" s="27">
        <v>0</v>
      </c>
      <c r="AN664" s="27">
        <v>92799</v>
      </c>
      <c r="AO664" s="27">
        <v>260154</v>
      </c>
      <c r="AP664" s="27" t="e">
        <v>#N/A</v>
      </c>
      <c r="AQ664" s="27">
        <v>181681</v>
      </c>
      <c r="AR664" s="27">
        <v>8612015</v>
      </c>
      <c r="AS664" s="27">
        <v>978651.98499999999</v>
      </c>
      <c r="AT664" s="27">
        <v>21.068899999999999</v>
      </c>
      <c r="AU664" s="27">
        <v>48487</v>
      </c>
      <c r="AV664" s="27">
        <v>299825</v>
      </c>
      <c r="AW664" s="27">
        <v>-483</v>
      </c>
      <c r="AX664" s="27">
        <v>182131</v>
      </c>
      <c r="AY664" s="27">
        <v>181681</v>
      </c>
      <c r="AZ664" s="27">
        <v>981117</v>
      </c>
      <c r="BA664" s="27">
        <v>230135</v>
      </c>
      <c r="BB664" s="27">
        <v>230135</v>
      </c>
      <c r="BC664" s="27" t="e">
        <v>#N/A</v>
      </c>
      <c r="BD664" s="27">
        <v>6191910</v>
      </c>
      <c r="BE664" s="28">
        <v>72190</v>
      </c>
      <c r="BF664" s="27">
        <v>1.1499999999999999</v>
      </c>
      <c r="BG664" s="31">
        <f t="shared" si="94"/>
        <v>1150</v>
      </c>
      <c r="BH664" s="31">
        <f t="shared" si="100"/>
        <v>1150</v>
      </c>
      <c r="BI664" s="31">
        <f t="shared" si="95"/>
        <v>1150</v>
      </c>
      <c r="BJ664" s="27">
        <v>1000</v>
      </c>
      <c r="BK664" s="31">
        <f t="shared" si="92"/>
        <v>75790</v>
      </c>
      <c r="BL664" s="32">
        <v>75.790000000000006</v>
      </c>
      <c r="BM664" s="27">
        <v>1</v>
      </c>
      <c r="BN664" s="27" t="s">
        <v>108</v>
      </c>
      <c r="BO664" s="27">
        <f t="shared" si="93"/>
        <v>1</v>
      </c>
      <c r="BP664" s="27">
        <f t="shared" si="96"/>
        <v>987167</v>
      </c>
      <c r="BQ664" s="27">
        <f t="shared" si="97"/>
        <v>7.677525687143108E-2</v>
      </c>
      <c r="BR664" s="27">
        <f t="shared" si="98"/>
        <v>13.025029687293838</v>
      </c>
      <c r="BS664" s="27" t="str">
        <f t="shared" si="99"/>
        <v>Initiate</v>
      </c>
    </row>
    <row r="665" spans="1:71" customFormat="1" hidden="1">
      <c r="A665">
        <v>687</v>
      </c>
      <c r="B665" t="s">
        <v>93</v>
      </c>
      <c r="C665" s="1">
        <v>40359</v>
      </c>
      <c r="D665">
        <v>1.0956999999999999</v>
      </c>
      <c r="E665" t="e">
        <v>#N/A</v>
      </c>
      <c r="F665" t="e">
        <v>#N/A</v>
      </c>
      <c r="G665">
        <v>589633</v>
      </c>
      <c r="H665" t="e">
        <v>#N/A</v>
      </c>
      <c r="I665" t="e">
        <v>#N/A</v>
      </c>
      <c r="J665" s="3" t="e">
        <v>#N/A</v>
      </c>
      <c r="K665">
        <v>595561</v>
      </c>
      <c r="L665">
        <v>1528428</v>
      </c>
      <c r="M665">
        <v>4405</v>
      </c>
      <c r="N665" s="2">
        <v>466933</v>
      </c>
      <c r="O665" s="2">
        <v>543254</v>
      </c>
      <c r="P665">
        <v>98333</v>
      </c>
      <c r="Q665">
        <v>7579390</v>
      </c>
      <c r="R665">
        <v>6712534</v>
      </c>
      <c r="S665" s="4" t="e">
        <v>#N/A</v>
      </c>
      <c r="T665">
        <v>12873</v>
      </c>
      <c r="U665" t="e">
        <v>#N/A</v>
      </c>
      <c r="V665">
        <v>-12873</v>
      </c>
      <c r="W665">
        <v>156838</v>
      </c>
      <c r="X665" t="e">
        <v>#N/A</v>
      </c>
      <c r="Y665">
        <v>39</v>
      </c>
      <c r="Z665">
        <v>143965</v>
      </c>
      <c r="AA665" t="e">
        <v>#N/A</v>
      </c>
      <c r="AB665" t="e">
        <v>#N/A</v>
      </c>
      <c r="AC665" t="e">
        <v>#N/A</v>
      </c>
      <c r="AD665">
        <v>21.3552</v>
      </c>
      <c r="AE665" s="25" t="e">
        <v>#N/A</v>
      </c>
      <c r="AF665">
        <v>20298</v>
      </c>
      <c r="AG665">
        <v>5654</v>
      </c>
      <c r="AH665" t="e">
        <v>#N/A</v>
      </c>
      <c r="AI665">
        <v>26476</v>
      </c>
      <c r="AJ665">
        <v>450</v>
      </c>
      <c r="AK665">
        <v>3307</v>
      </c>
      <c r="AL665">
        <v>-184186</v>
      </c>
      <c r="AM665">
        <v>0</v>
      </c>
      <c r="AN665">
        <v>26476</v>
      </c>
      <c r="AO665">
        <v>229280</v>
      </c>
      <c r="AP665" t="e">
        <v>#N/A</v>
      </c>
      <c r="AQ665">
        <v>82125</v>
      </c>
      <c r="AR665" t="e">
        <v>#N/A</v>
      </c>
      <c r="AS665">
        <v>859144</v>
      </c>
      <c r="AT665">
        <v>20.006399999999999</v>
      </c>
      <c r="AU665">
        <v>20684</v>
      </c>
      <c r="AV665">
        <v>309254</v>
      </c>
      <c r="AW665" t="e">
        <v>#N/A</v>
      </c>
      <c r="AX665" s="26">
        <v>82575</v>
      </c>
      <c r="AY665">
        <v>82125</v>
      </c>
      <c r="AZ665">
        <v>977098</v>
      </c>
      <c r="BA665">
        <v>103387</v>
      </c>
      <c r="BB665">
        <v>103387</v>
      </c>
      <c r="BC665" t="e">
        <v>#N/A</v>
      </c>
      <c r="BD665">
        <v>5436181</v>
      </c>
      <c r="BE665" s="15">
        <v>20748</v>
      </c>
      <c r="BF665" s="5">
        <v>0</v>
      </c>
      <c r="BG665" s="9">
        <f>BF665*BJ665</f>
        <v>0</v>
      </c>
      <c r="BH665" s="9">
        <f t="shared" si="100"/>
        <v>28580.7968</v>
      </c>
      <c r="BI665" s="9">
        <f t="shared" si="95"/>
        <v>28580.7968</v>
      </c>
      <c r="BJ665">
        <v>1000</v>
      </c>
      <c r="BK665" s="9">
        <f t="shared" si="92"/>
        <v>55710</v>
      </c>
      <c r="BL665" s="21">
        <v>55.71</v>
      </c>
      <c r="BM665">
        <v>1</v>
      </c>
      <c r="BN665" t="s">
        <v>108</v>
      </c>
      <c r="BO665">
        <f t="shared" ref="BO665:BO699" si="101">IF(BF665&lt;&gt;0,1,0)</f>
        <v>0</v>
      </c>
      <c r="BP665">
        <f t="shared" si="96"/>
        <v>866856</v>
      </c>
      <c r="BQ665">
        <f t="shared" si="97"/>
        <v>6.4266729422187766E-2</v>
      </c>
      <c r="BR665">
        <f t="shared" si="98"/>
        <v>15.560150780829295</v>
      </c>
      <c r="BS665" t="e">
        <f t="shared" si="99"/>
        <v>#N/A</v>
      </c>
    </row>
    <row r="666" spans="1:71" customFormat="1" hidden="1">
      <c r="A666">
        <v>688</v>
      </c>
      <c r="B666" t="s">
        <v>94</v>
      </c>
      <c r="C666" s="1">
        <v>44377</v>
      </c>
      <c r="D666">
        <v>1.3345</v>
      </c>
      <c r="E666">
        <v>115980</v>
      </c>
      <c r="F666">
        <v>17648</v>
      </c>
      <c r="G666">
        <v>350896</v>
      </c>
      <c r="H666">
        <v>375489</v>
      </c>
      <c r="I666">
        <v>9747</v>
      </c>
      <c r="J666" s="3">
        <v>2654282</v>
      </c>
      <c r="K666">
        <v>4726</v>
      </c>
      <c r="L666">
        <v>1181015</v>
      </c>
      <c r="M666">
        <v>33463</v>
      </c>
      <c r="N666" s="2">
        <v>5023202</v>
      </c>
      <c r="O666" s="2">
        <v>5024258</v>
      </c>
      <c r="P666">
        <v>83623</v>
      </c>
      <c r="Q666">
        <v>6103230</v>
      </c>
      <c r="R666">
        <v>866140</v>
      </c>
      <c r="S666" s="4">
        <v>0</v>
      </c>
      <c r="T666">
        <v>79020</v>
      </c>
      <c r="U666">
        <v>5727741</v>
      </c>
      <c r="V666">
        <v>-79020</v>
      </c>
      <c r="W666">
        <v>312653</v>
      </c>
      <c r="X666">
        <v>40103</v>
      </c>
      <c r="Y666">
        <v>315</v>
      </c>
      <c r="Z666">
        <v>233633</v>
      </c>
      <c r="AA666" t="e">
        <v>#N/A</v>
      </c>
      <c r="AB666">
        <v>0</v>
      </c>
      <c r="AC666">
        <v>202108</v>
      </c>
      <c r="AD666">
        <v>16.6892</v>
      </c>
      <c r="AE666" s="25">
        <v>1309512.4752</v>
      </c>
      <c r="AF666">
        <v>153010</v>
      </c>
      <c r="AG666">
        <v>30657</v>
      </c>
      <c r="AH666">
        <v>6549</v>
      </c>
      <c r="AI666">
        <v>202108</v>
      </c>
      <c r="AJ666" t="e">
        <v>#N/A</v>
      </c>
      <c r="AK666">
        <v>353</v>
      </c>
      <c r="AL666">
        <v>2890</v>
      </c>
      <c r="AM666">
        <v>0</v>
      </c>
      <c r="AN666">
        <v>183694</v>
      </c>
      <c r="AO666">
        <v>855307</v>
      </c>
      <c r="AP666">
        <v>11.622299999999999</v>
      </c>
      <c r="AQ666">
        <v>405364</v>
      </c>
      <c r="AR666">
        <v>6093483</v>
      </c>
      <c r="AS666">
        <v>5203274</v>
      </c>
      <c r="AT666">
        <v>16.2623</v>
      </c>
      <c r="AU666">
        <v>88784</v>
      </c>
      <c r="AV666">
        <v>16220</v>
      </c>
      <c r="AW666">
        <v>46</v>
      </c>
      <c r="AX666" s="26">
        <v>457121</v>
      </c>
      <c r="AY666">
        <v>405364</v>
      </c>
      <c r="AZ666">
        <v>1431074</v>
      </c>
      <c r="BA666">
        <v>318392</v>
      </c>
      <c r="BB666">
        <v>545951</v>
      </c>
      <c r="BC666">
        <v>1420559</v>
      </c>
      <c r="BD666" t="e">
        <v>#N/A</v>
      </c>
      <c r="BE666" s="15">
        <v>153010</v>
      </c>
      <c r="BF666" s="5">
        <v>0.8</v>
      </c>
      <c r="BG666" s="9">
        <f>BF666*BJ666</f>
        <v>28580.7968</v>
      </c>
      <c r="BH666" s="9">
        <f t="shared" si="100"/>
        <v>28580.7968</v>
      </c>
      <c r="BI666" s="9">
        <f t="shared" si="95"/>
        <v>28580.7968</v>
      </c>
      <c r="BJ666">
        <v>35725.995999999999</v>
      </c>
      <c r="BK666" s="9">
        <f t="shared" si="92"/>
        <v>1311679.9431400001</v>
      </c>
      <c r="BL666">
        <v>36.715000000000003</v>
      </c>
      <c r="BM666">
        <v>0</v>
      </c>
      <c r="BN666" t="s">
        <v>114</v>
      </c>
      <c r="BO666">
        <f t="shared" si="101"/>
        <v>1</v>
      </c>
      <c r="BP666">
        <f t="shared" si="96"/>
        <v>5237090</v>
      </c>
      <c r="BQ666">
        <f t="shared" si="97"/>
        <v>0.25045969100015469</v>
      </c>
      <c r="BR666">
        <f t="shared" si="98"/>
        <v>3.9926584433875325</v>
      </c>
      <c r="BS666" t="str">
        <f t="shared" si="99"/>
        <v>Initiate</v>
      </c>
    </row>
    <row r="667" spans="1:71">
      <c r="A667" s="27">
        <v>689</v>
      </c>
      <c r="B667" s="27" t="s">
        <v>94</v>
      </c>
      <c r="C667" s="29">
        <v>44196</v>
      </c>
      <c r="D667" s="27">
        <v>1.3392999999999999</v>
      </c>
      <c r="E667" s="27">
        <v>80625</v>
      </c>
      <c r="F667" s="27">
        <v>16395</v>
      </c>
      <c r="G667" s="27">
        <v>178811</v>
      </c>
      <c r="H667" s="27">
        <v>233712</v>
      </c>
      <c r="I667" s="27">
        <v>9332</v>
      </c>
      <c r="J667" s="27">
        <v>2576409</v>
      </c>
      <c r="K667" s="27">
        <v>2790</v>
      </c>
      <c r="L667" s="27">
        <v>1237524</v>
      </c>
      <c r="M667" s="27">
        <v>33463</v>
      </c>
      <c r="N667" s="27">
        <v>4946566</v>
      </c>
      <c r="O667" s="27">
        <v>4947591</v>
      </c>
      <c r="P667" s="27">
        <v>82968</v>
      </c>
      <c r="Q667" s="27">
        <v>5875687</v>
      </c>
      <c r="R667" s="27">
        <v>715279</v>
      </c>
      <c r="S667" s="27">
        <v>0</v>
      </c>
      <c r="T667" s="27">
        <v>88664</v>
      </c>
      <c r="U667" s="27">
        <v>5641975</v>
      </c>
      <c r="V667" s="27">
        <v>-88664</v>
      </c>
      <c r="W667" s="27">
        <v>194694</v>
      </c>
      <c r="X667" s="27">
        <v>42075</v>
      </c>
      <c r="Y667" s="27">
        <v>361</v>
      </c>
      <c r="Z667" s="27">
        <v>106030</v>
      </c>
      <c r="AA667" s="27" t="e">
        <v>#N/A</v>
      </c>
      <c r="AB667" s="27">
        <v>0</v>
      </c>
      <c r="AC667" s="27">
        <v>116284</v>
      </c>
      <c r="AD667" s="27">
        <v>16.0458</v>
      </c>
      <c r="AE667" s="27">
        <v>1290756.6697</v>
      </c>
      <c r="AF667" s="27">
        <v>252354</v>
      </c>
      <c r="AG667" s="27">
        <v>58127</v>
      </c>
      <c r="AH667" s="27">
        <v>9671</v>
      </c>
      <c r="AI667" s="27">
        <v>116284</v>
      </c>
      <c r="AJ667" s="27">
        <v>51757</v>
      </c>
      <c r="AK667" s="27">
        <v>338</v>
      </c>
      <c r="AL667" s="27">
        <v>-177667</v>
      </c>
      <c r="AM667" s="27">
        <v>0</v>
      </c>
      <c r="AN667" s="27">
        <v>362257</v>
      </c>
      <c r="AO667" s="27">
        <v>575767</v>
      </c>
      <c r="AP667" s="27">
        <v>19.641200000000001</v>
      </c>
      <c r="AQ667" s="27">
        <v>691114</v>
      </c>
      <c r="AR667" s="27">
        <v>5866355</v>
      </c>
      <c r="AS667" s="27">
        <v>5126607</v>
      </c>
      <c r="AT667" s="27">
        <v>16.462199999999999</v>
      </c>
      <c r="AU667" s="27">
        <v>146400</v>
      </c>
      <c r="AV667" s="27">
        <v>20936</v>
      </c>
      <c r="AW667" s="27">
        <v>38</v>
      </c>
      <c r="AX667" s="27">
        <v>742871</v>
      </c>
      <c r="AY667" s="27">
        <v>691114</v>
      </c>
      <c r="AZ667" s="27">
        <v>1075222</v>
      </c>
      <c r="BA667" s="27">
        <v>165063</v>
      </c>
      <c r="BB667" s="27">
        <v>889309</v>
      </c>
      <c r="BC667" s="27">
        <v>1425743</v>
      </c>
      <c r="BD667" s="27" t="e">
        <v>#N/A</v>
      </c>
      <c r="BE667" s="28">
        <v>304111</v>
      </c>
      <c r="BF667" s="27">
        <v>0</v>
      </c>
      <c r="BG667" s="31">
        <f t="shared" si="94"/>
        <v>0</v>
      </c>
      <c r="BH667" s="31">
        <f t="shared" si="100"/>
        <v>25008.197199999999</v>
      </c>
      <c r="BI667" s="31">
        <f t="shared" si="95"/>
        <v>25008.197199999999</v>
      </c>
      <c r="BJ667" s="27">
        <v>35725.995999999999</v>
      </c>
      <c r="BK667" s="31">
        <f t="shared" si="92"/>
        <v>1285600.0017859959</v>
      </c>
      <c r="BL667" s="27">
        <v>35.985000999999997</v>
      </c>
      <c r="BM667" s="27">
        <v>0</v>
      </c>
      <c r="BN667" s="27" t="s">
        <v>114</v>
      </c>
      <c r="BO667" s="27">
        <f t="shared" si="101"/>
        <v>0</v>
      </c>
      <c r="BP667" s="27">
        <f t="shared" si="96"/>
        <v>5160408</v>
      </c>
      <c r="BQ667" s="27">
        <f t="shared" si="97"/>
        <v>0.24912758870732624</v>
      </c>
      <c r="BR667" s="27">
        <f t="shared" si="98"/>
        <v>4.0140074617540442</v>
      </c>
      <c r="BS667" s="27" t="str">
        <f t="shared" si="99"/>
        <v>NonPayer</v>
      </c>
    </row>
    <row r="668" spans="1:71" customFormat="1" hidden="1">
      <c r="A668">
        <v>690</v>
      </c>
      <c r="B668" t="s">
        <v>94</v>
      </c>
      <c r="C668" s="1">
        <v>44012</v>
      </c>
      <c r="D668">
        <v>1.3429</v>
      </c>
      <c r="E668">
        <v>63706</v>
      </c>
      <c r="F668">
        <v>16665</v>
      </c>
      <c r="G668">
        <v>294468</v>
      </c>
      <c r="H668">
        <v>395795</v>
      </c>
      <c r="I668">
        <v>9463</v>
      </c>
      <c r="J668" s="3">
        <v>2418814</v>
      </c>
      <c r="K668">
        <v>2898</v>
      </c>
      <c r="L668">
        <v>1011567</v>
      </c>
      <c r="M668">
        <v>33463</v>
      </c>
      <c r="N668" s="2">
        <v>4643337</v>
      </c>
      <c r="O668" s="2">
        <v>4644190</v>
      </c>
      <c r="P668">
        <v>261976</v>
      </c>
      <c r="Q668">
        <v>5659490</v>
      </c>
      <c r="R668">
        <v>802501</v>
      </c>
      <c r="S668" s="4">
        <v>0</v>
      </c>
      <c r="T668">
        <v>82628</v>
      </c>
      <c r="U668">
        <v>5263695</v>
      </c>
      <c r="V668">
        <v>-82628</v>
      </c>
      <c r="W668">
        <v>36392</v>
      </c>
      <c r="X668">
        <v>41709</v>
      </c>
      <c r="Y668">
        <v>162</v>
      </c>
      <c r="Z668">
        <v>-46236</v>
      </c>
      <c r="AA668" t="e">
        <v>#N/A</v>
      </c>
      <c r="AB668">
        <v>0</v>
      </c>
      <c r="AC668">
        <v>48779</v>
      </c>
      <c r="AD668">
        <v>16.7484</v>
      </c>
      <c r="AE668" s="25">
        <v>1372388.3299</v>
      </c>
      <c r="AF668">
        <v>438760</v>
      </c>
      <c r="AG668">
        <v>88273</v>
      </c>
      <c r="AH668">
        <v>11265</v>
      </c>
      <c r="AI668">
        <v>48779</v>
      </c>
      <c r="AJ668" t="e">
        <v>#N/A</v>
      </c>
      <c r="AK668">
        <v>320</v>
      </c>
      <c r="AL668">
        <v>13797</v>
      </c>
      <c r="AM668">
        <v>0</v>
      </c>
      <c r="AN668">
        <v>527052</v>
      </c>
      <c r="AO668">
        <v>499455</v>
      </c>
      <c r="AP668">
        <v>16.236000000000001</v>
      </c>
      <c r="AQ668">
        <v>560466</v>
      </c>
      <c r="AR668">
        <v>5650027</v>
      </c>
      <c r="AS668">
        <v>4823206</v>
      </c>
      <c r="AT668">
        <v>17.372900000000001</v>
      </c>
      <c r="AU668">
        <v>117848</v>
      </c>
      <c r="AV668">
        <v>21228</v>
      </c>
      <c r="AW668">
        <v>30</v>
      </c>
      <c r="AX668" s="26">
        <v>560466</v>
      </c>
      <c r="AY668">
        <v>560466</v>
      </c>
      <c r="AZ668">
        <v>1262963</v>
      </c>
      <c r="BA668">
        <v>219349</v>
      </c>
      <c r="BB668">
        <v>678344</v>
      </c>
      <c r="BC668">
        <v>1154752</v>
      </c>
      <c r="BD668" t="e">
        <v>#N/A</v>
      </c>
      <c r="BE668" s="15">
        <v>438760</v>
      </c>
      <c r="BF668" s="5">
        <v>0.7</v>
      </c>
      <c r="BG668" s="9">
        <f t="shared" si="94"/>
        <v>25008.197199999999</v>
      </c>
      <c r="BH668" s="9">
        <f t="shared" si="100"/>
        <v>25008.197199999999</v>
      </c>
      <c r="BI668" s="9">
        <f t="shared" si="95"/>
        <v>25008.197199999999</v>
      </c>
      <c r="BJ668">
        <v>35725.995999999999</v>
      </c>
      <c r="BK668" s="9">
        <f t="shared" si="92"/>
        <v>1372771.360574004</v>
      </c>
      <c r="BL668">
        <v>38.424999</v>
      </c>
      <c r="BM668">
        <v>0</v>
      </c>
      <c r="BN668" t="s">
        <v>114</v>
      </c>
      <c r="BO668">
        <f t="shared" si="101"/>
        <v>1</v>
      </c>
      <c r="BP668">
        <f t="shared" si="96"/>
        <v>4856989</v>
      </c>
      <c r="BQ668">
        <f t="shared" si="97"/>
        <v>0.28263835075064075</v>
      </c>
      <c r="BR668">
        <f t="shared" si="98"/>
        <v>3.5380902745298548</v>
      </c>
      <c r="BS668" t="str">
        <f t="shared" si="99"/>
        <v>Initiate</v>
      </c>
    </row>
    <row r="669" spans="1:71">
      <c r="A669" s="27">
        <v>691</v>
      </c>
      <c r="B669" s="27" t="s">
        <v>94</v>
      </c>
      <c r="C669" s="29">
        <v>43830</v>
      </c>
      <c r="D669" s="27">
        <v>0.99929999999999997</v>
      </c>
      <c r="E669" s="27">
        <v>95105</v>
      </c>
      <c r="F669" s="27">
        <v>13636</v>
      </c>
      <c r="G669" s="27">
        <v>396234</v>
      </c>
      <c r="H669" s="27">
        <v>398744</v>
      </c>
      <c r="I669" s="27">
        <v>9302</v>
      </c>
      <c r="J669" s="27">
        <v>2347094</v>
      </c>
      <c r="K669" s="27">
        <v>13069</v>
      </c>
      <c r="L669" s="27">
        <v>821731</v>
      </c>
      <c r="M669" s="27">
        <v>33463</v>
      </c>
      <c r="N669" s="27">
        <v>4235364</v>
      </c>
      <c r="O669" s="27">
        <v>4236585</v>
      </c>
      <c r="P669" s="27">
        <v>237463</v>
      </c>
      <c r="Q669" s="27">
        <v>5267896</v>
      </c>
      <c r="R669" s="27">
        <v>818518</v>
      </c>
      <c r="S669" s="27" t="e">
        <v>#N/A</v>
      </c>
      <c r="T669" s="27">
        <v>89836</v>
      </c>
      <c r="U669" s="27">
        <v>4869152</v>
      </c>
      <c r="V669" s="27">
        <v>-89836</v>
      </c>
      <c r="W669" s="27">
        <v>317305</v>
      </c>
      <c r="X669" s="27">
        <v>37361</v>
      </c>
      <c r="Y669" s="27">
        <v>171</v>
      </c>
      <c r="Z669" s="27">
        <v>227469</v>
      </c>
      <c r="AA669" s="27" t="e">
        <v>#N/A</v>
      </c>
      <c r="AB669" s="27" t="e">
        <v>#N/A</v>
      </c>
      <c r="AC669" s="27">
        <v>170570</v>
      </c>
      <c r="AD669" s="27">
        <v>19.548300000000001</v>
      </c>
      <c r="AE669" s="27">
        <v>1803057.1133000001</v>
      </c>
      <c r="AF669" s="27">
        <v>121706</v>
      </c>
      <c r="AG669" s="27">
        <v>29575</v>
      </c>
      <c r="AH669" s="27">
        <v>9963</v>
      </c>
      <c r="AI669" s="27">
        <v>170570</v>
      </c>
      <c r="AJ669" s="27">
        <v>0</v>
      </c>
      <c r="AK669" s="27">
        <v>314</v>
      </c>
      <c r="AL669" s="27">
        <v>30837</v>
      </c>
      <c r="AM669" s="27">
        <v>0</v>
      </c>
      <c r="AN669" s="27">
        <v>151292</v>
      </c>
      <c r="AO669" s="27">
        <v>763508</v>
      </c>
      <c r="AP669" s="27">
        <v>3.4582999999999999</v>
      </c>
      <c r="AQ669" s="27">
        <v>106162</v>
      </c>
      <c r="AR669" s="27">
        <v>5258594</v>
      </c>
      <c r="AS669" s="27">
        <v>4415601</v>
      </c>
      <c r="AT669" s="27">
        <v>20.113600000000002</v>
      </c>
      <c r="AU669" s="27">
        <v>26738</v>
      </c>
      <c r="AV669" s="27">
        <v>21477</v>
      </c>
      <c r="AW669" s="27">
        <v>35</v>
      </c>
      <c r="AX669" s="27">
        <v>106162</v>
      </c>
      <c r="AY669" s="27">
        <v>106162</v>
      </c>
      <c r="AZ669" s="27">
        <v>1570876</v>
      </c>
      <c r="BA669" s="27">
        <v>393007</v>
      </c>
      <c r="BB669" s="27">
        <v>132935</v>
      </c>
      <c r="BC669" s="27">
        <v>1070246</v>
      </c>
      <c r="BD669" s="27" t="e">
        <v>#N/A</v>
      </c>
      <c r="BE669" s="28">
        <v>121706</v>
      </c>
      <c r="BF669" s="27">
        <v>0</v>
      </c>
      <c r="BG669" s="31">
        <f t="shared" si="94"/>
        <v>0</v>
      </c>
      <c r="BH669" s="31">
        <f t="shared" si="100"/>
        <v>23221.897400000002</v>
      </c>
      <c r="BI669" s="31">
        <f t="shared" si="95"/>
        <v>23221.897400000002</v>
      </c>
      <c r="BJ669" s="27">
        <v>35725.995999999999</v>
      </c>
      <c r="BK669" s="31">
        <f t="shared" si="92"/>
        <v>1803091.053845996</v>
      </c>
      <c r="BL669" s="27">
        <v>50.470001000000003</v>
      </c>
      <c r="BM669" s="27">
        <v>0</v>
      </c>
      <c r="BN669" s="27" t="s">
        <v>114</v>
      </c>
      <c r="BO669" s="27">
        <f t="shared" si="101"/>
        <v>0</v>
      </c>
      <c r="BP669" s="27">
        <f t="shared" si="96"/>
        <v>4449378</v>
      </c>
      <c r="BQ669" s="27">
        <f t="shared" si="97"/>
        <v>0.40524564418801817</v>
      </c>
      <c r="BR669" s="27">
        <f t="shared" si="98"/>
        <v>2.4676391081357036</v>
      </c>
      <c r="BS669" s="27" t="str">
        <f t="shared" si="99"/>
        <v>NonPayer</v>
      </c>
    </row>
    <row r="670" spans="1:71" customFormat="1" hidden="1">
      <c r="A670">
        <v>692</v>
      </c>
      <c r="B670" t="s">
        <v>94</v>
      </c>
      <c r="C670" s="1">
        <v>43646</v>
      </c>
      <c r="D670">
        <v>0.76349999999999996</v>
      </c>
      <c r="E670">
        <v>112635</v>
      </c>
      <c r="F670">
        <v>15713</v>
      </c>
      <c r="G670">
        <v>256943</v>
      </c>
      <c r="H670">
        <v>419867</v>
      </c>
      <c r="I670">
        <v>9054</v>
      </c>
      <c r="J670" s="3">
        <v>2202695</v>
      </c>
      <c r="K670">
        <v>20361</v>
      </c>
      <c r="L670">
        <v>957400</v>
      </c>
      <c r="M670">
        <v>33463</v>
      </c>
      <c r="N670" s="2">
        <v>4114583</v>
      </c>
      <c r="O670" s="2">
        <v>4115203</v>
      </c>
      <c r="P670">
        <v>199264</v>
      </c>
      <c r="Q670">
        <v>5099345</v>
      </c>
      <c r="R670">
        <v>771361</v>
      </c>
      <c r="S670" s="4" t="e">
        <v>#N/A</v>
      </c>
      <c r="T670">
        <v>69379</v>
      </c>
      <c r="U670">
        <v>4679478</v>
      </c>
      <c r="V670">
        <v>-69379</v>
      </c>
      <c r="W670">
        <v>232898</v>
      </c>
      <c r="X670">
        <v>33711</v>
      </c>
      <c r="Y670">
        <v>271</v>
      </c>
      <c r="Z670">
        <v>163519</v>
      </c>
      <c r="AA670" t="e">
        <v>#N/A</v>
      </c>
      <c r="AB670" t="e">
        <v>#N/A</v>
      </c>
      <c r="AC670">
        <v>222437</v>
      </c>
      <c r="AD670" t="e">
        <v>#N/A</v>
      </c>
      <c r="AE670" s="25">
        <v>941005.55440000002</v>
      </c>
      <c r="AF670">
        <v>-15544</v>
      </c>
      <c r="AG670">
        <v>-2837</v>
      </c>
      <c r="AH670">
        <v>11514</v>
      </c>
      <c r="AI670">
        <v>222437</v>
      </c>
      <c r="AJ670" t="e">
        <v>#N/A</v>
      </c>
      <c r="AK670">
        <v>302</v>
      </c>
      <c r="AL670">
        <v>1844</v>
      </c>
      <c r="AM670">
        <v>0</v>
      </c>
      <c r="AN670">
        <v>-18357</v>
      </c>
      <c r="AO670">
        <v>807368</v>
      </c>
      <c r="AP670">
        <v>13.132899999999999</v>
      </c>
      <c r="AQ670">
        <v>444818</v>
      </c>
      <c r="AR670">
        <v>5090291</v>
      </c>
      <c r="AS670">
        <v>4294219</v>
      </c>
      <c r="AT670">
        <v>18.707000000000001</v>
      </c>
      <c r="AU670">
        <v>102366</v>
      </c>
      <c r="AV670">
        <v>18956</v>
      </c>
      <c r="AW670">
        <v>23</v>
      </c>
      <c r="AX670" s="26">
        <v>444818</v>
      </c>
      <c r="AY670">
        <v>444818</v>
      </c>
      <c r="AZ670">
        <v>1633133</v>
      </c>
      <c r="BA670">
        <v>438965</v>
      </c>
      <c r="BB670">
        <v>547207</v>
      </c>
      <c r="BC670">
        <v>1063785</v>
      </c>
      <c r="BD670" t="e">
        <v>#N/A</v>
      </c>
      <c r="BE670" s="15">
        <v>-15544</v>
      </c>
      <c r="BF670" s="5">
        <v>0.65</v>
      </c>
      <c r="BG670" s="9">
        <f t="shared" si="94"/>
        <v>23221.897400000002</v>
      </c>
      <c r="BH670" s="9">
        <f t="shared" si="100"/>
        <v>23221.897400000002</v>
      </c>
      <c r="BI670" s="9">
        <f t="shared" si="95"/>
        <v>23221.897400000002</v>
      </c>
      <c r="BJ670">
        <v>35725.995999999999</v>
      </c>
      <c r="BK670" s="9">
        <f t="shared" si="92"/>
        <v>941022.73463999992</v>
      </c>
      <c r="BL670">
        <v>26.34</v>
      </c>
      <c r="BM670">
        <v>0</v>
      </c>
      <c r="BN670" t="s">
        <v>114</v>
      </c>
      <c r="BO670">
        <f t="shared" si="101"/>
        <v>1</v>
      </c>
      <c r="BP670">
        <f t="shared" si="96"/>
        <v>4327984</v>
      </c>
      <c r="BQ670">
        <f t="shared" si="97"/>
        <v>0.21742749849352491</v>
      </c>
      <c r="BR670">
        <f t="shared" si="98"/>
        <v>4.5992342593675222</v>
      </c>
      <c r="BS670" t="str">
        <f t="shared" si="99"/>
        <v>Initiate</v>
      </c>
    </row>
    <row r="671" spans="1:71">
      <c r="A671" s="27">
        <v>693</v>
      </c>
      <c r="B671" s="27" t="s">
        <v>94</v>
      </c>
      <c r="C671" s="29">
        <v>43465</v>
      </c>
      <c r="D671" s="27">
        <v>0.84919999999999995</v>
      </c>
      <c r="E671" s="27">
        <v>107956</v>
      </c>
      <c r="F671" s="27">
        <v>11654</v>
      </c>
      <c r="G671" s="27">
        <v>260346</v>
      </c>
      <c r="H671" s="27">
        <v>372643</v>
      </c>
      <c r="I671" s="27">
        <v>8749</v>
      </c>
      <c r="J671" s="27">
        <v>2110068</v>
      </c>
      <c r="K671" s="27">
        <v>18933</v>
      </c>
      <c r="L671" s="27">
        <v>841201</v>
      </c>
      <c r="M671" s="27">
        <v>33463</v>
      </c>
      <c r="N671" s="27">
        <v>4214571</v>
      </c>
      <c r="O671" s="27">
        <v>4213577</v>
      </c>
      <c r="P671" s="27">
        <v>197138</v>
      </c>
      <c r="Q671" s="27">
        <v>5135791</v>
      </c>
      <c r="R671" s="27">
        <v>709447</v>
      </c>
      <c r="S671" s="27" t="e">
        <v>#N/A</v>
      </c>
      <c r="T671" s="27">
        <v>76829</v>
      </c>
      <c r="U671" s="27">
        <v>4763148</v>
      </c>
      <c r="V671" s="27">
        <v>-76829</v>
      </c>
      <c r="W671" s="27">
        <v>270617</v>
      </c>
      <c r="X671" s="27">
        <v>36185</v>
      </c>
      <c r="Y671" s="27">
        <v>386</v>
      </c>
      <c r="Z671" s="27">
        <v>193788</v>
      </c>
      <c r="AA671" s="27" t="e">
        <v>#N/A</v>
      </c>
      <c r="AB671" s="27" t="e">
        <v>#N/A</v>
      </c>
      <c r="AC671" s="27">
        <v>216528</v>
      </c>
      <c r="AD671" s="27">
        <v>18.601400000000002</v>
      </c>
      <c r="AE671" s="27">
        <v>960314.77500000002</v>
      </c>
      <c r="AF671" s="27">
        <v>460362</v>
      </c>
      <c r="AG671" s="27">
        <v>105203</v>
      </c>
      <c r="AH671" s="27">
        <v>7442</v>
      </c>
      <c r="AI671" s="27">
        <v>216528</v>
      </c>
      <c r="AJ671" s="27" t="e">
        <v>#N/A</v>
      </c>
      <c r="AK671" s="27">
        <v>288</v>
      </c>
      <c r="AL671" s="27">
        <v>19816</v>
      </c>
      <c r="AM671" s="27">
        <v>0</v>
      </c>
      <c r="AN671" s="27">
        <v>565564</v>
      </c>
      <c r="AO671" s="27">
        <v>825765</v>
      </c>
      <c r="AP671" s="27">
        <v>24.497699999999998</v>
      </c>
      <c r="AQ671" s="27">
        <v>850350</v>
      </c>
      <c r="AR671" s="27">
        <v>5127042</v>
      </c>
      <c r="AS671" s="27">
        <v>4392593</v>
      </c>
      <c r="AT671" s="27">
        <v>18.147600000000001</v>
      </c>
      <c r="AU671" s="27">
        <v>188534</v>
      </c>
      <c r="AV671" s="27">
        <v>16816</v>
      </c>
      <c r="AW671" s="27">
        <v>11</v>
      </c>
      <c r="AX671" s="27">
        <v>850350</v>
      </c>
      <c r="AY671" s="27">
        <v>850350</v>
      </c>
      <c r="AZ671" s="27">
        <v>1555959</v>
      </c>
      <c r="BA671" s="27">
        <v>415194</v>
      </c>
      <c r="BB671" s="27">
        <v>1038895</v>
      </c>
      <c r="BC671" s="27">
        <v>982243</v>
      </c>
      <c r="BD671" s="27" t="e">
        <v>#N/A</v>
      </c>
      <c r="BE671" s="28">
        <v>460362</v>
      </c>
      <c r="BF671" s="27">
        <v>0</v>
      </c>
      <c r="BG671" s="31">
        <f t="shared" si="94"/>
        <v>0</v>
      </c>
      <c r="BH671" s="31">
        <f t="shared" si="100"/>
        <v>23221.897400000002</v>
      </c>
      <c r="BI671" s="31">
        <f t="shared" si="95"/>
        <v>23221.897400000002</v>
      </c>
      <c r="BJ671" s="27">
        <v>35725.995999999999</v>
      </c>
      <c r="BK671" s="31">
        <f t="shared" si="92"/>
        <v>957456.65707400395</v>
      </c>
      <c r="BL671" s="27">
        <v>26.799999</v>
      </c>
      <c r="BM671" s="27">
        <v>0</v>
      </c>
      <c r="BN671" s="27" t="s">
        <v>114</v>
      </c>
      <c r="BO671" s="27">
        <f t="shared" si="101"/>
        <v>0</v>
      </c>
      <c r="BP671" s="27">
        <f t="shared" si="96"/>
        <v>4426344</v>
      </c>
      <c r="BQ671" s="27">
        <f t="shared" si="97"/>
        <v>0.21630868659869273</v>
      </c>
      <c r="BR671" s="27">
        <f t="shared" si="98"/>
        <v>4.6230228463050711</v>
      </c>
      <c r="BS671" s="27" t="str">
        <f t="shared" si="99"/>
        <v>NonPayer</v>
      </c>
    </row>
    <row r="672" spans="1:71" customFormat="1" hidden="1">
      <c r="A672">
        <v>694</v>
      </c>
      <c r="B672" t="s">
        <v>94</v>
      </c>
      <c r="C672" s="1">
        <v>43281</v>
      </c>
      <c r="D672">
        <v>0.89729999999999999</v>
      </c>
      <c r="E672">
        <v>101663</v>
      </c>
      <c r="F672">
        <v>13507</v>
      </c>
      <c r="G672">
        <v>207676</v>
      </c>
      <c r="H672">
        <v>354637</v>
      </c>
      <c r="I672">
        <v>9034</v>
      </c>
      <c r="J672" s="3">
        <v>2041586</v>
      </c>
      <c r="K672">
        <v>12959</v>
      </c>
      <c r="L672">
        <v>776615</v>
      </c>
      <c r="M672">
        <v>33463</v>
      </c>
      <c r="N672" s="2">
        <v>3749522</v>
      </c>
      <c r="O672" s="2">
        <v>3749788</v>
      </c>
      <c r="P672">
        <v>182055</v>
      </c>
      <c r="Q672">
        <v>4648426</v>
      </c>
      <c r="R672">
        <v>685869</v>
      </c>
      <c r="S672" s="4" t="e">
        <v>#N/A</v>
      </c>
      <c r="T672">
        <v>74462</v>
      </c>
      <c r="U672">
        <v>4293789</v>
      </c>
      <c r="V672">
        <v>-74462</v>
      </c>
      <c r="W672">
        <v>212759</v>
      </c>
      <c r="X672">
        <v>30458</v>
      </c>
      <c r="Y672">
        <v>194</v>
      </c>
      <c r="Z672">
        <v>138297</v>
      </c>
      <c r="AA672" t="e">
        <v>#N/A</v>
      </c>
      <c r="AB672" t="e">
        <v>#N/A</v>
      </c>
      <c r="AC672">
        <v>198666</v>
      </c>
      <c r="AD672">
        <v>17.6052</v>
      </c>
      <c r="AE672" s="25">
        <v>1017457.79</v>
      </c>
      <c r="AF672">
        <v>389988</v>
      </c>
      <c r="AG672">
        <v>83331</v>
      </c>
      <c r="AH672">
        <v>9374</v>
      </c>
      <c r="AI672">
        <v>198666</v>
      </c>
      <c r="AJ672" t="e">
        <v>#N/A</v>
      </c>
      <c r="AK672">
        <v>290</v>
      </c>
      <c r="AL672">
        <v>5863</v>
      </c>
      <c r="AM672">
        <v>0</v>
      </c>
      <c r="AN672">
        <v>473331</v>
      </c>
      <c r="AO672">
        <v>730194</v>
      </c>
      <c r="AP672">
        <v>13.898099999999999</v>
      </c>
      <c r="AQ672">
        <v>495617</v>
      </c>
      <c r="AR672">
        <v>4639392</v>
      </c>
      <c r="AS672">
        <v>3928804</v>
      </c>
      <c r="AT672">
        <v>18.468699999999998</v>
      </c>
      <c r="AU672">
        <v>112280</v>
      </c>
      <c r="AV672">
        <v>17864</v>
      </c>
      <c r="AW672">
        <v>49</v>
      </c>
      <c r="AX672" s="26">
        <v>495617</v>
      </c>
      <c r="AY672">
        <v>495617</v>
      </c>
      <c r="AZ672">
        <v>1357279</v>
      </c>
      <c r="BA672">
        <v>348417</v>
      </c>
      <c r="BB672">
        <v>607946</v>
      </c>
      <c r="BC672">
        <v>854855</v>
      </c>
      <c r="BD672" t="e">
        <v>#N/A</v>
      </c>
      <c r="BE672" s="15">
        <v>389988</v>
      </c>
      <c r="BF672" s="5">
        <v>0.65</v>
      </c>
      <c r="BG672" s="9">
        <f t="shared" si="94"/>
        <v>23221.897400000002</v>
      </c>
      <c r="BH672" s="9">
        <f t="shared" si="100"/>
        <v>23221.897400000002</v>
      </c>
      <c r="BI672" s="9">
        <f t="shared" si="95"/>
        <v>23221.897400000002</v>
      </c>
      <c r="BJ672">
        <v>35725.995999999999</v>
      </c>
      <c r="BK672" s="9">
        <f t="shared" si="92"/>
        <v>1017476.3660799999</v>
      </c>
      <c r="BL672">
        <v>28.48</v>
      </c>
      <c r="BM672">
        <v>0</v>
      </c>
      <c r="BN672" t="s">
        <v>114</v>
      </c>
      <c r="BO672">
        <f t="shared" si="101"/>
        <v>1</v>
      </c>
      <c r="BP672">
        <f t="shared" si="96"/>
        <v>3962557</v>
      </c>
      <c r="BQ672">
        <f t="shared" si="97"/>
        <v>0.25677267635014461</v>
      </c>
      <c r="BR672">
        <f t="shared" si="98"/>
        <v>3.8944953731617593</v>
      </c>
      <c r="BS672" t="str">
        <f t="shared" si="99"/>
        <v>Initiate</v>
      </c>
    </row>
    <row r="673" spans="1:71">
      <c r="A673" s="27">
        <v>695</v>
      </c>
      <c r="B673" s="27" t="s">
        <v>94</v>
      </c>
      <c r="C673" s="29">
        <v>43100</v>
      </c>
      <c r="D673" s="27">
        <v>0.89329999999999998</v>
      </c>
      <c r="E673" s="27">
        <v>86167</v>
      </c>
      <c r="F673" s="27">
        <v>10375</v>
      </c>
      <c r="G673" s="27">
        <v>217501</v>
      </c>
      <c r="H673" s="27">
        <v>323771</v>
      </c>
      <c r="I673" s="27">
        <v>9081</v>
      </c>
      <c r="J673" s="27">
        <v>1958120</v>
      </c>
      <c r="K673" s="27">
        <v>3850</v>
      </c>
      <c r="L673" s="27">
        <v>832211</v>
      </c>
      <c r="M673" s="27">
        <v>33463</v>
      </c>
      <c r="N673" s="27">
        <v>3400441</v>
      </c>
      <c r="O673" s="27">
        <v>3400420</v>
      </c>
      <c r="P673" s="27">
        <v>184462</v>
      </c>
      <c r="Q673" s="27">
        <v>4239690</v>
      </c>
      <c r="R673" s="27">
        <v>626493</v>
      </c>
      <c r="S673" s="27" t="e">
        <v>#N/A</v>
      </c>
      <c r="T673" s="27">
        <v>84348</v>
      </c>
      <c r="U673" s="27">
        <v>3915919</v>
      </c>
      <c r="V673" s="27">
        <v>-84348</v>
      </c>
      <c r="W673" s="27">
        <v>212789</v>
      </c>
      <c r="X673" s="27">
        <v>34316</v>
      </c>
      <c r="Y673" s="27">
        <v>311</v>
      </c>
      <c r="Z673" s="27">
        <v>128441</v>
      </c>
      <c r="AA673" s="27" t="e">
        <v>#N/A</v>
      </c>
      <c r="AB673" s="27" t="e">
        <v>#N/A</v>
      </c>
      <c r="AC673" s="27">
        <v>149751</v>
      </c>
      <c r="AD673" s="27">
        <v>21.504999999999999</v>
      </c>
      <c r="AE673" s="27">
        <v>996398.03110000002</v>
      </c>
      <c r="AF673" s="27">
        <v>105629</v>
      </c>
      <c r="AG673" s="27">
        <v>28949</v>
      </c>
      <c r="AH673" s="27">
        <v>8490</v>
      </c>
      <c r="AI673" s="27">
        <v>149751</v>
      </c>
      <c r="AJ673" s="27" t="e">
        <v>#N/A</v>
      </c>
      <c r="AK673" s="27">
        <v>298</v>
      </c>
      <c r="AL673" s="27">
        <v>17213</v>
      </c>
      <c r="AM673" s="27">
        <v>0</v>
      </c>
      <c r="AN673" s="27">
        <v>134615</v>
      </c>
      <c r="AO673" s="27">
        <v>627085</v>
      </c>
      <c r="AP673" s="27">
        <v>5.4859999999999998</v>
      </c>
      <c r="AQ673" s="27">
        <v>194658</v>
      </c>
      <c r="AR673" s="27">
        <v>4230609</v>
      </c>
      <c r="AS673" s="27">
        <v>3579436</v>
      </c>
      <c r="AT673" s="27">
        <v>20.985399999999998</v>
      </c>
      <c r="AU673" s="27">
        <v>51715</v>
      </c>
      <c r="AV673" s="27">
        <v>16027</v>
      </c>
      <c r="AW673" s="27">
        <v>60</v>
      </c>
      <c r="AX673" s="27">
        <v>194658</v>
      </c>
      <c r="AY673" s="27">
        <v>194658</v>
      </c>
      <c r="AZ673" s="27">
        <v>1175019</v>
      </c>
      <c r="BA673" s="27">
        <v>272387</v>
      </c>
      <c r="BB673" s="27">
        <v>246433</v>
      </c>
      <c r="BC673" s="27">
        <v>944502</v>
      </c>
      <c r="BD673" s="27" t="e">
        <v>#N/A</v>
      </c>
      <c r="BE673" s="28">
        <v>105629</v>
      </c>
      <c r="BF673" s="27">
        <v>0</v>
      </c>
      <c r="BG673" s="31">
        <f t="shared" si="94"/>
        <v>0</v>
      </c>
      <c r="BH673" s="31">
        <f t="shared" si="100"/>
        <v>23221.897400000002</v>
      </c>
      <c r="BI673" s="31">
        <f t="shared" si="95"/>
        <v>23221.897400000002</v>
      </c>
      <c r="BJ673" s="27">
        <v>35725.995999999999</v>
      </c>
      <c r="BK673" s="31">
        <f t="shared" si="92"/>
        <v>996397.99271400401</v>
      </c>
      <c r="BL673" s="27">
        <v>27.889999</v>
      </c>
      <c r="BM673" s="27">
        <v>0</v>
      </c>
      <c r="BN673" s="27" t="s">
        <v>114</v>
      </c>
      <c r="BO673" s="27">
        <f t="shared" si="101"/>
        <v>0</v>
      </c>
      <c r="BP673" s="27">
        <f t="shared" si="96"/>
        <v>3613197</v>
      </c>
      <c r="BQ673" s="27">
        <f t="shared" si="97"/>
        <v>0.2757663068783695</v>
      </c>
      <c r="BR673" s="27">
        <f t="shared" si="98"/>
        <v>3.6262588106568932</v>
      </c>
      <c r="BS673" s="27" t="str">
        <f t="shared" si="99"/>
        <v>NonPayer</v>
      </c>
    </row>
    <row r="674" spans="1:71" customFormat="1" hidden="1">
      <c r="A674">
        <v>696</v>
      </c>
      <c r="B674" t="s">
        <v>94</v>
      </c>
      <c r="C674" s="1">
        <v>42916</v>
      </c>
      <c r="D674">
        <v>0.91759999999999997</v>
      </c>
      <c r="E674">
        <v>61124</v>
      </c>
      <c r="F674">
        <v>12434</v>
      </c>
      <c r="G674">
        <v>172088</v>
      </c>
      <c r="H674">
        <v>294220</v>
      </c>
      <c r="I674">
        <v>9363</v>
      </c>
      <c r="J674" s="3">
        <v>1863339</v>
      </c>
      <c r="K674">
        <v>8264</v>
      </c>
      <c r="L674">
        <v>554294</v>
      </c>
      <c r="M674">
        <v>33463</v>
      </c>
      <c r="N674" s="2">
        <v>3295033</v>
      </c>
      <c r="O674" s="2">
        <v>3295023</v>
      </c>
      <c r="P674">
        <v>162839</v>
      </c>
      <c r="Q674">
        <v>4078710</v>
      </c>
      <c r="R674">
        <v>570946</v>
      </c>
      <c r="S674" s="4" t="e">
        <v>#N/A</v>
      </c>
      <c r="T674">
        <v>75833</v>
      </c>
      <c r="U674">
        <v>3784490</v>
      </c>
      <c r="V674">
        <v>-75833</v>
      </c>
      <c r="W674">
        <v>211521</v>
      </c>
      <c r="X674">
        <v>31980</v>
      </c>
      <c r="Y674">
        <v>187</v>
      </c>
      <c r="Z674">
        <v>135688</v>
      </c>
      <c r="AA674" t="e">
        <v>#N/A</v>
      </c>
      <c r="AB674" t="e">
        <v>#N/A</v>
      </c>
      <c r="AC674">
        <v>122636</v>
      </c>
      <c r="AD674">
        <v>20.3599</v>
      </c>
      <c r="AE674" s="25">
        <v>917069.57409999997</v>
      </c>
      <c r="AF674">
        <v>89029</v>
      </c>
      <c r="AG674">
        <v>22766</v>
      </c>
      <c r="AH674">
        <v>7537</v>
      </c>
      <c r="AI674">
        <v>122636</v>
      </c>
      <c r="AJ674" t="e">
        <v>#N/A</v>
      </c>
      <c r="AK674">
        <v>262</v>
      </c>
      <c r="AL674">
        <v>64817</v>
      </c>
      <c r="AM674">
        <v>0</v>
      </c>
      <c r="AN674">
        <v>111818</v>
      </c>
      <c r="AO674">
        <v>547934</v>
      </c>
      <c r="AP674">
        <v>3.7917999999999998</v>
      </c>
      <c r="AQ674">
        <v>130726</v>
      </c>
      <c r="AR674">
        <v>4069347</v>
      </c>
      <c r="AS674">
        <v>3474039</v>
      </c>
      <c r="AT674">
        <v>18.598099999999999</v>
      </c>
      <c r="AU674">
        <v>29884</v>
      </c>
      <c r="AV674">
        <v>10631</v>
      </c>
      <c r="AW674">
        <v>73</v>
      </c>
      <c r="AX674" s="26">
        <v>130726</v>
      </c>
      <c r="AY674">
        <v>130726</v>
      </c>
      <c r="AZ674">
        <v>1086239</v>
      </c>
      <c r="BA674">
        <v>253335</v>
      </c>
      <c r="BB674">
        <v>160683</v>
      </c>
      <c r="BC674">
        <v>620082</v>
      </c>
      <c r="BD674" t="e">
        <v>#N/A</v>
      </c>
      <c r="BE674" s="15">
        <v>89029</v>
      </c>
      <c r="BF674" s="5">
        <v>0.65</v>
      </c>
      <c r="BG674" s="9">
        <f t="shared" si="94"/>
        <v>23221.897400000002</v>
      </c>
      <c r="BH674" s="9">
        <f t="shared" si="100"/>
        <v>23221.897400000002</v>
      </c>
      <c r="BI674" s="9">
        <f t="shared" si="95"/>
        <v>23221.897400000002</v>
      </c>
      <c r="BJ674">
        <v>35725.995999999999</v>
      </c>
      <c r="BK674" s="9">
        <f t="shared" si="92"/>
        <v>917086.31732000003</v>
      </c>
      <c r="BL674">
        <v>25.67</v>
      </c>
      <c r="BM674">
        <v>0</v>
      </c>
      <c r="BN674" t="s">
        <v>114</v>
      </c>
      <c r="BO674">
        <f t="shared" si="101"/>
        <v>1</v>
      </c>
      <c r="BP674">
        <f t="shared" si="96"/>
        <v>3507764</v>
      </c>
      <c r="BQ674">
        <f t="shared" si="97"/>
        <v>0.26144470304159573</v>
      </c>
      <c r="BR674">
        <f t="shared" si="98"/>
        <v>3.8249005941455256</v>
      </c>
      <c r="BS674" t="str">
        <f t="shared" si="99"/>
        <v>Initiate</v>
      </c>
    </row>
    <row r="675" spans="1:71">
      <c r="A675" s="27">
        <v>697</v>
      </c>
      <c r="B675" s="27" t="s">
        <v>94</v>
      </c>
      <c r="C675" s="29">
        <v>42735</v>
      </c>
      <c r="D675" s="27">
        <v>0.95330000000000004</v>
      </c>
      <c r="E675" s="27">
        <v>86811</v>
      </c>
      <c r="F675" s="27">
        <v>9415</v>
      </c>
      <c r="G675" s="27">
        <v>107453</v>
      </c>
      <c r="H675" s="27">
        <v>212399</v>
      </c>
      <c r="I675" s="27">
        <v>9271</v>
      </c>
      <c r="J675" s="27">
        <v>1777635</v>
      </c>
      <c r="K675" s="27">
        <v>16512</v>
      </c>
      <c r="L675" s="27">
        <v>471207</v>
      </c>
      <c r="M675" s="27">
        <v>33463</v>
      </c>
      <c r="N675" s="27">
        <v>3232704</v>
      </c>
      <c r="O675" s="27">
        <v>3232688</v>
      </c>
      <c r="P675" s="27">
        <v>89747</v>
      </c>
      <c r="Q675" s="27">
        <v>3921585</v>
      </c>
      <c r="R675" s="27">
        <v>476173</v>
      </c>
      <c r="S675" s="27" t="e">
        <v>#N/A</v>
      </c>
      <c r="T675" s="27">
        <v>97407</v>
      </c>
      <c r="U675" s="27">
        <v>3709186</v>
      </c>
      <c r="V675" s="27">
        <v>-97407</v>
      </c>
      <c r="W675" s="27">
        <v>217046</v>
      </c>
      <c r="X675" s="27">
        <v>40915</v>
      </c>
      <c r="Y675" s="27">
        <v>188</v>
      </c>
      <c r="Z675" s="27">
        <v>119639</v>
      </c>
      <c r="AA675" s="27" t="e">
        <v>#N/A</v>
      </c>
      <c r="AB675" s="27" t="e">
        <v>#N/A</v>
      </c>
      <c r="AC675" s="27">
        <v>130699</v>
      </c>
      <c r="AD675" s="27">
        <v>14.566700000000001</v>
      </c>
      <c r="AE675" s="27">
        <v>1105699.3891</v>
      </c>
      <c r="AF675" s="27">
        <v>41697</v>
      </c>
      <c r="AG675" s="27">
        <v>7118</v>
      </c>
      <c r="AH675" s="27">
        <v>3094</v>
      </c>
      <c r="AI675" s="27">
        <v>130699</v>
      </c>
      <c r="AJ675" s="27" t="e">
        <v>#N/A</v>
      </c>
      <c r="AK675" s="27">
        <v>245</v>
      </c>
      <c r="AL675" s="27">
        <v>32064</v>
      </c>
      <c r="AM675" s="27">
        <v>0</v>
      </c>
      <c r="AN675" s="27">
        <v>48865</v>
      </c>
      <c r="AO675" s="27">
        <v>538305</v>
      </c>
      <c r="AP675" s="27">
        <v>-1.579</v>
      </c>
      <c r="AQ675" s="27">
        <v>-62100</v>
      </c>
      <c r="AR675" s="27">
        <v>3912314</v>
      </c>
      <c r="AS675" s="27">
        <v>3411704</v>
      </c>
      <c r="AT675" s="27" t="e">
        <v>#N/A</v>
      </c>
      <c r="AU675" s="27">
        <v>-10164</v>
      </c>
      <c r="AV675" s="27">
        <v>8835</v>
      </c>
      <c r="AW675" s="27">
        <v>67</v>
      </c>
      <c r="AX675" s="27">
        <v>-62100</v>
      </c>
      <c r="AY675" s="27">
        <v>-62100</v>
      </c>
      <c r="AZ675" s="27">
        <v>1020833</v>
      </c>
      <c r="BA675" s="27">
        <v>260529</v>
      </c>
      <c r="BB675" s="27">
        <v>-72197</v>
      </c>
      <c r="BC675" s="27">
        <v>602540</v>
      </c>
      <c r="BD675" s="27" t="e">
        <v>#N/A</v>
      </c>
      <c r="BE675" s="28">
        <v>41697</v>
      </c>
      <c r="BF675" s="27">
        <v>0</v>
      </c>
      <c r="BG675" s="31">
        <f t="shared" si="94"/>
        <v>0</v>
      </c>
      <c r="BH675" s="31">
        <f t="shared" si="100"/>
        <v>21435.597599999997</v>
      </c>
      <c r="BI675" s="31">
        <f t="shared" si="95"/>
        <v>21435.597599999997</v>
      </c>
      <c r="BJ675" s="27">
        <v>35725.995999999999</v>
      </c>
      <c r="BK675" s="31">
        <f t="shared" si="92"/>
        <v>1105719.6119259959</v>
      </c>
      <c r="BL675" s="27">
        <v>30.950001</v>
      </c>
      <c r="BM675" s="27">
        <v>0</v>
      </c>
      <c r="BN675" s="27" t="s">
        <v>114</v>
      </c>
      <c r="BO675" s="27">
        <f t="shared" si="101"/>
        <v>0</v>
      </c>
      <c r="BP675" s="27">
        <f t="shared" si="96"/>
        <v>3445412</v>
      </c>
      <c r="BQ675" s="27">
        <f t="shared" si="97"/>
        <v>0.32092522227414194</v>
      </c>
      <c r="BR675" s="27">
        <f t="shared" si="98"/>
        <v>3.1159906750669046</v>
      </c>
      <c r="BS675" s="27" t="str">
        <f t="shared" si="99"/>
        <v>NonPayer</v>
      </c>
    </row>
    <row r="676" spans="1:71" customFormat="1" hidden="1">
      <c r="A676">
        <v>698</v>
      </c>
      <c r="B676" t="s">
        <v>94</v>
      </c>
      <c r="C676" s="1">
        <v>42551</v>
      </c>
      <c r="D676">
        <v>1.0038</v>
      </c>
      <c r="E676">
        <v>76994</v>
      </c>
      <c r="F676">
        <v>12618</v>
      </c>
      <c r="G676">
        <v>86367</v>
      </c>
      <c r="H676">
        <v>244920</v>
      </c>
      <c r="I676">
        <v>8608</v>
      </c>
      <c r="J676" s="3">
        <v>1671097</v>
      </c>
      <c r="K676">
        <v>10988</v>
      </c>
      <c r="L676">
        <v>562883</v>
      </c>
      <c r="M676">
        <v>33463</v>
      </c>
      <c r="N676" s="2">
        <v>3190129</v>
      </c>
      <c r="O676" s="2">
        <v>3190250</v>
      </c>
      <c r="P676">
        <v>64177</v>
      </c>
      <c r="Q676">
        <v>3887774</v>
      </c>
      <c r="R676">
        <v>484846</v>
      </c>
      <c r="S676" s="4" t="e">
        <v>#N/A</v>
      </c>
      <c r="T676">
        <v>83381</v>
      </c>
      <c r="U676">
        <v>3642854</v>
      </c>
      <c r="V676">
        <v>-83381</v>
      </c>
      <c r="W676">
        <v>102377</v>
      </c>
      <c r="X676">
        <v>36205</v>
      </c>
      <c r="Y676">
        <v>142</v>
      </c>
      <c r="Z676">
        <v>18996</v>
      </c>
      <c r="AA676" t="e">
        <v>#N/A</v>
      </c>
      <c r="AB676" t="e">
        <v>#N/A</v>
      </c>
      <c r="AC676">
        <v>129830</v>
      </c>
      <c r="AD676" t="e">
        <v>#N/A</v>
      </c>
      <c r="AE676" s="25">
        <v>1186260.0392</v>
      </c>
      <c r="AF676">
        <v>-103797</v>
      </c>
      <c r="AG676">
        <v>-17282</v>
      </c>
      <c r="AH676">
        <v>5741</v>
      </c>
      <c r="AI676">
        <v>129830</v>
      </c>
      <c r="AJ676" t="e">
        <v>#N/A</v>
      </c>
      <c r="AK676">
        <v>199</v>
      </c>
      <c r="AL676">
        <v>-7147</v>
      </c>
      <c r="AM676">
        <v>0</v>
      </c>
      <c r="AN676">
        <v>-121062</v>
      </c>
      <c r="AO676">
        <v>482528</v>
      </c>
      <c r="AP676">
        <v>14.7536</v>
      </c>
      <c r="AQ676">
        <v>522880</v>
      </c>
      <c r="AR676">
        <v>3879166</v>
      </c>
      <c r="AS676">
        <v>3369266</v>
      </c>
      <c r="AT676">
        <v>17.6799</v>
      </c>
      <c r="AU676">
        <v>112301</v>
      </c>
      <c r="AV676">
        <v>11210</v>
      </c>
      <c r="AW676">
        <v>8</v>
      </c>
      <c r="AX676" s="26">
        <v>522880</v>
      </c>
      <c r="AY676">
        <v>522880</v>
      </c>
      <c r="AZ676">
        <v>947154</v>
      </c>
      <c r="BA676">
        <v>223655</v>
      </c>
      <c r="BB676">
        <v>635189</v>
      </c>
      <c r="BC676">
        <v>637165</v>
      </c>
      <c r="BD676" t="e">
        <v>#N/A</v>
      </c>
      <c r="BE676" s="15">
        <v>-103797</v>
      </c>
      <c r="BF676" s="5">
        <v>0.6</v>
      </c>
      <c r="BG676" s="9">
        <f t="shared" si="94"/>
        <v>21435.597599999997</v>
      </c>
      <c r="BH676" s="9">
        <f t="shared" si="100"/>
        <v>21435.597599999997</v>
      </c>
      <c r="BI676" s="9">
        <f t="shared" si="95"/>
        <v>21435.597599999997</v>
      </c>
      <c r="BJ676">
        <v>35725.995999999999</v>
      </c>
      <c r="BK676" s="9">
        <f t="shared" si="92"/>
        <v>1186281.7686319919</v>
      </c>
      <c r="BL676">
        <v>33.205002</v>
      </c>
      <c r="BM676">
        <v>0</v>
      </c>
      <c r="BN676" t="s">
        <v>114</v>
      </c>
      <c r="BO676">
        <f t="shared" si="101"/>
        <v>1</v>
      </c>
      <c r="BP676">
        <f t="shared" si="96"/>
        <v>3402928</v>
      </c>
      <c r="BQ676">
        <f t="shared" si="97"/>
        <v>0.34860619108955343</v>
      </c>
      <c r="BR676">
        <f t="shared" si="98"/>
        <v>2.8685663810919237</v>
      </c>
      <c r="BS676" t="str">
        <f t="shared" si="99"/>
        <v>Initiate</v>
      </c>
    </row>
    <row r="677" spans="1:71">
      <c r="A677" s="27">
        <v>699</v>
      </c>
      <c r="B677" s="27" t="s">
        <v>94</v>
      </c>
      <c r="C677" s="29">
        <v>42369</v>
      </c>
      <c r="D677" s="27">
        <v>0.99160000000000004</v>
      </c>
      <c r="E677" s="27">
        <v>59522</v>
      </c>
      <c r="F677" s="27">
        <v>10269</v>
      </c>
      <c r="G677" s="27">
        <v>105696</v>
      </c>
      <c r="H677" s="27">
        <v>221120</v>
      </c>
      <c r="I677" s="27">
        <v>8667</v>
      </c>
      <c r="J677" s="27">
        <v>1587637</v>
      </c>
      <c r="K677" s="27">
        <v>4349</v>
      </c>
      <c r="L677" s="27">
        <v>530373</v>
      </c>
      <c r="M677" s="27">
        <v>33463</v>
      </c>
      <c r="N677" s="27">
        <v>3369949</v>
      </c>
      <c r="O677" s="27">
        <v>3369960</v>
      </c>
      <c r="P677" s="27">
        <v>79077</v>
      </c>
      <c r="Q677" s="27">
        <v>4051759</v>
      </c>
      <c r="R677" s="27">
        <v>469134</v>
      </c>
      <c r="S677" s="27" t="e">
        <v>#N/A</v>
      </c>
      <c r="T677" s="27">
        <v>90017</v>
      </c>
      <c r="U677" s="27">
        <v>3830639</v>
      </c>
      <c r="V677" s="27">
        <v>-90017</v>
      </c>
      <c r="W677" s="27">
        <v>160234</v>
      </c>
      <c r="X677" s="27">
        <v>39100</v>
      </c>
      <c r="Y677" s="27">
        <v>124</v>
      </c>
      <c r="Z677" s="27">
        <v>70217</v>
      </c>
      <c r="AA677" s="27" t="e">
        <v>#N/A</v>
      </c>
      <c r="AB677" s="27" t="e">
        <v>#N/A</v>
      </c>
      <c r="AC677" s="27">
        <v>93825</v>
      </c>
      <c r="AD677" s="27">
        <v>17.134899999999998</v>
      </c>
      <c r="AE677" s="27">
        <v>1213768.5538999999</v>
      </c>
      <c r="AF677" s="27">
        <v>626677</v>
      </c>
      <c r="AG677" s="27">
        <v>129583</v>
      </c>
      <c r="AH677" s="27">
        <v>5469</v>
      </c>
      <c r="AI677" s="27">
        <v>93825</v>
      </c>
      <c r="AJ677" s="27" t="e">
        <v>#N/A</v>
      </c>
      <c r="AK677" s="27">
        <v>186</v>
      </c>
      <c r="AL677" s="27">
        <v>-2817</v>
      </c>
      <c r="AM677" s="27">
        <v>0</v>
      </c>
      <c r="AN677" s="27">
        <v>756251</v>
      </c>
      <c r="AO677" s="27">
        <v>464626</v>
      </c>
      <c r="AP677" s="27">
        <v>21.430800000000001</v>
      </c>
      <c r="AQ677" s="27">
        <v>761558</v>
      </c>
      <c r="AR677" s="27">
        <v>4043092</v>
      </c>
      <c r="AS677" s="27">
        <v>3548976</v>
      </c>
      <c r="AT677" s="27">
        <v>17.177299999999999</v>
      </c>
      <c r="AU677" s="27">
        <v>157949</v>
      </c>
      <c r="AV677" s="27">
        <v>15852</v>
      </c>
      <c r="AW677" s="27">
        <v>15</v>
      </c>
      <c r="AX677" s="27">
        <v>761558</v>
      </c>
      <c r="AY677" s="27">
        <v>761558</v>
      </c>
      <c r="AZ677" s="27">
        <v>1002605</v>
      </c>
      <c r="BA677" s="27">
        <v>243991</v>
      </c>
      <c r="BB677" s="27">
        <v>919522</v>
      </c>
      <c r="BC677" s="27">
        <v>600153</v>
      </c>
      <c r="BD677" s="27" t="e">
        <v>#N/A</v>
      </c>
      <c r="BE677" s="28">
        <v>626677</v>
      </c>
      <c r="BF677" s="27">
        <v>0</v>
      </c>
      <c r="BG677" s="31">
        <f t="shared" si="94"/>
        <v>0</v>
      </c>
      <c r="BH677" s="31">
        <f t="shared" si="100"/>
        <v>21435.597599999997</v>
      </c>
      <c r="BI677" s="31">
        <f t="shared" si="95"/>
        <v>21435.597599999997</v>
      </c>
      <c r="BJ677" s="27">
        <v>35725.995999999999</v>
      </c>
      <c r="BK677" s="31">
        <f t="shared" si="92"/>
        <v>1213790.642648008</v>
      </c>
      <c r="BL677" s="27">
        <v>33.974997999999999</v>
      </c>
      <c r="BM677" s="27">
        <v>0</v>
      </c>
      <c r="BN677" s="27" t="s">
        <v>114</v>
      </c>
      <c r="BO677" s="27">
        <f t="shared" si="101"/>
        <v>0</v>
      </c>
      <c r="BP677" s="27">
        <f t="shared" si="96"/>
        <v>3582625</v>
      </c>
      <c r="BQ677" s="27">
        <f t="shared" si="97"/>
        <v>0.33879924431052871</v>
      </c>
      <c r="BR677" s="27">
        <f t="shared" si="98"/>
        <v>2.9516004441953338</v>
      </c>
      <c r="BS677" s="27" t="str">
        <f t="shared" si="99"/>
        <v>NonPayer</v>
      </c>
    </row>
    <row r="678" spans="1:71" customFormat="1" hidden="1">
      <c r="A678">
        <v>700</v>
      </c>
      <c r="B678" t="s">
        <v>94</v>
      </c>
      <c r="C678" s="1">
        <v>42185</v>
      </c>
      <c r="D678">
        <v>0.98209999999999997</v>
      </c>
      <c r="E678">
        <v>90288</v>
      </c>
      <c r="F678">
        <v>11983</v>
      </c>
      <c r="G678">
        <v>107069</v>
      </c>
      <c r="H678">
        <v>262471</v>
      </c>
      <c r="I678">
        <v>8510</v>
      </c>
      <c r="J678" s="3">
        <v>1453943</v>
      </c>
      <c r="K678">
        <v>6759</v>
      </c>
      <c r="L678">
        <v>533683</v>
      </c>
      <c r="M678">
        <v>33463</v>
      </c>
      <c r="N678" s="2">
        <v>2743522</v>
      </c>
      <c r="O678" s="2">
        <v>2743506</v>
      </c>
      <c r="P678">
        <v>77560</v>
      </c>
      <c r="Q678">
        <v>3424182</v>
      </c>
      <c r="R678">
        <v>468002</v>
      </c>
      <c r="S678" s="4" t="e">
        <v>#N/A</v>
      </c>
      <c r="T678">
        <v>80832</v>
      </c>
      <c r="U678">
        <v>3161711</v>
      </c>
      <c r="V678">
        <v>-80832</v>
      </c>
      <c r="W678">
        <v>148339</v>
      </c>
      <c r="X678">
        <v>31523</v>
      </c>
      <c r="Y678">
        <v>107</v>
      </c>
      <c r="Z678">
        <v>67507</v>
      </c>
      <c r="AA678" t="e">
        <v>#N/A</v>
      </c>
      <c r="AB678" t="e">
        <v>#N/A</v>
      </c>
      <c r="AC678">
        <v>150166</v>
      </c>
      <c r="AD678">
        <v>17.3736</v>
      </c>
      <c r="AE678" s="25">
        <v>1182508.8781000001</v>
      </c>
      <c r="AF678">
        <v>134881</v>
      </c>
      <c r="AG678">
        <v>28366</v>
      </c>
      <c r="AH678">
        <v>10383</v>
      </c>
      <c r="AI678">
        <v>150166</v>
      </c>
      <c r="AJ678" t="e">
        <v>#N/A</v>
      </c>
      <c r="AK678">
        <v>195</v>
      </c>
      <c r="AL678">
        <v>33274</v>
      </c>
      <c r="AM678">
        <v>0</v>
      </c>
      <c r="AN678">
        <v>163271</v>
      </c>
      <c r="AO678">
        <v>537979</v>
      </c>
      <c r="AP678">
        <v>25.000499999999999</v>
      </c>
      <c r="AQ678">
        <v>885628</v>
      </c>
      <c r="AR678">
        <v>3415672</v>
      </c>
      <c r="AS678">
        <v>2922522</v>
      </c>
      <c r="AT678">
        <v>17.078800000000001</v>
      </c>
      <c r="AU678">
        <v>182413</v>
      </c>
      <c r="AV678">
        <v>14136</v>
      </c>
      <c r="AW678">
        <v>24</v>
      </c>
      <c r="AX678" s="26">
        <v>885628</v>
      </c>
      <c r="AY678">
        <v>885628</v>
      </c>
      <c r="AZ678">
        <v>958433</v>
      </c>
      <c r="BA678">
        <v>204557</v>
      </c>
      <c r="BB678">
        <v>1068065</v>
      </c>
      <c r="BC678">
        <v>605331</v>
      </c>
      <c r="BD678" t="e">
        <v>#N/A</v>
      </c>
      <c r="BE678" s="15">
        <v>134881</v>
      </c>
      <c r="BF678" s="5">
        <v>0.6</v>
      </c>
      <c r="BG678" s="9">
        <f t="shared" si="94"/>
        <v>21435.597599999997</v>
      </c>
      <c r="BH678" s="9">
        <f t="shared" si="100"/>
        <v>21435.597599999997</v>
      </c>
      <c r="BI678" s="9">
        <f t="shared" si="95"/>
        <v>21435.597599999997</v>
      </c>
      <c r="BJ678">
        <v>35725.995999999999</v>
      </c>
      <c r="BK678" s="9">
        <f t="shared" si="92"/>
        <v>1182530.3961480081</v>
      </c>
      <c r="BL678">
        <v>33.099997999999999</v>
      </c>
      <c r="BM678">
        <v>0</v>
      </c>
      <c r="BN678" t="s">
        <v>114</v>
      </c>
      <c r="BO678">
        <f t="shared" si="101"/>
        <v>1</v>
      </c>
      <c r="BP678">
        <f t="shared" si="96"/>
        <v>2956180</v>
      </c>
      <c r="BQ678">
        <f t="shared" si="97"/>
        <v>0.40001975392161776</v>
      </c>
      <c r="BR678">
        <f t="shared" si="98"/>
        <v>2.4998765440867348</v>
      </c>
      <c r="BS678" t="str">
        <f t="shared" si="99"/>
        <v>Initiate</v>
      </c>
    </row>
    <row r="679" spans="1:71">
      <c r="A679" s="27">
        <v>701</v>
      </c>
      <c r="B679" s="27" t="s">
        <v>94</v>
      </c>
      <c r="C679" s="29">
        <v>42004</v>
      </c>
      <c r="D679" s="27">
        <v>0.92059999999999997</v>
      </c>
      <c r="E679" s="27">
        <v>60419</v>
      </c>
      <c r="F679" s="27">
        <v>10128</v>
      </c>
      <c r="G679" s="27">
        <v>27919</v>
      </c>
      <c r="H679" s="27">
        <v>177853</v>
      </c>
      <c r="I679" s="27">
        <v>8567</v>
      </c>
      <c r="J679" s="27">
        <v>1384935</v>
      </c>
      <c r="K679" s="27">
        <v>13198</v>
      </c>
      <c r="L679" s="27">
        <v>732242</v>
      </c>
      <c r="M679" s="27">
        <v>33463</v>
      </c>
      <c r="N679" s="27">
        <v>2696826</v>
      </c>
      <c r="O679" s="27">
        <v>2696400</v>
      </c>
      <c r="P679" s="27">
        <v>37671</v>
      </c>
      <c r="Q679" s="27">
        <v>3306093</v>
      </c>
      <c r="R679" s="27">
        <v>397045</v>
      </c>
      <c r="S679" s="27" t="e">
        <v>#N/A</v>
      </c>
      <c r="T679" s="27">
        <v>91521</v>
      </c>
      <c r="U679" s="27">
        <v>3128240</v>
      </c>
      <c r="V679" s="27">
        <v>-91521</v>
      </c>
      <c r="W679" s="27">
        <v>105028</v>
      </c>
      <c r="X679" s="27">
        <v>43532</v>
      </c>
      <c r="Y679" s="27">
        <v>172</v>
      </c>
      <c r="Z679" s="27">
        <v>13507</v>
      </c>
      <c r="AA679" s="27" t="e">
        <v>#N/A</v>
      </c>
      <c r="AB679" s="27" t="e">
        <v>#N/A</v>
      </c>
      <c r="AC679" s="27">
        <v>54391</v>
      </c>
      <c r="AD679" s="27">
        <v>17.025600000000001</v>
      </c>
      <c r="AE679" s="27">
        <v>840260.08499999996</v>
      </c>
      <c r="AF679" s="27">
        <v>750747</v>
      </c>
      <c r="AG679" s="27">
        <v>154047</v>
      </c>
      <c r="AH679" s="27">
        <v>3753</v>
      </c>
      <c r="AI679" s="27">
        <v>54391</v>
      </c>
      <c r="AJ679" s="27" t="e">
        <v>#N/A</v>
      </c>
      <c r="AK679" s="27">
        <v>169</v>
      </c>
      <c r="AL679" s="27">
        <v>3789</v>
      </c>
      <c r="AM679" s="27">
        <v>0</v>
      </c>
      <c r="AN679" s="27">
        <v>904794</v>
      </c>
      <c r="AO679" s="27">
        <v>420454</v>
      </c>
      <c r="AP679" s="27">
        <v>24.984400000000001</v>
      </c>
      <c r="AQ679" s="27">
        <v>884824</v>
      </c>
      <c r="AR679" s="27">
        <v>3297526</v>
      </c>
      <c r="AS679" s="27">
        <v>2875416</v>
      </c>
      <c r="AT679" s="27">
        <v>17.2697</v>
      </c>
      <c r="AU679" s="27">
        <v>184706</v>
      </c>
      <c r="AV679" s="27">
        <v>7135</v>
      </c>
      <c r="AW679" s="27">
        <v>9</v>
      </c>
      <c r="AX679" s="27">
        <v>884824</v>
      </c>
      <c r="AY679" s="27">
        <v>884824</v>
      </c>
      <c r="AZ679" s="27">
        <v>890574</v>
      </c>
      <c r="BA679" s="27">
        <v>162800</v>
      </c>
      <c r="BB679" s="27">
        <v>1069539</v>
      </c>
      <c r="BC679" s="27">
        <v>779647</v>
      </c>
      <c r="BD679" s="27" t="e">
        <v>#N/A</v>
      </c>
      <c r="BE679" s="28">
        <v>750747</v>
      </c>
      <c r="BF679" s="27">
        <v>0</v>
      </c>
      <c r="BG679" s="31">
        <f t="shared" si="94"/>
        <v>0</v>
      </c>
      <c r="BH679" s="31">
        <f t="shared" si="100"/>
        <v>23221.897400000002</v>
      </c>
      <c r="BI679" s="31">
        <f t="shared" si="95"/>
        <v>23221.897400000002</v>
      </c>
      <c r="BJ679" s="27">
        <v>35725.995999999999</v>
      </c>
      <c r="BK679" s="31">
        <f t="shared" si="92"/>
        <v>840275.42591999995</v>
      </c>
      <c r="BL679" s="27">
        <v>23.52</v>
      </c>
      <c r="BM679" s="27">
        <v>0</v>
      </c>
      <c r="BN679" s="27" t="s">
        <v>114</v>
      </c>
      <c r="BO679" s="27">
        <f t="shared" si="101"/>
        <v>0</v>
      </c>
      <c r="BP679" s="27">
        <f t="shared" si="96"/>
        <v>2909048</v>
      </c>
      <c r="BQ679" s="27">
        <f t="shared" si="97"/>
        <v>0.28884893818183816</v>
      </c>
      <c r="BR679" s="27">
        <f t="shared" si="98"/>
        <v>3.4620172270478391</v>
      </c>
      <c r="BS679" s="27" t="str">
        <f t="shared" si="99"/>
        <v>NonPayer</v>
      </c>
    </row>
    <row r="680" spans="1:71" customFormat="1" hidden="1">
      <c r="A680">
        <v>702</v>
      </c>
      <c r="B680" t="s">
        <v>94</v>
      </c>
      <c r="C680" s="1">
        <v>41820</v>
      </c>
      <c r="D680">
        <v>0.92190000000000005</v>
      </c>
      <c r="E680">
        <v>87094</v>
      </c>
      <c r="F680">
        <v>14339</v>
      </c>
      <c r="G680">
        <v>46102</v>
      </c>
      <c r="H680">
        <v>177660</v>
      </c>
      <c r="I680">
        <v>8507</v>
      </c>
      <c r="J680" s="3">
        <v>1299984</v>
      </c>
      <c r="K680">
        <v>6904</v>
      </c>
      <c r="L680">
        <v>512793</v>
      </c>
      <c r="M680">
        <v>33463</v>
      </c>
      <c r="N680" s="2">
        <v>1945411</v>
      </c>
      <c r="O680" s="2">
        <v>1945211</v>
      </c>
      <c r="P680">
        <v>38370</v>
      </c>
      <c r="Q680">
        <v>2541379</v>
      </c>
      <c r="R680">
        <v>383522</v>
      </c>
      <c r="S680" s="4" t="e">
        <v>#N/A</v>
      </c>
      <c r="T680">
        <v>67631</v>
      </c>
      <c r="U680">
        <v>2363719</v>
      </c>
      <c r="V680">
        <v>-67631</v>
      </c>
      <c r="W680">
        <v>141892</v>
      </c>
      <c r="X680">
        <v>31079</v>
      </c>
      <c r="Y680">
        <v>180</v>
      </c>
      <c r="Z680">
        <v>74261</v>
      </c>
      <c r="AA680" t="e">
        <v>#N/A</v>
      </c>
      <c r="AB680" t="e">
        <v>#N/A</v>
      </c>
      <c r="AC680">
        <v>108409</v>
      </c>
      <c r="AD680">
        <v>18.61</v>
      </c>
      <c r="AE680" s="25">
        <v>944435.18740000005</v>
      </c>
      <c r="AF680">
        <v>134077</v>
      </c>
      <c r="AG680">
        <v>30659</v>
      </c>
      <c r="AH680">
        <v>3382</v>
      </c>
      <c r="AI680">
        <v>108409</v>
      </c>
      <c r="AJ680" t="e">
        <v>#N/A</v>
      </c>
      <c r="AK680">
        <v>171</v>
      </c>
      <c r="AL680">
        <v>9853</v>
      </c>
      <c r="AM680">
        <v>0</v>
      </c>
      <c r="AN680">
        <v>164745</v>
      </c>
      <c r="AO680">
        <v>470120</v>
      </c>
      <c r="AP680">
        <v>7.0060000000000002</v>
      </c>
      <c r="AQ680">
        <v>247547</v>
      </c>
      <c r="AR680">
        <v>2532872</v>
      </c>
      <c r="AS680">
        <v>2124223</v>
      </c>
      <c r="AT680">
        <v>19.642600000000002</v>
      </c>
      <c r="AU680">
        <v>60514</v>
      </c>
      <c r="AV680">
        <v>5612</v>
      </c>
      <c r="AW680">
        <v>15</v>
      </c>
      <c r="AX680" s="26">
        <v>247547</v>
      </c>
      <c r="AY680">
        <v>247547</v>
      </c>
      <c r="AZ680">
        <v>915531</v>
      </c>
      <c r="BA680">
        <v>227030</v>
      </c>
      <c r="BB680">
        <v>308076</v>
      </c>
      <c r="BC680">
        <v>572277</v>
      </c>
      <c r="BD680" t="e">
        <v>#N/A</v>
      </c>
      <c r="BE680" s="15">
        <v>134077</v>
      </c>
      <c r="BF680" s="5">
        <v>0.65</v>
      </c>
      <c r="BG680" s="9">
        <f t="shared" si="94"/>
        <v>23221.897400000002</v>
      </c>
      <c r="BH680" s="9">
        <f t="shared" si="100"/>
        <v>23221.897400000002</v>
      </c>
      <c r="BI680" s="9">
        <f t="shared" si="95"/>
        <v>23221.897400000002</v>
      </c>
      <c r="BJ680">
        <v>35725.995999999999</v>
      </c>
      <c r="BK680" s="9">
        <f t="shared" si="92"/>
        <v>944452.46598199604</v>
      </c>
      <c r="BL680">
        <v>26.436001000000001</v>
      </c>
      <c r="BM680">
        <v>0</v>
      </c>
      <c r="BN680" t="s">
        <v>114</v>
      </c>
      <c r="BO680">
        <f t="shared" si="101"/>
        <v>1</v>
      </c>
      <c r="BP680">
        <f t="shared" si="96"/>
        <v>2157857</v>
      </c>
      <c r="BQ680">
        <f t="shared" si="97"/>
        <v>0.43768074806717777</v>
      </c>
      <c r="BR680">
        <f t="shared" si="98"/>
        <v>2.2847703592539879</v>
      </c>
      <c r="BS680" t="str">
        <f t="shared" si="99"/>
        <v>Initiate</v>
      </c>
    </row>
    <row r="681" spans="1:71">
      <c r="A681" s="27">
        <v>703</v>
      </c>
      <c r="B681" s="27" t="s">
        <v>94</v>
      </c>
      <c r="C681" s="29">
        <v>41639</v>
      </c>
      <c r="D681" s="27">
        <v>0.85589999999999999</v>
      </c>
      <c r="E681" s="27">
        <v>83297</v>
      </c>
      <c r="F681" s="27">
        <v>8987</v>
      </c>
      <c r="G681" s="27">
        <v>32990</v>
      </c>
      <c r="H681" s="27">
        <v>120769</v>
      </c>
      <c r="I681" s="27">
        <v>8141</v>
      </c>
      <c r="J681" s="27">
        <v>1226434</v>
      </c>
      <c r="K681" s="27">
        <v>13069</v>
      </c>
      <c r="L681" s="27">
        <v>452231</v>
      </c>
      <c r="M681" s="27">
        <v>33463</v>
      </c>
      <c r="N681" s="27">
        <v>1850165</v>
      </c>
      <c r="O681" s="27">
        <v>1850019</v>
      </c>
      <c r="P681" s="27">
        <v>22158</v>
      </c>
      <c r="Q681" s="27">
        <v>2384986</v>
      </c>
      <c r="R681" s="27">
        <v>322320</v>
      </c>
      <c r="S681" s="27" t="e">
        <v>#N/A</v>
      </c>
      <c r="T681" s="27">
        <v>75433</v>
      </c>
      <c r="U681" s="27">
        <v>2264217</v>
      </c>
      <c r="V681" s="27">
        <v>-75433</v>
      </c>
      <c r="W681" s="27">
        <v>141760</v>
      </c>
      <c r="X681" s="27">
        <v>24564</v>
      </c>
      <c r="Y681" s="27">
        <v>352</v>
      </c>
      <c r="Z681" s="27">
        <v>66327</v>
      </c>
      <c r="AA681" s="27" t="e">
        <v>#N/A</v>
      </c>
      <c r="AB681" s="27" t="e">
        <v>#N/A</v>
      </c>
      <c r="AC681" s="27">
        <v>118621</v>
      </c>
      <c r="AD681" s="27">
        <v>20.8294</v>
      </c>
      <c r="AE681" s="27">
        <v>1011563.1083</v>
      </c>
      <c r="AF681" s="27">
        <v>113470</v>
      </c>
      <c r="AG681" s="27">
        <v>29855</v>
      </c>
      <c r="AH681" s="27">
        <v>2230</v>
      </c>
      <c r="AI681" s="27">
        <v>118621</v>
      </c>
      <c r="AJ681" s="27" t="e">
        <v>#N/A</v>
      </c>
      <c r="AK681" s="27">
        <v>172</v>
      </c>
      <c r="AL681" s="27">
        <v>3352</v>
      </c>
      <c r="AM681" s="27">
        <v>0</v>
      </c>
      <c r="AN681" s="27">
        <v>143331</v>
      </c>
      <c r="AO681" s="27">
        <v>445411</v>
      </c>
      <c r="AP681" s="27">
        <v>7.8487</v>
      </c>
      <c r="AQ681" s="27">
        <v>279070</v>
      </c>
      <c r="AR681" s="27">
        <v>2376845</v>
      </c>
      <c r="AS681" s="27">
        <v>2029031</v>
      </c>
      <c r="AT681" s="27">
        <v>18.966000000000001</v>
      </c>
      <c r="AU681" s="27">
        <v>65319</v>
      </c>
      <c r="AV681" s="27">
        <v>5027</v>
      </c>
      <c r="AW681" s="27">
        <v>11</v>
      </c>
      <c r="AX681" s="27">
        <v>279070</v>
      </c>
      <c r="AY681" s="27">
        <v>279070</v>
      </c>
      <c r="AZ681" s="27">
        <v>837734</v>
      </c>
      <c r="BA681" s="27">
        <v>217369</v>
      </c>
      <c r="BB681" s="27">
        <v>344400</v>
      </c>
      <c r="BC681" s="27">
        <v>545370</v>
      </c>
      <c r="BD681" s="27" t="e">
        <v>#N/A</v>
      </c>
      <c r="BE681" s="28">
        <v>113470</v>
      </c>
      <c r="BF681" s="27">
        <v>0</v>
      </c>
      <c r="BG681" s="31">
        <f t="shared" si="94"/>
        <v>0</v>
      </c>
      <c r="BH681" s="31">
        <f t="shared" si="100"/>
        <v>21435.597599999997</v>
      </c>
      <c r="BI681" s="31">
        <f t="shared" si="95"/>
        <v>21435.597599999997</v>
      </c>
      <c r="BJ681" s="27">
        <v>35725.995999999999</v>
      </c>
      <c r="BK681" s="31">
        <f t="shared" si="92"/>
        <v>1011581.6124659959</v>
      </c>
      <c r="BL681" s="27">
        <v>28.315000999999999</v>
      </c>
      <c r="BM681" s="27">
        <v>0</v>
      </c>
      <c r="BN681" s="27" t="s">
        <v>114</v>
      </c>
      <c r="BO681" s="27">
        <f t="shared" si="101"/>
        <v>0</v>
      </c>
      <c r="BP681" s="27">
        <f t="shared" si="96"/>
        <v>2062666</v>
      </c>
      <c r="BQ681" s="27">
        <f t="shared" si="97"/>
        <v>0.49042434037599686</v>
      </c>
      <c r="BR681" s="27">
        <f t="shared" si="98"/>
        <v>2.0390505072267078</v>
      </c>
      <c r="BS681" s="27" t="str">
        <f t="shared" si="99"/>
        <v>NonPayer</v>
      </c>
    </row>
    <row r="682" spans="1:71" customFormat="1" hidden="1">
      <c r="A682">
        <v>704</v>
      </c>
      <c r="B682" t="s">
        <v>94</v>
      </c>
      <c r="C682" s="1">
        <v>41455</v>
      </c>
      <c r="D682">
        <v>0.8095</v>
      </c>
      <c r="E682">
        <v>77849</v>
      </c>
      <c r="F682">
        <v>8547</v>
      </c>
      <c r="G682">
        <v>43138</v>
      </c>
      <c r="H682">
        <v>131041</v>
      </c>
      <c r="I682">
        <v>8343</v>
      </c>
      <c r="J682" s="3">
        <v>1147658</v>
      </c>
      <c r="K682">
        <v>10556</v>
      </c>
      <c r="L682">
        <v>261896</v>
      </c>
      <c r="M682">
        <v>7702</v>
      </c>
      <c r="N682" s="2">
        <v>1736582</v>
      </c>
      <c r="O682" s="2">
        <v>1736572</v>
      </c>
      <c r="P682">
        <v>20987</v>
      </c>
      <c r="Q682">
        <v>2257740</v>
      </c>
      <c r="R682">
        <v>308516</v>
      </c>
      <c r="S682" s="4" t="e">
        <v>#N/A</v>
      </c>
      <c r="T682">
        <v>101356</v>
      </c>
      <c r="U682">
        <v>2126699</v>
      </c>
      <c r="V682">
        <v>-101356</v>
      </c>
      <c r="W682">
        <v>146457</v>
      </c>
      <c r="X682">
        <v>23891</v>
      </c>
      <c r="Y682">
        <v>162</v>
      </c>
      <c r="Z682">
        <v>45101</v>
      </c>
      <c r="AA682" t="e">
        <v>#N/A</v>
      </c>
      <c r="AB682" t="e">
        <v>#N/A</v>
      </c>
      <c r="AC682">
        <v>98748</v>
      </c>
      <c r="AD682">
        <v>17.637699999999999</v>
      </c>
      <c r="AE682" s="25">
        <v>914854.60279999999</v>
      </c>
      <c r="AF682">
        <v>165600</v>
      </c>
      <c r="AG682">
        <v>35464</v>
      </c>
      <c r="AH682">
        <v>2797</v>
      </c>
      <c r="AI682">
        <v>98748</v>
      </c>
      <c r="AJ682" t="e">
        <v>#N/A</v>
      </c>
      <c r="AK682">
        <v>177</v>
      </c>
      <c r="AL682">
        <v>4326</v>
      </c>
      <c r="AM682">
        <v>0</v>
      </c>
      <c r="AN682">
        <v>201069</v>
      </c>
      <c r="AO682">
        <v>392323</v>
      </c>
      <c r="AP682" t="e">
        <v>#N/A</v>
      </c>
      <c r="AQ682" t="e">
        <v>#N/A</v>
      </c>
      <c r="AR682">
        <v>2249397</v>
      </c>
      <c r="AS682">
        <v>1941345</v>
      </c>
      <c r="AT682" t="e">
        <v>#N/A</v>
      </c>
      <c r="AU682" t="e">
        <v>#N/A</v>
      </c>
      <c r="AV682" t="e">
        <v>#N/A</v>
      </c>
      <c r="AW682" t="e">
        <v>#N/A</v>
      </c>
      <c r="AX682" s="26" t="e">
        <v>#N/A</v>
      </c>
      <c r="AY682" t="e">
        <v>#N/A</v>
      </c>
      <c r="AZ682" t="e">
        <v>#N/A</v>
      </c>
      <c r="BA682" t="e">
        <v>#N/A</v>
      </c>
      <c r="BB682" t="e">
        <v>#N/A</v>
      </c>
      <c r="BC682">
        <v>337645</v>
      </c>
      <c r="BD682" t="e">
        <v>#N/A</v>
      </c>
      <c r="BE682" s="15">
        <v>165600</v>
      </c>
      <c r="BF682" s="5">
        <v>0.6</v>
      </c>
      <c r="BG682" s="9">
        <f t="shared" si="94"/>
        <v>21435.597599999997</v>
      </c>
      <c r="BH682" s="9">
        <f t="shared" si="100"/>
        <v>98455.57759999999</v>
      </c>
      <c r="BI682" s="9">
        <f t="shared" si="95"/>
        <v>98455.57759999999</v>
      </c>
      <c r="BJ682">
        <v>35725.995999999999</v>
      </c>
      <c r="BK682" s="9">
        <f t="shared" si="92"/>
        <v>926124.99430799996</v>
      </c>
      <c r="BL682">
        <v>25.922999999999998</v>
      </c>
      <c r="BM682">
        <v>0</v>
      </c>
      <c r="BN682" t="s">
        <v>114</v>
      </c>
      <c r="BO682">
        <f t="shared" si="101"/>
        <v>1</v>
      </c>
      <c r="BP682">
        <f t="shared" si="96"/>
        <v>1949224</v>
      </c>
      <c r="BQ682">
        <f t="shared" si="97"/>
        <v>0.47512496988955605</v>
      </c>
      <c r="BR682">
        <f t="shared" si="98"/>
        <v>2.1047094204130179</v>
      </c>
      <c r="BS682" t="e">
        <f t="shared" si="99"/>
        <v>#N/A</v>
      </c>
    </row>
    <row r="683" spans="1:71" customFormat="1" hidden="1">
      <c r="A683">
        <v>705</v>
      </c>
      <c r="B683" t="s">
        <v>95</v>
      </c>
      <c r="C683" s="1">
        <v>44377</v>
      </c>
      <c r="D683">
        <v>1.3345</v>
      </c>
      <c r="E683">
        <v>115980</v>
      </c>
      <c r="F683">
        <v>17648</v>
      </c>
      <c r="G683">
        <v>350896</v>
      </c>
      <c r="H683">
        <v>375489</v>
      </c>
      <c r="I683">
        <v>9747</v>
      </c>
      <c r="J683" s="3">
        <v>2654282</v>
      </c>
      <c r="K683">
        <v>4726</v>
      </c>
      <c r="L683">
        <v>1181015</v>
      </c>
      <c r="M683">
        <v>33463</v>
      </c>
      <c r="N683" s="2">
        <v>5023202</v>
      </c>
      <c r="O683" s="2">
        <v>5024258</v>
      </c>
      <c r="P683">
        <v>83623</v>
      </c>
      <c r="Q683">
        <v>6103230</v>
      </c>
      <c r="R683">
        <v>866140</v>
      </c>
      <c r="S683" s="4">
        <v>0</v>
      </c>
      <c r="T683">
        <v>79020</v>
      </c>
      <c r="U683">
        <v>5727741</v>
      </c>
      <c r="V683">
        <v>-79020</v>
      </c>
      <c r="W683">
        <v>312653</v>
      </c>
      <c r="X683">
        <v>40103</v>
      </c>
      <c r="Y683">
        <v>315</v>
      </c>
      <c r="Z683">
        <v>233633</v>
      </c>
      <c r="AA683" t="e">
        <v>#N/A</v>
      </c>
      <c r="AB683">
        <v>0</v>
      </c>
      <c r="AC683">
        <v>202108</v>
      </c>
      <c r="AD683">
        <v>16.6892</v>
      </c>
      <c r="AE683" s="25">
        <v>1309512.4752</v>
      </c>
      <c r="AF683">
        <v>153010</v>
      </c>
      <c r="AG683">
        <v>30657</v>
      </c>
      <c r="AH683">
        <v>6549</v>
      </c>
      <c r="AI683">
        <v>202108</v>
      </c>
      <c r="AJ683" t="e">
        <v>#N/A</v>
      </c>
      <c r="AK683">
        <v>353</v>
      </c>
      <c r="AL683">
        <v>2890</v>
      </c>
      <c r="AM683">
        <v>0</v>
      </c>
      <c r="AN683">
        <v>183694</v>
      </c>
      <c r="AO683">
        <v>855307</v>
      </c>
      <c r="AP683">
        <v>11.622299999999999</v>
      </c>
      <c r="AQ683">
        <v>405364</v>
      </c>
      <c r="AR683">
        <v>6093483</v>
      </c>
      <c r="AS683">
        <v>5203274</v>
      </c>
      <c r="AT683">
        <v>16.2623</v>
      </c>
      <c r="AU683">
        <v>88784</v>
      </c>
      <c r="AV683">
        <v>16220</v>
      </c>
      <c r="AW683">
        <v>46</v>
      </c>
      <c r="AX683" s="26">
        <v>457121</v>
      </c>
      <c r="AY683">
        <v>405364</v>
      </c>
      <c r="AZ683">
        <v>1431074</v>
      </c>
      <c r="BA683">
        <v>318392</v>
      </c>
      <c r="BB683">
        <v>545951</v>
      </c>
      <c r="BC683">
        <v>1420559</v>
      </c>
      <c r="BD683" t="e">
        <v>#N/A</v>
      </c>
      <c r="BE683" s="15">
        <v>153010</v>
      </c>
      <c r="BF683" s="20">
        <v>10</v>
      </c>
      <c r="BG683" s="9">
        <f t="shared" si="94"/>
        <v>77019.98</v>
      </c>
      <c r="BH683" s="9">
        <f t="shared" si="100"/>
        <v>77019.98</v>
      </c>
      <c r="BI683" s="9">
        <f t="shared" si="95"/>
        <v>77019.98</v>
      </c>
      <c r="BJ683">
        <v>7701.9979999999996</v>
      </c>
      <c r="BK683" s="9" t="e">
        <f>BJ683*#REF!</f>
        <v>#REF!</v>
      </c>
      <c r="BL683">
        <v>46.310001</v>
      </c>
      <c r="BM683">
        <v>0</v>
      </c>
      <c r="BN683" t="s">
        <v>114</v>
      </c>
      <c r="BO683">
        <f t="shared" si="101"/>
        <v>1</v>
      </c>
      <c r="BP683">
        <f t="shared" si="96"/>
        <v>5237090</v>
      </c>
      <c r="BQ683" t="e">
        <f t="shared" si="97"/>
        <v>#REF!</v>
      </c>
      <c r="BR683" t="e">
        <f t="shared" si="98"/>
        <v>#REF!</v>
      </c>
      <c r="BS683" t="str">
        <f t="shared" si="99"/>
        <v>Initiate</v>
      </c>
    </row>
    <row r="684" spans="1:71">
      <c r="A684" s="27">
        <v>706</v>
      </c>
      <c r="B684" s="27" t="s">
        <v>95</v>
      </c>
      <c r="C684" s="29">
        <v>44196</v>
      </c>
      <c r="D684" s="27">
        <v>1.3392999999999999</v>
      </c>
      <c r="E684" s="27">
        <v>80625</v>
      </c>
      <c r="F684" s="27">
        <v>16395</v>
      </c>
      <c r="G684" s="27">
        <v>178811</v>
      </c>
      <c r="H684" s="27">
        <v>233712</v>
      </c>
      <c r="I684" s="27">
        <v>9332</v>
      </c>
      <c r="J684" s="27">
        <v>2576409</v>
      </c>
      <c r="K684" s="27">
        <v>2790</v>
      </c>
      <c r="L684" s="27">
        <v>1237524</v>
      </c>
      <c r="M684" s="27">
        <v>33463</v>
      </c>
      <c r="N684" s="27">
        <v>4946566</v>
      </c>
      <c r="O684" s="27">
        <v>4947591</v>
      </c>
      <c r="P684" s="27">
        <v>82968</v>
      </c>
      <c r="Q684" s="27">
        <v>5875687</v>
      </c>
      <c r="R684" s="27">
        <v>715279</v>
      </c>
      <c r="S684" s="27">
        <v>0</v>
      </c>
      <c r="T684" s="27">
        <v>88664</v>
      </c>
      <c r="U684" s="27">
        <v>5641975</v>
      </c>
      <c r="V684" s="27">
        <v>-88664</v>
      </c>
      <c r="W684" s="27">
        <v>194694</v>
      </c>
      <c r="X684" s="27">
        <v>42075</v>
      </c>
      <c r="Y684" s="27">
        <v>361</v>
      </c>
      <c r="Z684" s="27">
        <v>106030</v>
      </c>
      <c r="AA684" s="27" t="e">
        <v>#N/A</v>
      </c>
      <c r="AB684" s="27">
        <v>0</v>
      </c>
      <c r="AC684" s="27">
        <v>116284</v>
      </c>
      <c r="AD684" s="27">
        <v>16.0458</v>
      </c>
      <c r="AE684" s="27">
        <v>1290756.6697</v>
      </c>
      <c r="AF684" s="27">
        <v>252354</v>
      </c>
      <c r="AG684" s="27">
        <v>58127</v>
      </c>
      <c r="AH684" s="27">
        <v>9671</v>
      </c>
      <c r="AI684" s="27">
        <v>116284</v>
      </c>
      <c r="AJ684" s="27">
        <v>51757</v>
      </c>
      <c r="AK684" s="27">
        <v>338</v>
      </c>
      <c r="AL684" s="27">
        <v>-177667</v>
      </c>
      <c r="AM684" s="27">
        <v>0</v>
      </c>
      <c r="AN684" s="27">
        <v>362257</v>
      </c>
      <c r="AO684" s="27">
        <v>575767</v>
      </c>
      <c r="AP684" s="27">
        <v>19.641200000000001</v>
      </c>
      <c r="AQ684" s="27">
        <v>691114</v>
      </c>
      <c r="AR684" s="27">
        <v>5866355</v>
      </c>
      <c r="AS684" s="27">
        <v>5126607</v>
      </c>
      <c r="AT684" s="27">
        <v>16.462199999999999</v>
      </c>
      <c r="AU684" s="27">
        <v>146400</v>
      </c>
      <c r="AV684" s="27">
        <v>20936</v>
      </c>
      <c r="AW684" s="27">
        <v>38</v>
      </c>
      <c r="AX684" s="27">
        <v>742871</v>
      </c>
      <c r="AY684" s="27">
        <v>691114</v>
      </c>
      <c r="AZ684" s="27">
        <v>1075222</v>
      </c>
      <c r="BA684" s="27">
        <v>165063</v>
      </c>
      <c r="BB684" s="27">
        <v>889309</v>
      </c>
      <c r="BC684" s="27">
        <v>1425743</v>
      </c>
      <c r="BD684" s="27" t="e">
        <v>#N/A</v>
      </c>
      <c r="BE684" s="28">
        <v>304111</v>
      </c>
      <c r="BF684" s="27">
        <v>0</v>
      </c>
      <c r="BG684" s="31">
        <f t="shared" si="94"/>
        <v>0</v>
      </c>
      <c r="BH684" s="31">
        <f t="shared" si="100"/>
        <v>69317.981999999989</v>
      </c>
      <c r="BI684" s="31">
        <f t="shared" si="95"/>
        <v>69317.981999999989</v>
      </c>
      <c r="BJ684" s="27">
        <v>7701.9979999999996</v>
      </c>
      <c r="BK684" s="31">
        <f t="shared" ref="BK684:BK700" si="102">BJ684*BL683</f>
        <v>356679.53508199798</v>
      </c>
      <c r="BL684" s="27">
        <v>41.73</v>
      </c>
      <c r="BM684" s="27">
        <v>0</v>
      </c>
      <c r="BN684" s="27" t="s">
        <v>114</v>
      </c>
      <c r="BO684" s="27">
        <f t="shared" si="101"/>
        <v>0</v>
      </c>
      <c r="BP684" s="27">
        <f t="shared" si="96"/>
        <v>5160408</v>
      </c>
      <c r="BQ684" s="27">
        <f t="shared" si="97"/>
        <v>6.9118475725562387E-2</v>
      </c>
      <c r="BR684" s="27">
        <f t="shared" si="98"/>
        <v>14.467911647394237</v>
      </c>
      <c r="BS684" s="27" t="str">
        <f t="shared" si="99"/>
        <v>NonPayer</v>
      </c>
    </row>
    <row r="685" spans="1:71" customFormat="1" hidden="1">
      <c r="A685">
        <v>707</v>
      </c>
      <c r="B685" t="s">
        <v>95</v>
      </c>
      <c r="C685" s="1">
        <v>44012</v>
      </c>
      <c r="D685">
        <v>1.3429</v>
      </c>
      <c r="E685">
        <v>63706</v>
      </c>
      <c r="F685">
        <v>16665</v>
      </c>
      <c r="G685">
        <v>294468</v>
      </c>
      <c r="H685">
        <v>395795</v>
      </c>
      <c r="I685">
        <v>9463</v>
      </c>
      <c r="J685" s="3">
        <v>2418814</v>
      </c>
      <c r="K685">
        <v>2898</v>
      </c>
      <c r="L685">
        <v>1011567</v>
      </c>
      <c r="M685">
        <v>33463</v>
      </c>
      <c r="N685" s="2">
        <v>4643337</v>
      </c>
      <c r="O685" s="2">
        <v>4644190</v>
      </c>
      <c r="P685">
        <v>261976</v>
      </c>
      <c r="Q685">
        <v>5659490</v>
      </c>
      <c r="R685">
        <v>802501</v>
      </c>
      <c r="S685" s="4">
        <v>0</v>
      </c>
      <c r="T685">
        <v>82628</v>
      </c>
      <c r="U685">
        <v>5263695</v>
      </c>
      <c r="V685">
        <v>-82628</v>
      </c>
      <c r="W685">
        <v>36392</v>
      </c>
      <c r="X685">
        <v>41709</v>
      </c>
      <c r="Y685">
        <v>162</v>
      </c>
      <c r="Z685">
        <v>-46236</v>
      </c>
      <c r="AA685" t="e">
        <v>#N/A</v>
      </c>
      <c r="AB685">
        <v>0</v>
      </c>
      <c r="AC685">
        <v>48779</v>
      </c>
      <c r="AD685">
        <v>16.7484</v>
      </c>
      <c r="AE685" s="25">
        <v>1372388.3299</v>
      </c>
      <c r="AF685">
        <v>438760</v>
      </c>
      <c r="AG685">
        <v>88273</v>
      </c>
      <c r="AH685">
        <v>11265</v>
      </c>
      <c r="AI685">
        <v>48779</v>
      </c>
      <c r="AJ685" t="e">
        <v>#N/A</v>
      </c>
      <c r="AK685">
        <v>320</v>
      </c>
      <c r="AL685">
        <v>13797</v>
      </c>
      <c r="AM685">
        <v>0</v>
      </c>
      <c r="AN685">
        <v>527052</v>
      </c>
      <c r="AO685">
        <v>499455</v>
      </c>
      <c r="AP685">
        <v>16.236000000000001</v>
      </c>
      <c r="AQ685">
        <v>560466</v>
      </c>
      <c r="AR685">
        <v>5650027</v>
      </c>
      <c r="AS685">
        <v>4823206</v>
      </c>
      <c r="AT685">
        <v>17.372900000000001</v>
      </c>
      <c r="AU685">
        <v>117848</v>
      </c>
      <c r="AV685">
        <v>21228</v>
      </c>
      <c r="AW685">
        <v>30</v>
      </c>
      <c r="AX685" s="26">
        <v>560466</v>
      </c>
      <c r="AY685">
        <v>560466</v>
      </c>
      <c r="AZ685">
        <v>1262963</v>
      </c>
      <c r="BA685">
        <v>219349</v>
      </c>
      <c r="BB685">
        <v>678344</v>
      </c>
      <c r="BC685">
        <v>1154752</v>
      </c>
      <c r="BD685" t="e">
        <v>#N/A</v>
      </c>
      <c r="BE685" s="15">
        <v>438760</v>
      </c>
      <c r="BF685" s="20">
        <v>9</v>
      </c>
      <c r="BG685" s="9">
        <f t="shared" si="94"/>
        <v>69317.981999999989</v>
      </c>
      <c r="BH685" s="9">
        <f t="shared" si="100"/>
        <v>69317.981999999989</v>
      </c>
      <c r="BI685" s="9">
        <f t="shared" si="95"/>
        <v>69317.981999999989</v>
      </c>
      <c r="BJ685">
        <v>7701.9979999999996</v>
      </c>
      <c r="BK685" s="9">
        <f t="shared" si="102"/>
        <v>321404.37653999997</v>
      </c>
      <c r="BL685">
        <v>35.150002000000001</v>
      </c>
      <c r="BM685">
        <v>0</v>
      </c>
      <c r="BN685" t="s">
        <v>114</v>
      </c>
      <c r="BO685">
        <f t="shared" si="101"/>
        <v>1</v>
      </c>
      <c r="BP685">
        <f t="shared" si="96"/>
        <v>4856989</v>
      </c>
      <c r="BQ685">
        <f t="shared" si="97"/>
        <v>6.6173585433279752E-2</v>
      </c>
      <c r="BR685">
        <f t="shared" si="98"/>
        <v>15.111769952502591</v>
      </c>
      <c r="BS685" t="str">
        <f t="shared" si="99"/>
        <v>Initiate</v>
      </c>
    </row>
    <row r="686" spans="1:71">
      <c r="A686" s="27">
        <v>708</v>
      </c>
      <c r="B686" s="27" t="s">
        <v>95</v>
      </c>
      <c r="C686" s="29">
        <v>43830</v>
      </c>
      <c r="D686" s="27">
        <v>0.99929999999999997</v>
      </c>
      <c r="E686" s="27">
        <v>95105</v>
      </c>
      <c r="F686" s="27">
        <v>13636</v>
      </c>
      <c r="G686" s="27">
        <v>396234</v>
      </c>
      <c r="H686" s="27">
        <v>398744</v>
      </c>
      <c r="I686" s="27">
        <v>9302</v>
      </c>
      <c r="J686" s="27">
        <v>2347094</v>
      </c>
      <c r="K686" s="27">
        <v>13069</v>
      </c>
      <c r="L686" s="27">
        <v>821731</v>
      </c>
      <c r="M686" s="27">
        <v>33463</v>
      </c>
      <c r="N686" s="27">
        <v>4235364</v>
      </c>
      <c r="O686" s="27">
        <v>4236585</v>
      </c>
      <c r="P686" s="27">
        <v>237463</v>
      </c>
      <c r="Q686" s="27">
        <v>5267896</v>
      </c>
      <c r="R686" s="27">
        <v>818518</v>
      </c>
      <c r="S686" s="27" t="e">
        <v>#N/A</v>
      </c>
      <c r="T686" s="27">
        <v>89836</v>
      </c>
      <c r="U686" s="27">
        <v>4869152</v>
      </c>
      <c r="V686" s="27">
        <v>-89836</v>
      </c>
      <c r="W686" s="27">
        <v>317305</v>
      </c>
      <c r="X686" s="27">
        <v>37361</v>
      </c>
      <c r="Y686" s="27">
        <v>171</v>
      </c>
      <c r="Z686" s="27">
        <v>227469</v>
      </c>
      <c r="AA686" s="27" t="e">
        <v>#N/A</v>
      </c>
      <c r="AB686" s="27" t="e">
        <v>#N/A</v>
      </c>
      <c r="AC686" s="27">
        <v>170570</v>
      </c>
      <c r="AD686" s="27">
        <v>19.548300000000001</v>
      </c>
      <c r="AE686" s="27">
        <v>1803057.1133000001</v>
      </c>
      <c r="AF686" s="27">
        <v>121706</v>
      </c>
      <c r="AG686" s="27">
        <v>29575</v>
      </c>
      <c r="AH686" s="27">
        <v>9963</v>
      </c>
      <c r="AI686" s="27">
        <v>170570</v>
      </c>
      <c r="AJ686" s="27">
        <v>0</v>
      </c>
      <c r="AK686" s="27">
        <v>314</v>
      </c>
      <c r="AL686" s="27">
        <v>30837</v>
      </c>
      <c r="AM686" s="27">
        <v>0</v>
      </c>
      <c r="AN686" s="27">
        <v>151292</v>
      </c>
      <c r="AO686" s="27">
        <v>763508</v>
      </c>
      <c r="AP686" s="27">
        <v>3.4582999999999999</v>
      </c>
      <c r="AQ686" s="27">
        <v>106162</v>
      </c>
      <c r="AR686" s="27">
        <v>5258594</v>
      </c>
      <c r="AS686" s="27">
        <v>4415601</v>
      </c>
      <c r="AT686" s="27">
        <v>20.113600000000002</v>
      </c>
      <c r="AU686" s="27">
        <v>26738</v>
      </c>
      <c r="AV686" s="27">
        <v>21477</v>
      </c>
      <c r="AW686" s="27">
        <v>35</v>
      </c>
      <c r="AX686" s="27">
        <v>106162</v>
      </c>
      <c r="AY686" s="27">
        <v>106162</v>
      </c>
      <c r="AZ686" s="27">
        <v>1570876</v>
      </c>
      <c r="BA686" s="27">
        <v>393007</v>
      </c>
      <c r="BB686" s="27">
        <v>132935</v>
      </c>
      <c r="BC686" s="27">
        <v>1070246</v>
      </c>
      <c r="BD686" s="27" t="e">
        <v>#N/A</v>
      </c>
      <c r="BE686" s="28">
        <v>121706</v>
      </c>
      <c r="BF686" s="34">
        <v>0</v>
      </c>
      <c r="BG686" s="31">
        <f t="shared" si="94"/>
        <v>0</v>
      </c>
      <c r="BH686" s="31">
        <f t="shared" si="100"/>
        <v>84721.978000000003</v>
      </c>
      <c r="BI686" s="31">
        <f t="shared" si="95"/>
        <v>84721.978000000003</v>
      </c>
      <c r="BJ686" s="27">
        <v>7701.9979999999996</v>
      </c>
      <c r="BK686" s="31">
        <f t="shared" si="102"/>
        <v>270725.24510399601</v>
      </c>
      <c r="BL686" s="27">
        <v>37.724997999999999</v>
      </c>
      <c r="BM686" s="27">
        <v>0</v>
      </c>
      <c r="BN686" s="27" t="s">
        <v>114</v>
      </c>
      <c r="BO686" s="27">
        <f t="shared" si="101"/>
        <v>0</v>
      </c>
      <c r="BP686" s="27">
        <f t="shared" si="96"/>
        <v>4449378</v>
      </c>
      <c r="BQ686" s="27">
        <f t="shared" si="97"/>
        <v>6.0845638447440523E-2</v>
      </c>
      <c r="BR686" s="27">
        <f t="shared" si="98"/>
        <v>16.435031754392991</v>
      </c>
      <c r="BS686" s="27" t="str">
        <f t="shared" si="99"/>
        <v>NonPayer</v>
      </c>
    </row>
    <row r="687" spans="1:71" customFormat="1" hidden="1">
      <c r="A687">
        <v>709</v>
      </c>
      <c r="B687" t="s">
        <v>95</v>
      </c>
      <c r="C687" s="1">
        <v>43646</v>
      </c>
      <c r="D687">
        <v>0.76349999999999996</v>
      </c>
      <c r="E687">
        <v>112635</v>
      </c>
      <c r="F687">
        <v>15713</v>
      </c>
      <c r="G687">
        <v>256943</v>
      </c>
      <c r="H687">
        <v>419867</v>
      </c>
      <c r="I687">
        <v>9054</v>
      </c>
      <c r="J687" s="3">
        <v>2202695</v>
      </c>
      <c r="K687">
        <v>20361</v>
      </c>
      <c r="L687">
        <v>957400</v>
      </c>
      <c r="M687">
        <v>33463</v>
      </c>
      <c r="N687" s="2">
        <v>4114583</v>
      </c>
      <c r="O687" s="2">
        <v>4115203</v>
      </c>
      <c r="P687">
        <v>199264</v>
      </c>
      <c r="Q687">
        <v>5099345</v>
      </c>
      <c r="R687">
        <v>771361</v>
      </c>
      <c r="S687" s="4" t="e">
        <v>#N/A</v>
      </c>
      <c r="T687">
        <v>69379</v>
      </c>
      <c r="U687">
        <v>4679478</v>
      </c>
      <c r="V687">
        <v>-69379</v>
      </c>
      <c r="W687">
        <v>232898</v>
      </c>
      <c r="X687">
        <v>33711</v>
      </c>
      <c r="Y687">
        <v>271</v>
      </c>
      <c r="Z687">
        <v>163519</v>
      </c>
      <c r="AA687" t="e">
        <v>#N/A</v>
      </c>
      <c r="AB687" t="e">
        <v>#N/A</v>
      </c>
      <c r="AC687">
        <v>222437</v>
      </c>
      <c r="AD687" t="e">
        <v>#N/A</v>
      </c>
      <c r="AE687" s="25">
        <v>941005.55440000002</v>
      </c>
      <c r="AF687">
        <v>-15544</v>
      </c>
      <c r="AG687">
        <v>-2837</v>
      </c>
      <c r="AH687">
        <v>11514</v>
      </c>
      <c r="AI687">
        <v>222437</v>
      </c>
      <c r="AJ687" t="e">
        <v>#N/A</v>
      </c>
      <c r="AK687">
        <v>302</v>
      </c>
      <c r="AL687">
        <v>1844</v>
      </c>
      <c r="AM687">
        <v>0</v>
      </c>
      <c r="AN687">
        <v>-18357</v>
      </c>
      <c r="AO687">
        <v>807368</v>
      </c>
      <c r="AP687">
        <v>13.132899999999999</v>
      </c>
      <c r="AQ687">
        <v>444818</v>
      </c>
      <c r="AR687">
        <v>5090291</v>
      </c>
      <c r="AS687">
        <v>4294219</v>
      </c>
      <c r="AT687">
        <v>18.707000000000001</v>
      </c>
      <c r="AU687">
        <v>102366</v>
      </c>
      <c r="AV687">
        <v>18956</v>
      </c>
      <c r="AW687">
        <v>23</v>
      </c>
      <c r="AX687" s="26">
        <v>444818</v>
      </c>
      <c r="AY687">
        <v>444818</v>
      </c>
      <c r="AZ687">
        <v>1633133</v>
      </c>
      <c r="BA687">
        <v>438965</v>
      </c>
      <c r="BB687">
        <v>547207</v>
      </c>
      <c r="BC687">
        <v>1063785</v>
      </c>
      <c r="BD687" t="e">
        <v>#N/A</v>
      </c>
      <c r="BE687" s="15">
        <v>-15544</v>
      </c>
      <c r="BF687" s="20">
        <v>11</v>
      </c>
      <c r="BG687" s="9">
        <f t="shared" si="94"/>
        <v>84721.978000000003</v>
      </c>
      <c r="BH687" s="9">
        <f t="shared" si="100"/>
        <v>84721.978000000003</v>
      </c>
      <c r="BI687" s="9">
        <f t="shared" si="95"/>
        <v>84721.978000000003</v>
      </c>
      <c r="BJ687">
        <v>7701.9979999999996</v>
      </c>
      <c r="BK687" s="9">
        <f t="shared" si="102"/>
        <v>290557.85914600396</v>
      </c>
      <c r="BL687">
        <v>42.610000999999997</v>
      </c>
      <c r="BM687">
        <v>0</v>
      </c>
      <c r="BN687" t="s">
        <v>114</v>
      </c>
      <c r="BO687">
        <f t="shared" si="101"/>
        <v>1</v>
      </c>
      <c r="BP687">
        <f t="shared" si="96"/>
        <v>4327984</v>
      </c>
      <c r="BQ687">
        <f t="shared" si="97"/>
        <v>6.7134688840347831E-2</v>
      </c>
      <c r="BR687">
        <f t="shared" si="98"/>
        <v>14.895429133187578</v>
      </c>
      <c r="BS687" t="str">
        <f t="shared" si="99"/>
        <v>Initiate</v>
      </c>
    </row>
    <row r="688" spans="1:71">
      <c r="A688" s="27">
        <v>710</v>
      </c>
      <c r="B688" s="27" t="s">
        <v>95</v>
      </c>
      <c r="C688" s="29">
        <v>43465</v>
      </c>
      <c r="D688" s="27">
        <v>0.84919999999999995</v>
      </c>
      <c r="E688" s="27">
        <v>107956</v>
      </c>
      <c r="F688" s="27">
        <v>11654</v>
      </c>
      <c r="G688" s="27">
        <v>260346</v>
      </c>
      <c r="H688" s="27">
        <v>372643</v>
      </c>
      <c r="I688" s="27">
        <v>8749</v>
      </c>
      <c r="J688" s="27">
        <v>2110068</v>
      </c>
      <c r="K688" s="27">
        <v>18933</v>
      </c>
      <c r="L688" s="27">
        <v>841201</v>
      </c>
      <c r="M688" s="27">
        <v>33463</v>
      </c>
      <c r="N688" s="27">
        <v>4214571</v>
      </c>
      <c r="O688" s="27">
        <v>4213577</v>
      </c>
      <c r="P688" s="27">
        <v>197138</v>
      </c>
      <c r="Q688" s="27">
        <v>5135791</v>
      </c>
      <c r="R688" s="27">
        <v>709447</v>
      </c>
      <c r="S688" s="27" t="e">
        <v>#N/A</v>
      </c>
      <c r="T688" s="27">
        <v>76829</v>
      </c>
      <c r="U688" s="27">
        <v>4763148</v>
      </c>
      <c r="V688" s="27">
        <v>-76829</v>
      </c>
      <c r="W688" s="27">
        <v>270617</v>
      </c>
      <c r="X688" s="27">
        <v>36185</v>
      </c>
      <c r="Y688" s="27">
        <v>386</v>
      </c>
      <c r="Z688" s="27">
        <v>193788</v>
      </c>
      <c r="AA688" s="27" t="e">
        <v>#N/A</v>
      </c>
      <c r="AB688" s="27" t="e">
        <v>#N/A</v>
      </c>
      <c r="AC688" s="27">
        <v>216528</v>
      </c>
      <c r="AD688" s="27">
        <v>18.601400000000002</v>
      </c>
      <c r="AE688" s="27">
        <v>960314.77500000002</v>
      </c>
      <c r="AF688" s="27">
        <v>460362</v>
      </c>
      <c r="AG688" s="27">
        <v>105203</v>
      </c>
      <c r="AH688" s="27">
        <v>7442</v>
      </c>
      <c r="AI688" s="27">
        <v>216528</v>
      </c>
      <c r="AJ688" s="27" t="e">
        <v>#N/A</v>
      </c>
      <c r="AK688" s="27">
        <v>288</v>
      </c>
      <c r="AL688" s="27">
        <v>19816</v>
      </c>
      <c r="AM688" s="27">
        <v>0</v>
      </c>
      <c r="AN688" s="27">
        <v>565564</v>
      </c>
      <c r="AO688" s="27">
        <v>825765</v>
      </c>
      <c r="AP688" s="27">
        <v>24.497699999999998</v>
      </c>
      <c r="AQ688" s="27">
        <v>850350</v>
      </c>
      <c r="AR688" s="27">
        <v>5127042</v>
      </c>
      <c r="AS688" s="27">
        <v>4392593</v>
      </c>
      <c r="AT688" s="27">
        <v>18.147600000000001</v>
      </c>
      <c r="AU688" s="27">
        <v>188534</v>
      </c>
      <c r="AV688" s="27">
        <v>16816</v>
      </c>
      <c r="AW688" s="27">
        <v>11</v>
      </c>
      <c r="AX688" s="27">
        <v>850350</v>
      </c>
      <c r="AY688" s="27">
        <v>850350</v>
      </c>
      <c r="AZ688" s="27">
        <v>1555959</v>
      </c>
      <c r="BA688" s="27">
        <v>415194</v>
      </c>
      <c r="BB688" s="27">
        <v>1038895</v>
      </c>
      <c r="BC688" s="27">
        <v>982243</v>
      </c>
      <c r="BD688" s="27" t="e">
        <v>#N/A</v>
      </c>
      <c r="BE688" s="28">
        <v>460362</v>
      </c>
      <c r="BF688" s="27">
        <v>0</v>
      </c>
      <c r="BG688" s="31">
        <f t="shared" si="94"/>
        <v>0</v>
      </c>
      <c r="BH688" s="31">
        <f t="shared" si="100"/>
        <v>77019.98</v>
      </c>
      <c r="BI688" s="31">
        <f t="shared" si="95"/>
        <v>77019.98</v>
      </c>
      <c r="BJ688" s="27">
        <v>7701.9979999999996</v>
      </c>
      <c r="BK688" s="31">
        <f t="shared" si="102"/>
        <v>328182.14248199796</v>
      </c>
      <c r="BL688" s="27">
        <v>38.915000999999997</v>
      </c>
      <c r="BM688" s="27">
        <v>0</v>
      </c>
      <c r="BN688" s="27" t="s">
        <v>114</v>
      </c>
      <c r="BO688" s="27">
        <f t="shared" si="101"/>
        <v>0</v>
      </c>
      <c r="BP688" s="27">
        <f t="shared" si="96"/>
        <v>4426344</v>
      </c>
      <c r="BQ688" s="27">
        <f t="shared" si="97"/>
        <v>7.4142936581973282E-2</v>
      </c>
      <c r="BR688" s="27">
        <f t="shared" si="98"/>
        <v>13.487461464308046</v>
      </c>
      <c r="BS688" s="27" t="str">
        <f t="shared" si="99"/>
        <v>NonPayer</v>
      </c>
    </row>
    <row r="689" spans="1:71" customFormat="1" hidden="1">
      <c r="A689">
        <v>711</v>
      </c>
      <c r="B689" t="s">
        <v>95</v>
      </c>
      <c r="C689" s="1">
        <v>43281</v>
      </c>
      <c r="D689">
        <v>0.89729999999999999</v>
      </c>
      <c r="E689">
        <v>101663</v>
      </c>
      <c r="F689">
        <v>13507</v>
      </c>
      <c r="G689">
        <v>207676</v>
      </c>
      <c r="H689">
        <v>354637</v>
      </c>
      <c r="I689">
        <v>9034</v>
      </c>
      <c r="J689" s="3">
        <v>2041586</v>
      </c>
      <c r="K689">
        <v>12959</v>
      </c>
      <c r="L689">
        <v>776615</v>
      </c>
      <c r="M689">
        <v>33463</v>
      </c>
      <c r="N689" s="2">
        <v>3749522</v>
      </c>
      <c r="O689" s="2">
        <v>3749788</v>
      </c>
      <c r="P689">
        <v>182055</v>
      </c>
      <c r="Q689">
        <v>4648426</v>
      </c>
      <c r="R689">
        <v>685869</v>
      </c>
      <c r="S689" s="4" t="e">
        <v>#N/A</v>
      </c>
      <c r="T689">
        <v>74462</v>
      </c>
      <c r="U689">
        <v>4293789</v>
      </c>
      <c r="V689">
        <v>-74462</v>
      </c>
      <c r="W689">
        <v>212759</v>
      </c>
      <c r="X689">
        <v>30458</v>
      </c>
      <c r="Y689">
        <v>194</v>
      </c>
      <c r="Z689">
        <v>138297</v>
      </c>
      <c r="AA689" t="e">
        <v>#N/A</v>
      </c>
      <c r="AB689" t="e">
        <v>#N/A</v>
      </c>
      <c r="AC689">
        <v>198666</v>
      </c>
      <c r="AD689">
        <v>17.6052</v>
      </c>
      <c r="AE689" s="25">
        <v>1017457.79</v>
      </c>
      <c r="AF689">
        <v>389988</v>
      </c>
      <c r="AG689">
        <v>83331</v>
      </c>
      <c r="AH689">
        <v>9374</v>
      </c>
      <c r="AI689">
        <v>198666</v>
      </c>
      <c r="AJ689" t="e">
        <v>#N/A</v>
      </c>
      <c r="AK689">
        <v>290</v>
      </c>
      <c r="AL689">
        <v>5863</v>
      </c>
      <c r="AM689">
        <v>0</v>
      </c>
      <c r="AN689">
        <v>473331</v>
      </c>
      <c r="AO689">
        <v>730194</v>
      </c>
      <c r="AP689">
        <v>13.898099999999999</v>
      </c>
      <c r="AQ689">
        <v>495617</v>
      </c>
      <c r="AR689">
        <v>4639392</v>
      </c>
      <c r="AS689">
        <v>3928804</v>
      </c>
      <c r="AT689">
        <v>18.468699999999998</v>
      </c>
      <c r="AU689">
        <v>112280</v>
      </c>
      <c r="AV689">
        <v>17864</v>
      </c>
      <c r="AW689">
        <v>49</v>
      </c>
      <c r="AX689" s="26">
        <v>495617</v>
      </c>
      <c r="AY689">
        <v>495617</v>
      </c>
      <c r="AZ689">
        <v>1357279</v>
      </c>
      <c r="BA689">
        <v>348417</v>
      </c>
      <c r="BB689">
        <v>607946</v>
      </c>
      <c r="BC689">
        <v>854855</v>
      </c>
      <c r="BD689" t="e">
        <v>#N/A</v>
      </c>
      <c r="BE689" s="15">
        <v>389988</v>
      </c>
      <c r="BF689" s="20">
        <v>10</v>
      </c>
      <c r="BG689" s="9">
        <f t="shared" si="94"/>
        <v>77019.98</v>
      </c>
      <c r="BH689" s="9">
        <f t="shared" si="100"/>
        <v>77019.98</v>
      </c>
      <c r="BI689" s="9">
        <f t="shared" si="95"/>
        <v>77019.98</v>
      </c>
      <c r="BJ689">
        <v>7701.9979999999996</v>
      </c>
      <c r="BK689" s="9">
        <f t="shared" si="102"/>
        <v>299723.25987199799</v>
      </c>
      <c r="BL689">
        <v>31.625</v>
      </c>
      <c r="BM689">
        <v>0</v>
      </c>
      <c r="BN689" t="s">
        <v>114</v>
      </c>
      <c r="BO689">
        <f t="shared" si="101"/>
        <v>1</v>
      </c>
      <c r="BP689">
        <f t="shared" si="96"/>
        <v>3962557</v>
      </c>
      <c r="BQ689">
        <f t="shared" si="97"/>
        <v>7.5638851345734073E-2</v>
      </c>
      <c r="BR689">
        <f t="shared" si="98"/>
        <v>13.220719011571804</v>
      </c>
      <c r="BS689" t="str">
        <f t="shared" si="99"/>
        <v>Initiate</v>
      </c>
    </row>
    <row r="690" spans="1:71">
      <c r="A690" s="27">
        <v>712</v>
      </c>
      <c r="B690" s="27" t="s">
        <v>95</v>
      </c>
      <c r="C690" s="29">
        <v>43100</v>
      </c>
      <c r="D690" s="27">
        <v>0.89329999999999998</v>
      </c>
      <c r="E690" s="27">
        <v>86167</v>
      </c>
      <c r="F690" s="27">
        <v>10375</v>
      </c>
      <c r="G690" s="27">
        <v>217501</v>
      </c>
      <c r="H690" s="27">
        <v>323771</v>
      </c>
      <c r="I690" s="27">
        <v>9081</v>
      </c>
      <c r="J690" s="27">
        <v>1958120</v>
      </c>
      <c r="K690" s="27">
        <v>3850</v>
      </c>
      <c r="L690" s="27">
        <v>832211</v>
      </c>
      <c r="M690" s="27">
        <v>33463</v>
      </c>
      <c r="N690" s="27">
        <v>3400441</v>
      </c>
      <c r="O690" s="27">
        <v>3400420</v>
      </c>
      <c r="P690" s="27">
        <v>184462</v>
      </c>
      <c r="Q690" s="27">
        <v>4239690</v>
      </c>
      <c r="R690" s="27">
        <v>626493</v>
      </c>
      <c r="S690" s="27" t="e">
        <v>#N/A</v>
      </c>
      <c r="T690" s="27">
        <v>84348</v>
      </c>
      <c r="U690" s="27">
        <v>3915919</v>
      </c>
      <c r="V690" s="27">
        <v>-84348</v>
      </c>
      <c r="W690" s="27">
        <v>212789</v>
      </c>
      <c r="X690" s="27">
        <v>34316</v>
      </c>
      <c r="Y690" s="27">
        <v>311</v>
      </c>
      <c r="Z690" s="27">
        <v>128441</v>
      </c>
      <c r="AA690" s="27" t="e">
        <v>#N/A</v>
      </c>
      <c r="AB690" s="27" t="e">
        <v>#N/A</v>
      </c>
      <c r="AC690" s="27">
        <v>149751</v>
      </c>
      <c r="AD690" s="27">
        <v>21.504999999999999</v>
      </c>
      <c r="AE690" s="27">
        <v>996398.03110000002</v>
      </c>
      <c r="AF690" s="27">
        <v>105629</v>
      </c>
      <c r="AG690" s="27">
        <v>28949</v>
      </c>
      <c r="AH690" s="27">
        <v>8490</v>
      </c>
      <c r="AI690" s="27">
        <v>149751</v>
      </c>
      <c r="AJ690" s="27" t="e">
        <v>#N/A</v>
      </c>
      <c r="AK690" s="27">
        <v>298</v>
      </c>
      <c r="AL690" s="27">
        <v>17213</v>
      </c>
      <c r="AM690" s="27">
        <v>0</v>
      </c>
      <c r="AN690" s="27">
        <v>134615</v>
      </c>
      <c r="AO690" s="27">
        <v>627085</v>
      </c>
      <c r="AP690" s="27">
        <v>5.4859999999999998</v>
      </c>
      <c r="AQ690" s="27">
        <v>194658</v>
      </c>
      <c r="AR690" s="27">
        <v>4230609</v>
      </c>
      <c r="AS690" s="27">
        <v>3579436</v>
      </c>
      <c r="AT690" s="27">
        <v>20.985399999999998</v>
      </c>
      <c r="AU690" s="27">
        <v>51715</v>
      </c>
      <c r="AV690" s="27">
        <v>16027</v>
      </c>
      <c r="AW690" s="27">
        <v>60</v>
      </c>
      <c r="AX690" s="27">
        <v>194658</v>
      </c>
      <c r="AY690" s="27">
        <v>194658</v>
      </c>
      <c r="AZ690" s="27">
        <v>1175019</v>
      </c>
      <c r="BA690" s="27">
        <v>272387</v>
      </c>
      <c r="BB690" s="27">
        <v>246433</v>
      </c>
      <c r="BC690" s="27">
        <v>944502</v>
      </c>
      <c r="BD690" s="27" t="e">
        <v>#N/A</v>
      </c>
      <c r="BE690" s="28">
        <v>105629</v>
      </c>
      <c r="BF690" s="27">
        <v>0</v>
      </c>
      <c r="BG690" s="31">
        <f t="shared" si="94"/>
        <v>0</v>
      </c>
      <c r="BH690" s="31">
        <f t="shared" si="100"/>
        <v>53913.985999999997</v>
      </c>
      <c r="BI690" s="31">
        <f t="shared" si="95"/>
        <v>53913.985999999997</v>
      </c>
      <c r="BJ690" s="27">
        <v>7701.9979999999996</v>
      </c>
      <c r="BK690" s="31">
        <f t="shared" si="102"/>
        <v>243575.68674999999</v>
      </c>
      <c r="BL690" s="27">
        <v>28.145</v>
      </c>
      <c r="BM690" s="27">
        <v>0</v>
      </c>
      <c r="BN690" s="27" t="s">
        <v>114</v>
      </c>
      <c r="BO690" s="27">
        <f t="shared" si="101"/>
        <v>0</v>
      </c>
      <c r="BP690" s="27">
        <f t="shared" si="96"/>
        <v>3613197</v>
      </c>
      <c r="BQ690" s="27">
        <f t="shared" si="97"/>
        <v>6.7412788937331672E-2</v>
      </c>
      <c r="BR690" s="27">
        <f t="shared" si="98"/>
        <v>14.833980551221828</v>
      </c>
      <c r="BS690" s="27" t="str">
        <f t="shared" si="99"/>
        <v>NonPayer</v>
      </c>
    </row>
    <row r="691" spans="1:71" customFormat="1" hidden="1">
      <c r="A691">
        <v>713</v>
      </c>
      <c r="B691" t="s">
        <v>95</v>
      </c>
      <c r="C691" s="1">
        <v>42916</v>
      </c>
      <c r="D691">
        <v>0.91759999999999997</v>
      </c>
      <c r="E691">
        <v>61124</v>
      </c>
      <c r="F691">
        <v>12434</v>
      </c>
      <c r="G691">
        <v>172088</v>
      </c>
      <c r="H691">
        <v>294220</v>
      </c>
      <c r="I691">
        <v>9363</v>
      </c>
      <c r="J691" s="3">
        <v>1863339</v>
      </c>
      <c r="K691">
        <v>8264</v>
      </c>
      <c r="L691">
        <v>554294</v>
      </c>
      <c r="M691">
        <v>33463</v>
      </c>
      <c r="N691" s="2">
        <v>3295033</v>
      </c>
      <c r="O691" s="2">
        <v>3295023</v>
      </c>
      <c r="P691">
        <v>162839</v>
      </c>
      <c r="Q691">
        <v>4078710</v>
      </c>
      <c r="R691">
        <v>570946</v>
      </c>
      <c r="S691" s="4" t="e">
        <v>#N/A</v>
      </c>
      <c r="T691">
        <v>75833</v>
      </c>
      <c r="U691">
        <v>3784490</v>
      </c>
      <c r="V691">
        <v>-75833</v>
      </c>
      <c r="W691">
        <v>211521</v>
      </c>
      <c r="X691">
        <v>31980</v>
      </c>
      <c r="Y691">
        <v>187</v>
      </c>
      <c r="Z691">
        <v>135688</v>
      </c>
      <c r="AA691" t="e">
        <v>#N/A</v>
      </c>
      <c r="AB691" t="e">
        <v>#N/A</v>
      </c>
      <c r="AC691">
        <v>122636</v>
      </c>
      <c r="AD691">
        <v>20.3599</v>
      </c>
      <c r="AE691" s="25">
        <v>917069.57409999997</v>
      </c>
      <c r="AF691">
        <v>89029</v>
      </c>
      <c r="AG691">
        <v>22766</v>
      </c>
      <c r="AH691">
        <v>7537</v>
      </c>
      <c r="AI691">
        <v>122636</v>
      </c>
      <c r="AJ691" t="e">
        <v>#N/A</v>
      </c>
      <c r="AK691">
        <v>262</v>
      </c>
      <c r="AL691">
        <v>64817</v>
      </c>
      <c r="AM691">
        <v>0</v>
      </c>
      <c r="AN691">
        <v>111818</v>
      </c>
      <c r="AO691">
        <v>547934</v>
      </c>
      <c r="AP691">
        <v>3.7917999999999998</v>
      </c>
      <c r="AQ691">
        <v>130726</v>
      </c>
      <c r="AR691">
        <v>4069347</v>
      </c>
      <c r="AS691">
        <v>3474039</v>
      </c>
      <c r="AT691">
        <v>18.598099999999999</v>
      </c>
      <c r="AU691">
        <v>29884</v>
      </c>
      <c r="AV691">
        <v>10631</v>
      </c>
      <c r="AW691">
        <v>73</v>
      </c>
      <c r="AX691" s="26">
        <v>130726</v>
      </c>
      <c r="AY691">
        <v>130726</v>
      </c>
      <c r="AZ691">
        <v>1086239</v>
      </c>
      <c r="BA691">
        <v>253335</v>
      </c>
      <c r="BB691">
        <v>160683</v>
      </c>
      <c r="BC691">
        <v>620082</v>
      </c>
      <c r="BD691" t="e">
        <v>#N/A</v>
      </c>
      <c r="BE691" s="15">
        <v>89029</v>
      </c>
      <c r="BF691" s="20">
        <v>7</v>
      </c>
      <c r="BG691" s="9">
        <f t="shared" si="94"/>
        <v>53913.985999999997</v>
      </c>
      <c r="BH691" s="9">
        <f t="shared" si="100"/>
        <v>77019.98</v>
      </c>
      <c r="BI691" s="9">
        <f t="shared" si="95"/>
        <v>77019.98</v>
      </c>
      <c r="BJ691">
        <v>7701.9979999999996</v>
      </c>
      <c r="BK691" s="9">
        <f t="shared" si="102"/>
        <v>216772.73370999997</v>
      </c>
      <c r="BL691">
        <v>28.49</v>
      </c>
      <c r="BM691">
        <v>0</v>
      </c>
      <c r="BN691" t="s">
        <v>114</v>
      </c>
      <c r="BO691">
        <f t="shared" si="101"/>
        <v>1</v>
      </c>
      <c r="BP691">
        <f t="shared" si="96"/>
        <v>3507764</v>
      </c>
      <c r="BQ691">
        <f t="shared" si="97"/>
        <v>6.1797981195428189E-2</v>
      </c>
      <c r="BR691">
        <f t="shared" si="98"/>
        <v>16.181758378766908</v>
      </c>
      <c r="BS691" t="str">
        <f t="shared" si="99"/>
        <v>Continue</v>
      </c>
    </row>
    <row r="692" spans="1:71">
      <c r="A692" s="27">
        <v>714</v>
      </c>
      <c r="B692" s="27" t="s">
        <v>95</v>
      </c>
      <c r="C692" s="29">
        <v>42735</v>
      </c>
      <c r="D692" s="27">
        <v>0.95330000000000004</v>
      </c>
      <c r="E692" s="27">
        <v>86811</v>
      </c>
      <c r="F692" s="27">
        <v>9415</v>
      </c>
      <c r="G692" s="27">
        <v>107453</v>
      </c>
      <c r="H692" s="27">
        <v>212399</v>
      </c>
      <c r="I692" s="27">
        <v>9271</v>
      </c>
      <c r="J692" s="27">
        <v>1777635</v>
      </c>
      <c r="K692" s="27">
        <v>16512</v>
      </c>
      <c r="L692" s="27">
        <v>471207</v>
      </c>
      <c r="M692" s="27">
        <v>33463</v>
      </c>
      <c r="N692" s="27">
        <v>3232704</v>
      </c>
      <c r="O692" s="27">
        <v>3232688</v>
      </c>
      <c r="P692" s="27">
        <v>89747</v>
      </c>
      <c r="Q692" s="27">
        <v>3921585</v>
      </c>
      <c r="R692" s="27">
        <v>476173</v>
      </c>
      <c r="S692" s="27" t="e">
        <v>#N/A</v>
      </c>
      <c r="T692" s="27">
        <v>97407</v>
      </c>
      <c r="U692" s="27">
        <v>3709186</v>
      </c>
      <c r="V692" s="27">
        <v>-97407</v>
      </c>
      <c r="W692" s="27">
        <v>217046</v>
      </c>
      <c r="X692" s="27">
        <v>40915</v>
      </c>
      <c r="Y692" s="27">
        <v>188</v>
      </c>
      <c r="Z692" s="27">
        <v>119639</v>
      </c>
      <c r="AA692" s="27" t="e">
        <v>#N/A</v>
      </c>
      <c r="AB692" s="27" t="e">
        <v>#N/A</v>
      </c>
      <c r="AC692" s="27">
        <v>130699</v>
      </c>
      <c r="AD692" s="27">
        <v>14.566700000000001</v>
      </c>
      <c r="AE692" s="27">
        <v>1105699.3891</v>
      </c>
      <c r="AF692" s="27">
        <v>41697</v>
      </c>
      <c r="AG692" s="27">
        <v>7118</v>
      </c>
      <c r="AH692" s="27">
        <v>3094</v>
      </c>
      <c r="AI692" s="27">
        <v>130699</v>
      </c>
      <c r="AJ692" s="27" t="e">
        <v>#N/A</v>
      </c>
      <c r="AK692" s="27">
        <v>245</v>
      </c>
      <c r="AL692" s="27">
        <v>32064</v>
      </c>
      <c r="AM692" s="27">
        <v>0</v>
      </c>
      <c r="AN692" s="27">
        <v>48865</v>
      </c>
      <c r="AO692" s="27">
        <v>538305</v>
      </c>
      <c r="AP692" s="27">
        <v>-1.579</v>
      </c>
      <c r="AQ692" s="27">
        <v>-62100</v>
      </c>
      <c r="AR692" s="27">
        <v>3912314</v>
      </c>
      <c r="AS692" s="27">
        <v>3411704</v>
      </c>
      <c r="AT692" s="27" t="e">
        <v>#N/A</v>
      </c>
      <c r="AU692" s="27">
        <v>-10164</v>
      </c>
      <c r="AV692" s="27">
        <v>8835</v>
      </c>
      <c r="AW692" s="27">
        <v>67</v>
      </c>
      <c r="AX692" s="27">
        <v>-62100</v>
      </c>
      <c r="AY692" s="27">
        <v>-62100</v>
      </c>
      <c r="AZ692" s="27">
        <v>1020833</v>
      </c>
      <c r="BA692" s="27">
        <v>260529</v>
      </c>
      <c r="BB692" s="27">
        <v>-72197</v>
      </c>
      <c r="BC692" s="27">
        <v>602540</v>
      </c>
      <c r="BD692" s="27" t="e">
        <v>#N/A</v>
      </c>
      <c r="BE692" s="28">
        <v>41697</v>
      </c>
      <c r="BF692" s="35">
        <v>3</v>
      </c>
      <c r="BG692" s="31">
        <f t="shared" si="94"/>
        <v>23105.993999999999</v>
      </c>
      <c r="BH692" s="31">
        <f t="shared" si="100"/>
        <v>53913.985999999997</v>
      </c>
      <c r="BI692" s="31">
        <f t="shared" si="95"/>
        <v>53913.985999999997</v>
      </c>
      <c r="BJ692" s="27">
        <v>7701.9979999999996</v>
      </c>
      <c r="BK692" s="31">
        <f t="shared" si="102"/>
        <v>219429.92301999999</v>
      </c>
      <c r="BL692" s="27">
        <v>32.07</v>
      </c>
      <c r="BM692" s="27">
        <v>0</v>
      </c>
      <c r="BN692" s="27" t="s">
        <v>114</v>
      </c>
      <c r="BO692" s="27">
        <f t="shared" si="101"/>
        <v>1</v>
      </c>
      <c r="BP692" s="27">
        <f t="shared" si="96"/>
        <v>3445412</v>
      </c>
      <c r="BQ692" s="27">
        <f t="shared" si="97"/>
        <v>6.3687571477663629E-2</v>
      </c>
      <c r="BR692" s="27">
        <f t="shared" si="98"/>
        <v>15.701650680003052</v>
      </c>
      <c r="BS692" s="27" t="str">
        <f t="shared" si="99"/>
        <v>Continue</v>
      </c>
    </row>
    <row r="693" spans="1:71" customFormat="1" hidden="1">
      <c r="A693">
        <v>715</v>
      </c>
      <c r="B693" t="s">
        <v>95</v>
      </c>
      <c r="C693" s="1">
        <v>42551</v>
      </c>
      <c r="D693">
        <v>1.0038</v>
      </c>
      <c r="E693">
        <v>76994</v>
      </c>
      <c r="F693">
        <v>12618</v>
      </c>
      <c r="G693">
        <v>86367</v>
      </c>
      <c r="H693">
        <v>244920</v>
      </c>
      <c r="I693">
        <v>8608</v>
      </c>
      <c r="J693" s="3">
        <v>1671097</v>
      </c>
      <c r="K693">
        <v>10988</v>
      </c>
      <c r="L693">
        <v>562883</v>
      </c>
      <c r="M693">
        <v>33463</v>
      </c>
      <c r="N693" s="2">
        <v>3190129</v>
      </c>
      <c r="O693" s="2">
        <v>3190250</v>
      </c>
      <c r="P693">
        <v>64177</v>
      </c>
      <c r="Q693">
        <v>3887774</v>
      </c>
      <c r="R693">
        <v>484846</v>
      </c>
      <c r="S693" s="4" t="e">
        <v>#N/A</v>
      </c>
      <c r="T693">
        <v>83381</v>
      </c>
      <c r="U693">
        <v>3642854</v>
      </c>
      <c r="V693">
        <v>-83381</v>
      </c>
      <c r="W693">
        <v>102377</v>
      </c>
      <c r="X693">
        <v>36205</v>
      </c>
      <c r="Y693">
        <v>142</v>
      </c>
      <c r="Z693">
        <v>18996</v>
      </c>
      <c r="AA693" t="e">
        <v>#N/A</v>
      </c>
      <c r="AB693" t="e">
        <v>#N/A</v>
      </c>
      <c r="AC693">
        <v>129830</v>
      </c>
      <c r="AD693" t="e">
        <v>#N/A</v>
      </c>
      <c r="AE693" s="25">
        <v>1186260.0392</v>
      </c>
      <c r="AF693">
        <v>-103797</v>
      </c>
      <c r="AG693">
        <v>-17282</v>
      </c>
      <c r="AH693">
        <v>5741</v>
      </c>
      <c r="AI693">
        <v>129830</v>
      </c>
      <c r="AJ693" t="e">
        <v>#N/A</v>
      </c>
      <c r="AK693">
        <v>199</v>
      </c>
      <c r="AL693">
        <v>-7147</v>
      </c>
      <c r="AM693">
        <v>0</v>
      </c>
      <c r="AN693">
        <v>-121062</v>
      </c>
      <c r="AO693">
        <v>482528</v>
      </c>
      <c r="AP693">
        <v>14.7536</v>
      </c>
      <c r="AQ693">
        <v>522880</v>
      </c>
      <c r="AR693">
        <v>3879166</v>
      </c>
      <c r="AS693">
        <v>3369266</v>
      </c>
      <c r="AT693">
        <v>17.6799</v>
      </c>
      <c r="AU693">
        <v>112301</v>
      </c>
      <c r="AV693">
        <v>11210</v>
      </c>
      <c r="AW693">
        <v>8</v>
      </c>
      <c r="AX693" s="26">
        <v>522880</v>
      </c>
      <c r="AY693">
        <v>522880</v>
      </c>
      <c r="AZ693">
        <v>947154</v>
      </c>
      <c r="BA693">
        <v>223655</v>
      </c>
      <c r="BB693">
        <v>635189</v>
      </c>
      <c r="BC693">
        <v>637165</v>
      </c>
      <c r="BD693" t="e">
        <v>#N/A</v>
      </c>
      <c r="BE693" s="15">
        <v>-103797</v>
      </c>
      <c r="BF693" s="20">
        <v>4</v>
      </c>
      <c r="BG693" s="9">
        <f t="shared" si="94"/>
        <v>30807.991999999998</v>
      </c>
      <c r="BH693" s="9">
        <f t="shared" si="100"/>
        <v>30807.991999999998</v>
      </c>
      <c r="BI693" s="9">
        <f t="shared" si="95"/>
        <v>30807.991999999998</v>
      </c>
      <c r="BJ693">
        <v>7701.9979999999996</v>
      </c>
      <c r="BK693" s="9">
        <f t="shared" si="102"/>
        <v>247003.07585999998</v>
      </c>
      <c r="BL693">
        <v>38.400002000000001</v>
      </c>
      <c r="BM693">
        <v>0</v>
      </c>
      <c r="BN693" t="s">
        <v>114</v>
      </c>
      <c r="BO693">
        <f t="shared" si="101"/>
        <v>1</v>
      </c>
      <c r="BP693">
        <f t="shared" si="96"/>
        <v>3402928</v>
      </c>
      <c r="BQ693">
        <f t="shared" si="97"/>
        <v>7.2585454602624555E-2</v>
      </c>
      <c r="BR693">
        <f t="shared" si="98"/>
        <v>13.776864875677749</v>
      </c>
      <c r="BS693" t="str">
        <f t="shared" si="99"/>
        <v>Initiate</v>
      </c>
    </row>
    <row r="694" spans="1:71">
      <c r="A694" s="27">
        <v>716</v>
      </c>
      <c r="B694" s="27" t="s">
        <v>95</v>
      </c>
      <c r="C694" s="29">
        <v>42369</v>
      </c>
      <c r="D694" s="27">
        <v>0.99160000000000004</v>
      </c>
      <c r="E694" s="27">
        <v>59522</v>
      </c>
      <c r="F694" s="27">
        <v>10269</v>
      </c>
      <c r="G694" s="27">
        <v>105696</v>
      </c>
      <c r="H694" s="27">
        <v>221120</v>
      </c>
      <c r="I694" s="27">
        <v>8667</v>
      </c>
      <c r="J694" s="27">
        <v>1587637</v>
      </c>
      <c r="K694" s="27">
        <v>4349</v>
      </c>
      <c r="L694" s="27">
        <v>530373</v>
      </c>
      <c r="M694" s="27">
        <v>33463</v>
      </c>
      <c r="N694" s="27">
        <v>3369949</v>
      </c>
      <c r="O694" s="27">
        <v>3369960</v>
      </c>
      <c r="P694" s="27">
        <v>79077</v>
      </c>
      <c r="Q694" s="27">
        <v>4051759</v>
      </c>
      <c r="R694" s="27">
        <v>469134</v>
      </c>
      <c r="S694" s="27" t="e">
        <v>#N/A</v>
      </c>
      <c r="T694" s="27">
        <v>90017</v>
      </c>
      <c r="U694" s="27">
        <v>3830639</v>
      </c>
      <c r="V694" s="27">
        <v>-90017</v>
      </c>
      <c r="W694" s="27">
        <v>160234</v>
      </c>
      <c r="X694" s="27">
        <v>39100</v>
      </c>
      <c r="Y694" s="27">
        <v>124</v>
      </c>
      <c r="Z694" s="27">
        <v>70217</v>
      </c>
      <c r="AA694" s="27" t="e">
        <v>#N/A</v>
      </c>
      <c r="AB694" s="27" t="e">
        <v>#N/A</v>
      </c>
      <c r="AC694" s="27">
        <v>93825</v>
      </c>
      <c r="AD694" s="27">
        <v>17.134899999999998</v>
      </c>
      <c r="AE694" s="27">
        <v>1213768.5538999999</v>
      </c>
      <c r="AF694" s="27">
        <v>626677</v>
      </c>
      <c r="AG694" s="27">
        <v>129583</v>
      </c>
      <c r="AH694" s="27">
        <v>5469</v>
      </c>
      <c r="AI694" s="27">
        <v>93825</v>
      </c>
      <c r="AJ694" s="27" t="e">
        <v>#N/A</v>
      </c>
      <c r="AK694" s="27">
        <v>186</v>
      </c>
      <c r="AL694" s="27">
        <v>-2817</v>
      </c>
      <c r="AM694" s="27">
        <v>0</v>
      </c>
      <c r="AN694" s="27">
        <v>756251</v>
      </c>
      <c r="AO694" s="27">
        <v>464626</v>
      </c>
      <c r="AP694" s="27">
        <v>21.430800000000001</v>
      </c>
      <c r="AQ694" s="27">
        <v>761558</v>
      </c>
      <c r="AR694" s="27">
        <v>4043092</v>
      </c>
      <c r="AS694" s="27">
        <v>3548976</v>
      </c>
      <c r="AT694" s="27">
        <v>17.177299999999999</v>
      </c>
      <c r="AU694" s="27">
        <v>157949</v>
      </c>
      <c r="AV694" s="27">
        <v>15852</v>
      </c>
      <c r="AW694" s="27">
        <v>15</v>
      </c>
      <c r="AX694" s="27">
        <v>761558</v>
      </c>
      <c r="AY694" s="27">
        <v>761558</v>
      </c>
      <c r="AZ694" s="27">
        <v>1002605</v>
      </c>
      <c r="BA694" s="27">
        <v>243991</v>
      </c>
      <c r="BB694" s="27">
        <v>919522</v>
      </c>
      <c r="BC694" s="27">
        <v>600153</v>
      </c>
      <c r="BD694" s="27" t="e">
        <v>#N/A</v>
      </c>
      <c r="BE694" s="28">
        <v>626677</v>
      </c>
      <c r="BF694" s="27">
        <v>0</v>
      </c>
      <c r="BG694" s="31">
        <f t="shared" si="94"/>
        <v>0</v>
      </c>
      <c r="BH694" s="31">
        <f t="shared" si="100"/>
        <v>6341131.9733799994</v>
      </c>
      <c r="BI694" s="31">
        <f t="shared" si="95"/>
        <v>6341131.9733799994</v>
      </c>
      <c r="BJ694" s="27">
        <v>7701.9979999999996</v>
      </c>
      <c r="BK694" s="31">
        <f t="shared" si="102"/>
        <v>295756.738603996</v>
      </c>
      <c r="BL694" s="27">
        <v>44.224997999999999</v>
      </c>
      <c r="BM694" s="27">
        <v>0</v>
      </c>
      <c r="BN694" s="27" t="s">
        <v>114</v>
      </c>
      <c r="BO694" s="27">
        <f t="shared" si="101"/>
        <v>0</v>
      </c>
      <c r="BP694" s="27">
        <f t="shared" si="96"/>
        <v>3582625</v>
      </c>
      <c r="BQ694" s="27">
        <f t="shared" si="97"/>
        <v>8.2553082894245414E-2</v>
      </c>
      <c r="BR694" s="27">
        <f t="shared" si="98"/>
        <v>12.113417996527755</v>
      </c>
      <c r="BS694" s="27" t="str">
        <f t="shared" si="99"/>
        <v>NonPayer</v>
      </c>
    </row>
    <row r="695" spans="1:71" customFormat="1" hidden="1">
      <c r="A695">
        <v>717</v>
      </c>
      <c r="B695" t="s">
        <v>95</v>
      </c>
      <c r="C695" s="1">
        <v>42185</v>
      </c>
      <c r="D695">
        <v>0.98209999999999997</v>
      </c>
      <c r="E695">
        <v>90288</v>
      </c>
      <c r="F695">
        <v>11983</v>
      </c>
      <c r="G695">
        <v>107069</v>
      </c>
      <c r="H695">
        <v>262471</v>
      </c>
      <c r="I695">
        <v>8510</v>
      </c>
      <c r="J695" s="3">
        <v>1453943</v>
      </c>
      <c r="K695">
        <v>6759</v>
      </c>
      <c r="L695">
        <v>533683</v>
      </c>
      <c r="M695">
        <v>33463</v>
      </c>
      <c r="N695" s="2">
        <v>2743522</v>
      </c>
      <c r="O695" s="2">
        <v>2743506</v>
      </c>
      <c r="P695">
        <v>77560</v>
      </c>
      <c r="Q695">
        <v>3424182</v>
      </c>
      <c r="R695">
        <v>468002</v>
      </c>
      <c r="S695" s="4" t="e">
        <v>#N/A</v>
      </c>
      <c r="T695">
        <v>80832</v>
      </c>
      <c r="U695">
        <v>3161711</v>
      </c>
      <c r="V695">
        <v>-80832</v>
      </c>
      <c r="W695">
        <v>148339</v>
      </c>
      <c r="X695">
        <v>31523</v>
      </c>
      <c r="Y695">
        <v>107</v>
      </c>
      <c r="Z695">
        <v>67507</v>
      </c>
      <c r="AA695" t="e">
        <v>#N/A</v>
      </c>
      <c r="AB695" t="e">
        <v>#N/A</v>
      </c>
      <c r="AC695">
        <v>150166</v>
      </c>
      <c r="AD695">
        <v>17.3736</v>
      </c>
      <c r="AE695" s="25">
        <v>1182508.8781000001</v>
      </c>
      <c r="AF695">
        <v>134881</v>
      </c>
      <c r="AG695">
        <v>28366</v>
      </c>
      <c r="AH695">
        <v>10383</v>
      </c>
      <c r="AI695">
        <v>150166</v>
      </c>
      <c r="AJ695" t="e">
        <v>#N/A</v>
      </c>
      <c r="AK695">
        <v>195</v>
      </c>
      <c r="AL695">
        <v>33274</v>
      </c>
      <c r="AM695">
        <v>0</v>
      </c>
      <c r="AN695">
        <v>163271</v>
      </c>
      <c r="AO695">
        <v>537979</v>
      </c>
      <c r="AP695">
        <v>25.000499999999999</v>
      </c>
      <c r="AQ695">
        <v>885628</v>
      </c>
      <c r="AR695">
        <v>3415672</v>
      </c>
      <c r="AS695">
        <v>2922522</v>
      </c>
      <c r="AT695">
        <v>17.078800000000001</v>
      </c>
      <c r="AU695">
        <v>182413</v>
      </c>
      <c r="AV695">
        <v>14136</v>
      </c>
      <c r="AW695">
        <v>24</v>
      </c>
      <c r="AX695" s="26">
        <v>885628</v>
      </c>
      <c r="AY695">
        <v>885628</v>
      </c>
      <c r="AZ695">
        <v>958433</v>
      </c>
      <c r="BA695">
        <v>204557</v>
      </c>
      <c r="BB695">
        <v>1068065</v>
      </c>
      <c r="BC695">
        <v>605331</v>
      </c>
      <c r="BD695" t="e">
        <v>#N/A</v>
      </c>
      <c r="BE695" s="15">
        <v>134881</v>
      </c>
      <c r="BF695" s="20">
        <v>823.31</v>
      </c>
      <c r="BG695" s="9">
        <f t="shared" si="94"/>
        <v>6341131.9733799994</v>
      </c>
      <c r="BH695" s="9">
        <f t="shared" si="100"/>
        <v>6341131.9733799994</v>
      </c>
      <c r="BI695" s="9">
        <f t="shared" si="95"/>
        <v>6341131.9733799994</v>
      </c>
      <c r="BJ695">
        <v>7701.9979999999996</v>
      </c>
      <c r="BK695" s="9">
        <f t="shared" si="102"/>
        <v>340620.84614600398</v>
      </c>
      <c r="BL695">
        <v>42.650002000000001</v>
      </c>
      <c r="BM695">
        <v>0</v>
      </c>
      <c r="BN695" t="s">
        <v>114</v>
      </c>
      <c r="BO695">
        <f t="shared" si="101"/>
        <v>1</v>
      </c>
      <c r="BP695">
        <f t="shared" si="96"/>
        <v>2956180</v>
      </c>
      <c r="BQ695">
        <f t="shared" si="97"/>
        <v>0.11522331053792528</v>
      </c>
      <c r="BR695">
        <f t="shared" si="98"/>
        <v>8.6787994142110154</v>
      </c>
      <c r="BS695" t="str">
        <f t="shared" si="99"/>
        <v>Initiate</v>
      </c>
    </row>
    <row r="696" spans="1:71">
      <c r="A696" s="27">
        <v>718</v>
      </c>
      <c r="B696" s="27" t="s">
        <v>95</v>
      </c>
      <c r="C696" s="29">
        <v>42004</v>
      </c>
      <c r="D696" s="27">
        <v>0.92059999999999997</v>
      </c>
      <c r="E696" s="27">
        <v>60419</v>
      </c>
      <c r="F696" s="27">
        <v>10128</v>
      </c>
      <c r="G696" s="27">
        <v>27919</v>
      </c>
      <c r="H696" s="27">
        <v>177853</v>
      </c>
      <c r="I696" s="27">
        <v>8567</v>
      </c>
      <c r="J696" s="27">
        <v>1384935</v>
      </c>
      <c r="K696" s="27">
        <v>13198</v>
      </c>
      <c r="L696" s="27">
        <v>732242</v>
      </c>
      <c r="M696" s="27">
        <v>33463</v>
      </c>
      <c r="N696" s="27">
        <v>2696826</v>
      </c>
      <c r="O696" s="27">
        <v>2696400</v>
      </c>
      <c r="P696" s="27">
        <v>37671</v>
      </c>
      <c r="Q696" s="27">
        <v>3306093</v>
      </c>
      <c r="R696" s="27">
        <v>397045</v>
      </c>
      <c r="S696" s="27" t="e">
        <v>#N/A</v>
      </c>
      <c r="T696" s="27">
        <v>91521</v>
      </c>
      <c r="U696" s="27">
        <v>3128240</v>
      </c>
      <c r="V696" s="27">
        <v>-91521</v>
      </c>
      <c r="W696" s="27">
        <v>105028</v>
      </c>
      <c r="X696" s="27">
        <v>43532</v>
      </c>
      <c r="Y696" s="27">
        <v>172</v>
      </c>
      <c r="Z696" s="27">
        <v>13507</v>
      </c>
      <c r="AA696" s="27" t="e">
        <v>#N/A</v>
      </c>
      <c r="AB696" s="27" t="e">
        <v>#N/A</v>
      </c>
      <c r="AC696" s="27">
        <v>54391</v>
      </c>
      <c r="AD696" s="27">
        <v>17.025600000000001</v>
      </c>
      <c r="AE696" s="27">
        <v>840260.08499999996</v>
      </c>
      <c r="AF696" s="27">
        <v>750747</v>
      </c>
      <c r="AG696" s="27">
        <v>154047</v>
      </c>
      <c r="AH696" s="27">
        <v>3753</v>
      </c>
      <c r="AI696" s="27">
        <v>54391</v>
      </c>
      <c r="AJ696" s="27" t="e">
        <v>#N/A</v>
      </c>
      <c r="AK696" s="27">
        <v>169</v>
      </c>
      <c r="AL696" s="27">
        <v>3789</v>
      </c>
      <c r="AM696" s="27">
        <v>0</v>
      </c>
      <c r="AN696" s="27">
        <v>904794</v>
      </c>
      <c r="AO696" s="27">
        <v>420454</v>
      </c>
      <c r="AP696" s="27">
        <v>24.984400000000001</v>
      </c>
      <c r="AQ696" s="27">
        <v>884824</v>
      </c>
      <c r="AR696" s="27">
        <v>3297526</v>
      </c>
      <c r="AS696" s="27">
        <v>2875416</v>
      </c>
      <c r="AT696" s="27">
        <v>17.2697</v>
      </c>
      <c r="AU696" s="27">
        <v>184706</v>
      </c>
      <c r="AV696" s="27">
        <v>7135</v>
      </c>
      <c r="AW696" s="27">
        <v>9</v>
      </c>
      <c r="AX696" s="27">
        <v>884824</v>
      </c>
      <c r="AY696" s="27">
        <v>884824</v>
      </c>
      <c r="AZ696" s="27">
        <v>890574</v>
      </c>
      <c r="BA696" s="27">
        <v>162800</v>
      </c>
      <c r="BB696" s="27">
        <v>1069539</v>
      </c>
      <c r="BC696" s="27">
        <v>779647</v>
      </c>
      <c r="BD696" s="27" t="e">
        <v>#N/A</v>
      </c>
      <c r="BE696" s="28">
        <v>750747</v>
      </c>
      <c r="BF696" s="27">
        <v>0</v>
      </c>
      <c r="BG696" s="31">
        <f t="shared" si="94"/>
        <v>0</v>
      </c>
      <c r="BH696" s="31">
        <f t="shared" si="100"/>
        <v>5837113.2242599996</v>
      </c>
      <c r="BI696" s="31">
        <f t="shared" si="95"/>
        <v>5837113.2242599996</v>
      </c>
      <c r="BJ696" s="27">
        <v>7701.9979999999996</v>
      </c>
      <c r="BK696" s="31">
        <f t="shared" si="102"/>
        <v>328490.230103996</v>
      </c>
      <c r="BL696" s="27">
        <v>29.495000999999998</v>
      </c>
      <c r="BM696" s="27">
        <v>0</v>
      </c>
      <c r="BN696" s="27" t="s">
        <v>114</v>
      </c>
      <c r="BO696" s="27">
        <f t="shared" si="101"/>
        <v>0</v>
      </c>
      <c r="BP696" s="27">
        <f t="shared" si="96"/>
        <v>2909048</v>
      </c>
      <c r="BQ696" s="27">
        <f t="shared" si="97"/>
        <v>0.11292018217093565</v>
      </c>
      <c r="BR696" s="27">
        <f t="shared" si="98"/>
        <v>8.8558128473989353</v>
      </c>
      <c r="BS696" s="27" t="str">
        <f t="shared" si="99"/>
        <v>NonPayer</v>
      </c>
    </row>
    <row r="697" spans="1:71" customFormat="1" hidden="1">
      <c r="A697">
        <v>719</v>
      </c>
      <c r="B697" t="s">
        <v>95</v>
      </c>
      <c r="C697" s="1">
        <v>41820</v>
      </c>
      <c r="D697">
        <v>0.92190000000000005</v>
      </c>
      <c r="E697">
        <v>87094</v>
      </c>
      <c r="F697">
        <v>14339</v>
      </c>
      <c r="G697">
        <v>46102</v>
      </c>
      <c r="H697">
        <v>177660</v>
      </c>
      <c r="I697">
        <v>8507</v>
      </c>
      <c r="J697" s="3">
        <v>1299984</v>
      </c>
      <c r="K697">
        <v>6904</v>
      </c>
      <c r="L697">
        <v>512793</v>
      </c>
      <c r="M697">
        <v>33463</v>
      </c>
      <c r="N697" s="2">
        <v>1945411</v>
      </c>
      <c r="O697" s="2">
        <v>1945211</v>
      </c>
      <c r="P697">
        <v>38370</v>
      </c>
      <c r="Q697">
        <v>2541379</v>
      </c>
      <c r="R697">
        <v>383522</v>
      </c>
      <c r="S697" s="4" t="e">
        <v>#N/A</v>
      </c>
      <c r="T697">
        <v>67631</v>
      </c>
      <c r="U697">
        <v>2363719</v>
      </c>
      <c r="V697">
        <v>-67631</v>
      </c>
      <c r="W697">
        <v>141892</v>
      </c>
      <c r="X697">
        <v>31079</v>
      </c>
      <c r="Y697">
        <v>180</v>
      </c>
      <c r="Z697">
        <v>74261</v>
      </c>
      <c r="AA697" t="e">
        <v>#N/A</v>
      </c>
      <c r="AB697" t="e">
        <v>#N/A</v>
      </c>
      <c r="AC697">
        <v>108409</v>
      </c>
      <c r="AD697">
        <v>18.61</v>
      </c>
      <c r="AE697" s="25">
        <v>944435.18740000005</v>
      </c>
      <c r="AF697">
        <v>134077</v>
      </c>
      <c r="AG697">
        <v>30659</v>
      </c>
      <c r="AH697">
        <v>3382</v>
      </c>
      <c r="AI697">
        <v>108409</v>
      </c>
      <c r="AJ697" t="e">
        <v>#N/A</v>
      </c>
      <c r="AK697">
        <v>171</v>
      </c>
      <c r="AL697">
        <v>9853</v>
      </c>
      <c r="AM697">
        <v>0</v>
      </c>
      <c r="AN697">
        <v>164745</v>
      </c>
      <c r="AO697">
        <v>470120</v>
      </c>
      <c r="AP697">
        <v>7.0060000000000002</v>
      </c>
      <c r="AQ697">
        <v>247547</v>
      </c>
      <c r="AR697">
        <v>2532872</v>
      </c>
      <c r="AS697">
        <v>2124223</v>
      </c>
      <c r="AT697">
        <v>19.642600000000002</v>
      </c>
      <c r="AU697">
        <v>60514</v>
      </c>
      <c r="AV697">
        <v>5612</v>
      </c>
      <c r="AW697">
        <v>15</v>
      </c>
      <c r="AX697" s="26">
        <v>247547</v>
      </c>
      <c r="AY697">
        <v>247547</v>
      </c>
      <c r="AZ697">
        <v>915531</v>
      </c>
      <c r="BA697">
        <v>227030</v>
      </c>
      <c r="BB697">
        <v>308076</v>
      </c>
      <c r="BC697">
        <v>572277</v>
      </c>
      <c r="BD697" t="e">
        <v>#N/A</v>
      </c>
      <c r="BE697" s="15">
        <v>134077</v>
      </c>
      <c r="BF697" s="20">
        <v>757.87</v>
      </c>
      <c r="BG697" s="9">
        <f t="shared" si="94"/>
        <v>5837113.2242599996</v>
      </c>
      <c r="BH697" s="9">
        <f t="shared" si="100"/>
        <v>5837113.2242599996</v>
      </c>
      <c r="BI697" s="9">
        <f t="shared" si="95"/>
        <v>5837113.2242599996</v>
      </c>
      <c r="BJ697">
        <v>7701.9979999999996</v>
      </c>
      <c r="BK697" s="9">
        <f t="shared" si="102"/>
        <v>227170.43871199797</v>
      </c>
      <c r="BL697">
        <v>28</v>
      </c>
      <c r="BM697">
        <v>0</v>
      </c>
      <c r="BN697" t="s">
        <v>114</v>
      </c>
      <c r="BO697">
        <f t="shared" si="101"/>
        <v>1</v>
      </c>
      <c r="BP697">
        <f t="shared" si="96"/>
        <v>2157857</v>
      </c>
      <c r="BQ697">
        <f t="shared" si="97"/>
        <v>0.10527594678980023</v>
      </c>
      <c r="BR697">
        <f t="shared" si="98"/>
        <v>9.4988459424321796</v>
      </c>
      <c r="BS697" t="str">
        <f t="shared" si="99"/>
        <v>Initiate</v>
      </c>
    </row>
    <row r="698" spans="1:71">
      <c r="A698" s="27">
        <v>720</v>
      </c>
      <c r="B698" s="27" t="s">
        <v>95</v>
      </c>
      <c r="C698" s="29">
        <v>41639</v>
      </c>
      <c r="D698" s="27">
        <v>0.85589999999999999</v>
      </c>
      <c r="E698" s="27">
        <v>83297</v>
      </c>
      <c r="F698" s="27">
        <v>8987</v>
      </c>
      <c r="G698" s="27">
        <v>32990</v>
      </c>
      <c r="H698" s="27">
        <v>120769</v>
      </c>
      <c r="I698" s="27">
        <v>8141</v>
      </c>
      <c r="J698" s="27">
        <v>1226434</v>
      </c>
      <c r="K698" s="27">
        <v>13069</v>
      </c>
      <c r="L698" s="27">
        <v>452231</v>
      </c>
      <c r="M698" s="27">
        <v>33463</v>
      </c>
      <c r="N698" s="27">
        <v>1850165</v>
      </c>
      <c r="O698" s="27">
        <v>1850019</v>
      </c>
      <c r="P698" s="27">
        <v>22158</v>
      </c>
      <c r="Q698" s="27">
        <v>2384986</v>
      </c>
      <c r="R698" s="27">
        <v>322320</v>
      </c>
      <c r="S698" s="27" t="e">
        <v>#N/A</v>
      </c>
      <c r="T698" s="27">
        <v>75433</v>
      </c>
      <c r="U698" s="27">
        <v>2264217</v>
      </c>
      <c r="V698" s="27">
        <v>-75433</v>
      </c>
      <c r="W698" s="27">
        <v>141760</v>
      </c>
      <c r="X698" s="27">
        <v>24564</v>
      </c>
      <c r="Y698" s="27">
        <v>352</v>
      </c>
      <c r="Z698" s="27">
        <v>66327</v>
      </c>
      <c r="AA698" s="27" t="e">
        <v>#N/A</v>
      </c>
      <c r="AB698" s="27" t="e">
        <v>#N/A</v>
      </c>
      <c r="AC698" s="27">
        <v>118621</v>
      </c>
      <c r="AD698" s="27">
        <v>20.8294</v>
      </c>
      <c r="AE698" s="27">
        <v>1011563.1083</v>
      </c>
      <c r="AF698" s="27">
        <v>113470</v>
      </c>
      <c r="AG698" s="27">
        <v>29855</v>
      </c>
      <c r="AH698" s="27">
        <v>2230</v>
      </c>
      <c r="AI698" s="27">
        <v>118621</v>
      </c>
      <c r="AJ698" s="27" t="e">
        <v>#N/A</v>
      </c>
      <c r="AK698" s="27">
        <v>172</v>
      </c>
      <c r="AL698" s="27">
        <v>3352</v>
      </c>
      <c r="AM698" s="27">
        <v>0</v>
      </c>
      <c r="AN698" s="27">
        <v>143331</v>
      </c>
      <c r="AO698" s="27">
        <v>445411</v>
      </c>
      <c r="AP698" s="27">
        <v>7.8487</v>
      </c>
      <c r="AQ698" s="27">
        <v>279070</v>
      </c>
      <c r="AR698" s="27">
        <v>2376845</v>
      </c>
      <c r="AS698" s="27">
        <v>2029031</v>
      </c>
      <c r="AT698" s="27">
        <v>18.966000000000001</v>
      </c>
      <c r="AU698" s="27">
        <v>65319</v>
      </c>
      <c r="AV698" s="27">
        <v>5027</v>
      </c>
      <c r="AW698" s="27">
        <v>11</v>
      </c>
      <c r="AX698" s="27">
        <v>279070</v>
      </c>
      <c r="AY698" s="27">
        <v>279070</v>
      </c>
      <c r="AZ698" s="27">
        <v>837734</v>
      </c>
      <c r="BA698" s="27">
        <v>217369</v>
      </c>
      <c r="BB698" s="27">
        <v>344400</v>
      </c>
      <c r="BC698" s="27">
        <v>545370</v>
      </c>
      <c r="BD698" s="27" t="e">
        <v>#N/A</v>
      </c>
      <c r="BE698" s="28">
        <v>113470</v>
      </c>
      <c r="BF698" s="27">
        <v>0</v>
      </c>
      <c r="BG698" s="31">
        <f t="shared" si="94"/>
        <v>0</v>
      </c>
      <c r="BH698" s="31">
        <f t="shared" si="100"/>
        <v>5577863.9715799997</v>
      </c>
      <c r="BI698" s="31">
        <f t="shared" si="95"/>
        <v>5577863.9715799997</v>
      </c>
      <c r="BJ698" s="27">
        <v>7701.9979999999996</v>
      </c>
      <c r="BK698" s="31">
        <f t="shared" si="102"/>
        <v>215655.94399999999</v>
      </c>
      <c r="BL698" s="27">
        <v>25.879999000000002</v>
      </c>
      <c r="BM698" s="27">
        <v>0</v>
      </c>
      <c r="BN698" s="27" t="s">
        <v>114</v>
      </c>
      <c r="BO698" s="27">
        <f t="shared" si="101"/>
        <v>0</v>
      </c>
      <c r="BP698" s="27">
        <f t="shared" si="96"/>
        <v>2062666</v>
      </c>
      <c r="BQ698" s="27">
        <f t="shared" si="97"/>
        <v>0.10455204284164279</v>
      </c>
      <c r="BR698" s="27">
        <f t="shared" si="98"/>
        <v>9.5646146437772206</v>
      </c>
      <c r="BS698" s="27" t="str">
        <f t="shared" si="99"/>
        <v>NonPayer</v>
      </c>
    </row>
    <row r="699" spans="1:71" customFormat="1" hidden="1">
      <c r="A699">
        <v>721</v>
      </c>
      <c r="B699" t="s">
        <v>95</v>
      </c>
      <c r="C699" s="1">
        <v>41455</v>
      </c>
      <c r="D699">
        <v>0.8095</v>
      </c>
      <c r="E699">
        <v>77849</v>
      </c>
      <c r="F699">
        <v>8547</v>
      </c>
      <c r="G699">
        <v>43138</v>
      </c>
      <c r="H699">
        <v>131041</v>
      </c>
      <c r="I699">
        <v>8343</v>
      </c>
      <c r="J699" s="3">
        <v>1147658</v>
      </c>
      <c r="K699">
        <v>10556</v>
      </c>
      <c r="L699">
        <v>261896</v>
      </c>
      <c r="M699">
        <v>7702</v>
      </c>
      <c r="N699" s="2">
        <v>1736582</v>
      </c>
      <c r="O699" s="2">
        <v>1736572</v>
      </c>
      <c r="P699">
        <v>20987</v>
      </c>
      <c r="Q699">
        <v>2257740</v>
      </c>
      <c r="R699">
        <v>308516</v>
      </c>
      <c r="S699" s="4" t="e">
        <v>#N/A</v>
      </c>
      <c r="T699">
        <v>101356</v>
      </c>
      <c r="U699">
        <v>2126699</v>
      </c>
      <c r="V699">
        <v>-101356</v>
      </c>
      <c r="W699">
        <v>146457</v>
      </c>
      <c r="X699">
        <v>23891</v>
      </c>
      <c r="Y699">
        <v>162</v>
      </c>
      <c r="Z699">
        <v>45101</v>
      </c>
      <c r="AA699" t="e">
        <v>#N/A</v>
      </c>
      <c r="AB699" t="e">
        <v>#N/A</v>
      </c>
      <c r="AC699">
        <v>98748</v>
      </c>
      <c r="AD699">
        <v>17.637699999999999</v>
      </c>
      <c r="AE699" s="25">
        <v>914854.60279999999</v>
      </c>
      <c r="AF699">
        <v>165600</v>
      </c>
      <c r="AG699">
        <v>35464</v>
      </c>
      <c r="AH699">
        <v>2797</v>
      </c>
      <c r="AI699">
        <v>98748</v>
      </c>
      <c r="AJ699" t="e">
        <v>#N/A</v>
      </c>
      <c r="AK699">
        <v>177</v>
      </c>
      <c r="AL699">
        <v>4326</v>
      </c>
      <c r="AM699">
        <v>0</v>
      </c>
      <c r="AN699">
        <v>201069</v>
      </c>
      <c r="AO699">
        <v>392323</v>
      </c>
      <c r="AP699" t="e">
        <v>#N/A</v>
      </c>
      <c r="AQ699" t="e">
        <v>#N/A</v>
      </c>
      <c r="AR699">
        <v>2249397</v>
      </c>
      <c r="AS699">
        <v>1941345</v>
      </c>
      <c r="AT699" t="e">
        <v>#N/A</v>
      </c>
      <c r="AU699" t="e">
        <v>#N/A</v>
      </c>
      <c r="AV699" t="e">
        <v>#N/A</v>
      </c>
      <c r="AW699" t="e">
        <v>#N/A</v>
      </c>
      <c r="AX699" s="26" t="e">
        <v>#N/A</v>
      </c>
      <c r="AY699" t="e">
        <v>#N/A</v>
      </c>
      <c r="AZ699" t="e">
        <v>#N/A</v>
      </c>
      <c r="BA699" t="e">
        <v>#N/A</v>
      </c>
      <c r="BB699" t="e">
        <v>#N/A</v>
      </c>
      <c r="BC699">
        <v>337645</v>
      </c>
      <c r="BD699" t="e">
        <v>#N/A</v>
      </c>
      <c r="BE699" s="15">
        <v>165600</v>
      </c>
      <c r="BF699" s="20">
        <v>724.21</v>
      </c>
      <c r="BG699" s="9">
        <f t="shared" si="94"/>
        <v>5577863.9715799997</v>
      </c>
      <c r="BH699" s="9">
        <f t="shared" si="100"/>
        <v>5634771.3805</v>
      </c>
      <c r="BI699" s="9">
        <f t="shared" si="95"/>
        <v>0</v>
      </c>
      <c r="BJ699">
        <v>7701.9979999999996</v>
      </c>
      <c r="BK699" s="9">
        <f t="shared" si="102"/>
        <v>199327.70053800201</v>
      </c>
      <c r="BL699">
        <v>20.649000000000001</v>
      </c>
      <c r="BM699">
        <v>0</v>
      </c>
      <c r="BN699" t="s">
        <v>114</v>
      </c>
      <c r="BO699">
        <f t="shared" si="101"/>
        <v>1</v>
      </c>
      <c r="BP699">
        <f t="shared" si="96"/>
        <v>1949224</v>
      </c>
      <c r="BQ699">
        <f t="shared" si="97"/>
        <v>0.10226002785621459</v>
      </c>
      <c r="BR699">
        <f t="shared" si="98"/>
        <v>9.7789920554889385</v>
      </c>
      <c r="BS699" t="e">
        <f t="shared" si="99"/>
        <v>#N/A</v>
      </c>
    </row>
    <row r="700" spans="1:71">
      <c r="A700" s="27">
        <v>722</v>
      </c>
      <c r="B700" s="27" t="s">
        <v>96</v>
      </c>
      <c r="C700" s="29">
        <v>44561</v>
      </c>
      <c r="D700" s="27">
        <v>1.3932</v>
      </c>
      <c r="E700" s="27">
        <v>112055</v>
      </c>
      <c r="F700" s="27">
        <v>54113</v>
      </c>
      <c r="G700" s="27">
        <v>67916</v>
      </c>
      <c r="H700" s="27">
        <v>422114</v>
      </c>
      <c r="I700" s="27">
        <v>0</v>
      </c>
      <c r="J700" s="27">
        <v>1324364</v>
      </c>
      <c r="K700" s="27">
        <v>25269</v>
      </c>
      <c r="L700" s="27">
        <v>106958</v>
      </c>
      <c r="M700" s="27">
        <v>746</v>
      </c>
      <c r="N700" s="27">
        <v>850198</v>
      </c>
      <c r="O700" s="27">
        <v>842184</v>
      </c>
      <c r="P700" s="27">
        <v>199073</v>
      </c>
      <c r="Q700" s="27">
        <v>1502289</v>
      </c>
      <c r="R700" s="27">
        <v>558914</v>
      </c>
      <c r="S700" s="27">
        <v>0</v>
      </c>
      <c r="T700" s="27">
        <v>46312</v>
      </c>
      <c r="U700" s="27">
        <v>1080175</v>
      </c>
      <c r="V700" s="27">
        <v>-46312</v>
      </c>
      <c r="W700" s="27">
        <v>81009</v>
      </c>
      <c r="X700" s="27">
        <v>11689</v>
      </c>
      <c r="Y700" s="27">
        <v>524</v>
      </c>
      <c r="Z700" s="27">
        <v>34697</v>
      </c>
      <c r="AA700" s="27" t="e">
        <v>#N/A</v>
      </c>
      <c r="AB700" s="27">
        <v>0</v>
      </c>
      <c r="AC700" s="27">
        <v>65909</v>
      </c>
      <c r="AD700" s="27">
        <v>25.2</v>
      </c>
      <c r="AE700" s="27">
        <v>1052578.5045</v>
      </c>
      <c r="AF700" s="27">
        <v>48401</v>
      </c>
      <c r="AG700" s="27">
        <v>18110</v>
      </c>
      <c r="AH700" s="27">
        <v>3541</v>
      </c>
      <c r="AI700" s="27">
        <v>65909</v>
      </c>
      <c r="AJ700" s="27">
        <v>5723</v>
      </c>
      <c r="AK700" s="27">
        <v>4987</v>
      </c>
      <c r="AL700" s="27">
        <v>-1952</v>
      </c>
      <c r="AM700" s="27">
        <v>0</v>
      </c>
      <c r="AN700" s="27">
        <v>71865</v>
      </c>
      <c r="AO700" s="27">
        <v>372661</v>
      </c>
      <c r="AP700" s="27">
        <v>86.854100000000003</v>
      </c>
      <c r="AQ700" s="27">
        <v>192689</v>
      </c>
      <c r="AR700" s="27">
        <v>1502289</v>
      </c>
      <c r="AS700" s="27">
        <v>937642</v>
      </c>
      <c r="AT700" s="27">
        <v>22.704499999999999</v>
      </c>
      <c r="AU700" s="27">
        <v>58420</v>
      </c>
      <c r="AV700" s="27">
        <v>12853</v>
      </c>
      <c r="AW700" s="27">
        <v>474</v>
      </c>
      <c r="AX700" s="27">
        <v>198412</v>
      </c>
      <c r="AY700" s="27">
        <v>192689</v>
      </c>
      <c r="AZ700" s="27">
        <v>1265380</v>
      </c>
      <c r="BA700" s="27">
        <v>246818</v>
      </c>
      <c r="BB700" s="27">
        <v>257306</v>
      </c>
      <c r="BC700" s="27">
        <v>-9872</v>
      </c>
      <c r="BD700" s="27" t="e">
        <v>#N/A</v>
      </c>
      <c r="BE700" s="28">
        <v>54124</v>
      </c>
      <c r="BF700" s="27">
        <v>26.12</v>
      </c>
      <c r="BG700" s="31">
        <f t="shared" si="94"/>
        <v>56907.408919999994</v>
      </c>
      <c r="BH700" s="31">
        <f t="shared" si="100"/>
        <v>92899.384239999985</v>
      </c>
      <c r="BI700" s="31">
        <f t="shared" si="95"/>
        <v>92899.384239999985</v>
      </c>
      <c r="BJ700" s="27">
        <v>2178.6909999999998</v>
      </c>
      <c r="BK700" s="31">
        <f t="shared" si="102"/>
        <v>44987.790458999996</v>
      </c>
      <c r="BL700" s="27">
        <v>495.8</v>
      </c>
      <c r="BM700" s="27">
        <v>1</v>
      </c>
      <c r="BN700" s="27" t="s">
        <v>114</v>
      </c>
      <c r="BO700" s="27">
        <v>2</v>
      </c>
      <c r="BP700" s="27">
        <f t="shared" si="96"/>
        <v>943375</v>
      </c>
      <c r="BQ700" s="27">
        <f t="shared" si="97"/>
        <v>4.7688130869484556E-2</v>
      </c>
      <c r="BR700" s="27">
        <f t="shared" si="98"/>
        <v>20.969578420610649</v>
      </c>
      <c r="BS700" s="27" t="str">
        <f t="shared" si="99"/>
        <v>Continue</v>
      </c>
    </row>
    <row r="701" spans="1:71" customFormat="1" hidden="1">
      <c r="A701">
        <v>723</v>
      </c>
      <c r="B701" t="s">
        <v>96</v>
      </c>
      <c r="C701" s="1">
        <v>44377</v>
      </c>
      <c r="D701">
        <v>1.3798999999999999</v>
      </c>
      <c r="E701">
        <v>104948</v>
      </c>
      <c r="F701">
        <v>49434</v>
      </c>
      <c r="G701">
        <v>27490</v>
      </c>
      <c r="H701">
        <v>349967</v>
      </c>
      <c r="I701">
        <v>0</v>
      </c>
      <c r="J701" s="3">
        <v>1263115</v>
      </c>
      <c r="K701">
        <v>36114</v>
      </c>
      <c r="L701">
        <v>122632</v>
      </c>
      <c r="M701">
        <v>746</v>
      </c>
      <c r="N701" s="2">
        <v>804190</v>
      </c>
      <c r="O701" s="2">
        <v>795704</v>
      </c>
      <c r="P701">
        <v>169557</v>
      </c>
      <c r="Q701">
        <v>1383878</v>
      </c>
      <c r="R701">
        <v>487194</v>
      </c>
      <c r="S701" s="4">
        <v>0</v>
      </c>
      <c r="T701">
        <v>24937</v>
      </c>
      <c r="U701">
        <v>1033911</v>
      </c>
      <c r="V701">
        <v>-24937</v>
      </c>
      <c r="W701">
        <v>52388</v>
      </c>
      <c r="X701">
        <v>9783</v>
      </c>
      <c r="Y701">
        <v>7</v>
      </c>
      <c r="Z701">
        <v>27451</v>
      </c>
      <c r="AA701" t="e">
        <v>#N/A</v>
      </c>
      <c r="AB701">
        <v>0</v>
      </c>
      <c r="AC701">
        <v>63778</v>
      </c>
      <c r="AD701">
        <v>22.651900000000001</v>
      </c>
      <c r="AE701" s="25">
        <v>1117142.2609000001</v>
      </c>
      <c r="AF701">
        <v>48642</v>
      </c>
      <c r="AG701">
        <v>14422</v>
      </c>
      <c r="AH701">
        <v>2995</v>
      </c>
      <c r="AI701">
        <v>63778</v>
      </c>
      <c r="AJ701" t="e">
        <v>#N/A</v>
      </c>
      <c r="AK701">
        <v>4776</v>
      </c>
      <c r="AL701">
        <v>-1778</v>
      </c>
      <c r="AM701">
        <v>0</v>
      </c>
      <c r="AN701">
        <v>63668</v>
      </c>
      <c r="AO701">
        <v>311051</v>
      </c>
      <c r="AP701">
        <v>67.140799999999999</v>
      </c>
      <c r="AQ701">
        <v>151255</v>
      </c>
      <c r="AR701">
        <v>1383878</v>
      </c>
      <c r="AS701">
        <v>891162</v>
      </c>
      <c r="AT701">
        <v>23.096699999999998</v>
      </c>
      <c r="AU701">
        <v>45959</v>
      </c>
      <c r="AV701">
        <v>12020</v>
      </c>
      <c r="AW701">
        <v>157</v>
      </c>
      <c r="AX701" s="26">
        <v>152869</v>
      </c>
      <c r="AY701">
        <v>151255</v>
      </c>
      <c r="AZ701">
        <v>1030145</v>
      </c>
      <c r="BA701">
        <v>199294</v>
      </c>
      <c r="BB701">
        <v>198985</v>
      </c>
      <c r="BC701">
        <v>9823</v>
      </c>
      <c r="BD701" t="e">
        <v>#N/A</v>
      </c>
      <c r="BE701" s="15">
        <v>48642</v>
      </c>
      <c r="BF701">
        <v>16.52</v>
      </c>
      <c r="BG701" s="9">
        <f t="shared" si="94"/>
        <v>35991.975319999998</v>
      </c>
      <c r="BH701" s="9">
        <f t="shared" si="100"/>
        <v>62789.874620000002</v>
      </c>
      <c r="BI701" s="9">
        <f t="shared" si="95"/>
        <v>62789.874620000002</v>
      </c>
      <c r="BJ701">
        <v>2178.6909999999998</v>
      </c>
      <c r="BK701" s="9">
        <f t="shared" ref="BK701:BK732" si="103">BJ701*BL701</f>
        <v>1143812.7749999999</v>
      </c>
      <c r="BL701">
        <v>525</v>
      </c>
      <c r="BM701">
        <v>1</v>
      </c>
      <c r="BN701" t="s">
        <v>114</v>
      </c>
      <c r="BO701">
        <f>IF(BF725&lt;&gt;0,1,0)</f>
        <v>1</v>
      </c>
      <c r="BP701">
        <f t="shared" si="96"/>
        <v>896684</v>
      </c>
      <c r="BQ701">
        <f t="shared" si="97"/>
        <v>1.2756029716154185</v>
      </c>
      <c r="BR701">
        <f t="shared" si="98"/>
        <v>0.78394298402551066</v>
      </c>
      <c r="BS701" t="str">
        <f t="shared" si="99"/>
        <v>Continue</v>
      </c>
    </row>
    <row r="702" spans="1:71">
      <c r="A702" s="27">
        <v>724</v>
      </c>
      <c r="B702" s="27" t="s">
        <v>96</v>
      </c>
      <c r="C702" s="29">
        <v>44196</v>
      </c>
      <c r="D702" s="27">
        <v>1.3660000000000001</v>
      </c>
      <c r="E702" s="27">
        <v>96822</v>
      </c>
      <c r="F702" s="27">
        <v>55028</v>
      </c>
      <c r="G702" s="27">
        <v>41633</v>
      </c>
      <c r="H702" s="27">
        <v>291511</v>
      </c>
      <c r="I702" s="27">
        <v>0</v>
      </c>
      <c r="J702" s="27">
        <v>1230178</v>
      </c>
      <c r="K702" s="27">
        <v>37754</v>
      </c>
      <c r="L702" s="27">
        <v>38137</v>
      </c>
      <c r="M702" s="27">
        <v>746</v>
      </c>
      <c r="N702" s="27">
        <v>739641</v>
      </c>
      <c r="O702" s="27">
        <v>731468</v>
      </c>
      <c r="P702" s="27">
        <v>173913</v>
      </c>
      <c r="Q702" s="27">
        <v>1263441</v>
      </c>
      <c r="R702" s="27">
        <v>431851</v>
      </c>
      <c r="S702" s="27">
        <v>0</v>
      </c>
      <c r="T702" s="27">
        <v>28754</v>
      </c>
      <c r="U702" s="27">
        <v>971930</v>
      </c>
      <c r="V702" s="27">
        <v>-28754</v>
      </c>
      <c r="W702" s="27">
        <v>59881</v>
      </c>
      <c r="X702" s="27">
        <v>13145</v>
      </c>
      <c r="Y702" s="27">
        <v>509</v>
      </c>
      <c r="Z702" s="27">
        <v>31127</v>
      </c>
      <c r="AA702" s="27" t="e">
        <v>#N/A</v>
      </c>
      <c r="AB702" s="27">
        <v>0</v>
      </c>
      <c r="AC702" s="27">
        <v>35943</v>
      </c>
      <c r="AD702" s="27">
        <v>26.125499999999999</v>
      </c>
      <c r="AE702" s="27">
        <v>1077184.2357999999</v>
      </c>
      <c r="AF702" s="27">
        <v>23279</v>
      </c>
      <c r="AG702" s="27">
        <v>8745</v>
      </c>
      <c r="AH702" s="27">
        <v>2285</v>
      </c>
      <c r="AI702" s="27">
        <v>35943</v>
      </c>
      <c r="AJ702" s="27">
        <v>1614</v>
      </c>
      <c r="AK702" s="27">
        <v>3918</v>
      </c>
      <c r="AL702" s="27">
        <v>-551</v>
      </c>
      <c r="AM702" s="27">
        <v>0</v>
      </c>
      <c r="AN702" s="27">
        <v>33473</v>
      </c>
      <c r="AO702" s="27">
        <v>273892</v>
      </c>
      <c r="AP702" s="27">
        <v>47.188400000000001</v>
      </c>
      <c r="AQ702" s="27">
        <v>101876</v>
      </c>
      <c r="AR702" s="27">
        <v>1263441</v>
      </c>
      <c r="AS702" s="27">
        <v>826926</v>
      </c>
      <c r="AT702" s="27">
        <v>25.1538</v>
      </c>
      <c r="AU702" s="27">
        <v>34472</v>
      </c>
      <c r="AV702" s="27">
        <v>13974</v>
      </c>
      <c r="AW702" s="27">
        <v>-917</v>
      </c>
      <c r="AX702" s="27">
        <v>103490</v>
      </c>
      <c r="AY702" s="27">
        <v>101876</v>
      </c>
      <c r="AZ702" s="27">
        <v>795815</v>
      </c>
      <c r="BA702" s="27">
        <v>136063</v>
      </c>
      <c r="BB702" s="27">
        <v>137045</v>
      </c>
      <c r="BC702" s="27">
        <v>-32516</v>
      </c>
      <c r="BD702" s="27" t="e">
        <v>#N/A</v>
      </c>
      <c r="BE702" s="28">
        <v>24893</v>
      </c>
      <c r="BF702" s="27">
        <v>12.3</v>
      </c>
      <c r="BG702" s="31">
        <f t="shared" si="94"/>
        <v>26797.899300000001</v>
      </c>
      <c r="BH702" s="31">
        <f t="shared" si="100"/>
        <v>48454.087839999993</v>
      </c>
      <c r="BI702" s="31">
        <f t="shared" si="95"/>
        <v>48454.087839999993</v>
      </c>
      <c r="BJ702" s="27">
        <v>2178.6909999999998</v>
      </c>
      <c r="BK702" s="31">
        <f t="shared" si="103"/>
        <v>1112439.6246</v>
      </c>
      <c r="BL702" s="27">
        <v>510.6</v>
      </c>
      <c r="BM702" s="27">
        <v>1</v>
      </c>
      <c r="BN702" s="27" t="s">
        <v>114</v>
      </c>
      <c r="BO702" s="27">
        <f>IF(BF726&lt;&gt;0,1,0)</f>
        <v>1</v>
      </c>
      <c r="BP702" s="27">
        <f t="shared" si="96"/>
        <v>831590</v>
      </c>
      <c r="BQ702" s="27">
        <f t="shared" si="97"/>
        <v>1.3377260724635938</v>
      </c>
      <c r="BR702" s="27">
        <f t="shared" si="98"/>
        <v>0.74753719807402119</v>
      </c>
      <c r="BS702" s="27" t="str">
        <f t="shared" si="99"/>
        <v>Continue</v>
      </c>
    </row>
    <row r="703" spans="1:71" customFormat="1" hidden="1">
      <c r="A703">
        <v>725</v>
      </c>
      <c r="B703" t="s">
        <v>96</v>
      </c>
      <c r="C703" s="1">
        <v>44012</v>
      </c>
      <c r="D703">
        <v>1.3292999999999999</v>
      </c>
      <c r="E703">
        <v>84175</v>
      </c>
      <c r="F703">
        <v>39507</v>
      </c>
      <c r="G703">
        <v>28284</v>
      </c>
      <c r="H703">
        <v>284559</v>
      </c>
      <c r="I703">
        <v>0</v>
      </c>
      <c r="J703" s="3">
        <v>1183003</v>
      </c>
      <c r="K703">
        <v>42133</v>
      </c>
      <c r="L703">
        <v>24000</v>
      </c>
      <c r="M703">
        <v>746</v>
      </c>
      <c r="N703" s="2">
        <v>701373</v>
      </c>
      <c r="O703" s="2">
        <v>693557</v>
      </c>
      <c r="P703">
        <v>192143</v>
      </c>
      <c r="Q703">
        <v>1218924</v>
      </c>
      <c r="R703">
        <v>424663</v>
      </c>
      <c r="S703" s="4" t="e">
        <v>#N/A</v>
      </c>
      <c r="T703">
        <v>24765</v>
      </c>
      <c r="U703">
        <v>934365</v>
      </c>
      <c r="V703">
        <v>-24765</v>
      </c>
      <c r="W703">
        <v>16975</v>
      </c>
      <c r="X703">
        <v>8513</v>
      </c>
      <c r="Y703" t="e">
        <v>#N/A</v>
      </c>
      <c r="Z703">
        <v>-7790</v>
      </c>
      <c r="AA703" t="e">
        <v>#N/A</v>
      </c>
      <c r="AB703" t="e">
        <v>#N/A</v>
      </c>
      <c r="AC703">
        <v>24649</v>
      </c>
      <c r="AD703">
        <v>26.745899999999999</v>
      </c>
      <c r="AE703" s="25">
        <v>1169928.9151999999</v>
      </c>
      <c r="AF703">
        <v>17600</v>
      </c>
      <c r="AG703">
        <v>6461</v>
      </c>
      <c r="AH703">
        <v>3761</v>
      </c>
      <c r="AI703">
        <v>24649</v>
      </c>
      <c r="AJ703">
        <v>0</v>
      </c>
      <c r="AK703">
        <v>4500</v>
      </c>
      <c r="AL703">
        <v>-12882</v>
      </c>
      <c r="AM703">
        <v>0</v>
      </c>
      <c r="AN703">
        <v>24157</v>
      </c>
      <c r="AO703">
        <v>136269</v>
      </c>
      <c r="AP703">
        <v>59.948599999999999</v>
      </c>
      <c r="AQ703">
        <v>106540</v>
      </c>
      <c r="AR703">
        <v>1218924</v>
      </c>
      <c r="AS703">
        <v>789015</v>
      </c>
      <c r="AT703">
        <v>26.713999999999999</v>
      </c>
      <c r="AU703">
        <v>44034</v>
      </c>
      <c r="AV703">
        <v>15289</v>
      </c>
      <c r="AW703">
        <v>-25</v>
      </c>
      <c r="AX703" s="26">
        <v>120826</v>
      </c>
      <c r="AY703">
        <v>106540</v>
      </c>
      <c r="AZ703">
        <v>817193</v>
      </c>
      <c r="BA703">
        <v>157322</v>
      </c>
      <c r="BB703">
        <v>164835</v>
      </c>
      <c r="BC703">
        <v>-74618</v>
      </c>
      <c r="BD703" t="e">
        <v>#N/A</v>
      </c>
      <c r="BE703" s="15">
        <v>17600</v>
      </c>
      <c r="BF703">
        <v>9.94</v>
      </c>
      <c r="BG703" s="9">
        <f t="shared" si="94"/>
        <v>21656.188539999996</v>
      </c>
      <c r="BH703" s="9">
        <f t="shared" si="100"/>
        <v>74729.10129999998</v>
      </c>
      <c r="BI703" s="9">
        <f t="shared" si="95"/>
        <v>74729.10129999998</v>
      </c>
      <c r="BJ703">
        <v>2178.6909999999998</v>
      </c>
      <c r="BK703" s="9">
        <f t="shared" si="103"/>
        <v>1237496.4879999999</v>
      </c>
      <c r="BL703">
        <v>568</v>
      </c>
      <c r="BM703">
        <v>1</v>
      </c>
      <c r="BN703" t="s">
        <v>114</v>
      </c>
      <c r="BO703">
        <f>IF(BF727&lt;&gt;0,1,0)</f>
        <v>1</v>
      </c>
      <c r="BP703">
        <f t="shared" si="96"/>
        <v>794261</v>
      </c>
      <c r="BQ703">
        <f t="shared" si="97"/>
        <v>1.5580476543604682</v>
      </c>
      <c r="BR703">
        <f t="shared" si="98"/>
        <v>0.64182889220450057</v>
      </c>
      <c r="BS703" t="str">
        <f t="shared" si="99"/>
        <v>Continue</v>
      </c>
    </row>
    <row r="704" spans="1:71">
      <c r="A704" s="27">
        <v>726</v>
      </c>
      <c r="B704" s="27" t="s">
        <v>96</v>
      </c>
      <c r="C704" s="29">
        <v>43830</v>
      </c>
      <c r="D704" s="27">
        <v>0.97140000000000004</v>
      </c>
      <c r="E704" s="27">
        <v>109021</v>
      </c>
      <c r="F704" s="27">
        <v>36150</v>
      </c>
      <c r="G704" s="27">
        <v>26729</v>
      </c>
      <c r="H704" s="27">
        <v>358093</v>
      </c>
      <c r="I704" s="27">
        <v>0</v>
      </c>
      <c r="J704" s="27">
        <v>1129822</v>
      </c>
      <c r="K704" s="27">
        <v>37138</v>
      </c>
      <c r="L704" s="27">
        <v>27206</v>
      </c>
      <c r="M704" s="27">
        <v>746</v>
      </c>
      <c r="N704" s="27">
        <v>658614</v>
      </c>
      <c r="O704" s="27">
        <v>649328</v>
      </c>
      <c r="P704" s="27">
        <v>201169</v>
      </c>
      <c r="Q704" s="27">
        <v>1240343</v>
      </c>
      <c r="R704" s="27">
        <v>488213</v>
      </c>
      <c r="S704" s="27">
        <v>0</v>
      </c>
      <c r="T704" s="27">
        <v>34633</v>
      </c>
      <c r="U704" s="27">
        <v>882250</v>
      </c>
      <c r="V704" s="27">
        <v>-34633</v>
      </c>
      <c r="W704" s="27">
        <v>43867</v>
      </c>
      <c r="X704" s="27">
        <v>11892</v>
      </c>
      <c r="Y704" s="27">
        <v>633</v>
      </c>
      <c r="Z704" s="27">
        <v>9234</v>
      </c>
      <c r="AA704" s="27" t="e">
        <v>#N/A</v>
      </c>
      <c r="AB704" s="27">
        <v>0</v>
      </c>
      <c r="AC704" s="27">
        <v>30501</v>
      </c>
      <c r="AD704" s="27">
        <v>40.238</v>
      </c>
      <c r="AE704" s="27">
        <v>1597690.0896999999</v>
      </c>
      <c r="AF704" s="27">
        <v>5255</v>
      </c>
      <c r="AG704" s="27">
        <v>12986</v>
      </c>
      <c r="AH704" s="27">
        <v>2747</v>
      </c>
      <c r="AI704" s="27">
        <v>30501</v>
      </c>
      <c r="AJ704" s="27">
        <v>14286</v>
      </c>
      <c r="AK704" s="27">
        <v>6598</v>
      </c>
      <c r="AL704" s="27">
        <v>27482</v>
      </c>
      <c r="AM704" s="27">
        <v>0</v>
      </c>
      <c r="AN704" s="27">
        <v>32273</v>
      </c>
      <c r="AO704" s="27">
        <v>240887</v>
      </c>
      <c r="AP704" s="27">
        <v>88.474500000000006</v>
      </c>
      <c r="AQ704" s="27">
        <v>177974</v>
      </c>
      <c r="AR704" s="27">
        <v>1240343</v>
      </c>
      <c r="AS704" s="27">
        <v>744786</v>
      </c>
      <c r="AT704" s="27">
        <v>23.5886</v>
      </c>
      <c r="AU704" s="27">
        <v>59524</v>
      </c>
      <c r="AV704" s="27">
        <v>14713</v>
      </c>
      <c r="AW704" s="27">
        <v>558</v>
      </c>
      <c r="AX704" s="27">
        <v>192260</v>
      </c>
      <c r="AY704" s="27">
        <v>177974</v>
      </c>
      <c r="AZ704" s="27">
        <v>932296</v>
      </c>
      <c r="BA704" s="27">
        <v>249064</v>
      </c>
      <c r="BB704" s="27">
        <v>252342</v>
      </c>
      <c r="BC704" s="27">
        <v>-104966</v>
      </c>
      <c r="BD704" s="27" t="e">
        <v>#N/A</v>
      </c>
      <c r="BE704" s="28">
        <v>19541</v>
      </c>
      <c r="BF704" s="27">
        <v>24.36</v>
      </c>
      <c r="BG704" s="31">
        <f t="shared" si="94"/>
        <v>53072.912759999992</v>
      </c>
      <c r="BH704" s="31">
        <f t="shared" si="100"/>
        <v>140460.20876999997</v>
      </c>
      <c r="BI704" s="31">
        <f t="shared" si="95"/>
        <v>140460.20876999997</v>
      </c>
      <c r="BJ704" s="27">
        <v>2178.6909999999998</v>
      </c>
      <c r="BK704" s="31">
        <f t="shared" si="103"/>
        <v>1674759.7716999999</v>
      </c>
      <c r="BL704" s="27">
        <v>768.7</v>
      </c>
      <c r="BM704" s="27">
        <v>1</v>
      </c>
      <c r="BN704" s="27" t="s">
        <v>114</v>
      </c>
      <c r="BO704" s="27">
        <f>IF(BF728&lt;&gt;0,1,0)</f>
        <v>1</v>
      </c>
      <c r="BP704" s="27">
        <f t="shared" si="96"/>
        <v>752130</v>
      </c>
      <c r="BQ704" s="27">
        <f t="shared" si="97"/>
        <v>2.2266892315158282</v>
      </c>
      <c r="BR704" s="27">
        <f t="shared" si="98"/>
        <v>0.44909724529419209</v>
      </c>
      <c r="BS704" s="27" t="str">
        <f t="shared" si="99"/>
        <v>Continue</v>
      </c>
    </row>
    <row r="705" spans="1:71" customFormat="1" hidden="1">
      <c r="A705">
        <v>727</v>
      </c>
      <c r="B705" t="s">
        <v>96</v>
      </c>
      <c r="C705" s="1">
        <v>43646</v>
      </c>
      <c r="D705">
        <v>0.97299999999999998</v>
      </c>
      <c r="E705">
        <v>130393</v>
      </c>
      <c r="F705">
        <v>28275</v>
      </c>
      <c r="G705">
        <v>89302</v>
      </c>
      <c r="H705">
        <v>353020</v>
      </c>
      <c r="I705" t="e">
        <v>#N/A</v>
      </c>
      <c r="J705" s="3" t="e">
        <v>#N/A</v>
      </c>
      <c r="K705">
        <v>17940</v>
      </c>
      <c r="L705">
        <v>12488</v>
      </c>
      <c r="M705">
        <v>746</v>
      </c>
      <c r="N705" s="2">
        <v>726050</v>
      </c>
      <c r="O705" s="2">
        <v>717736</v>
      </c>
      <c r="P705">
        <v>181536</v>
      </c>
      <c r="Q705">
        <v>1265969</v>
      </c>
      <c r="R705">
        <v>446306</v>
      </c>
      <c r="S705" s="4" t="e">
        <v>#N/A</v>
      </c>
      <c r="T705">
        <v>20115</v>
      </c>
      <c r="U705">
        <v>912949</v>
      </c>
      <c r="V705">
        <v>-20115</v>
      </c>
      <c r="W705">
        <v>37852</v>
      </c>
      <c r="X705">
        <v>7108</v>
      </c>
      <c r="Y705">
        <v>129</v>
      </c>
      <c r="Z705">
        <v>17737</v>
      </c>
      <c r="AA705" t="e">
        <v>#N/A</v>
      </c>
      <c r="AB705" t="e">
        <v>#N/A</v>
      </c>
      <c r="AC705">
        <v>67611</v>
      </c>
      <c r="AD705">
        <v>21.1524</v>
      </c>
      <c r="AE705" s="25">
        <v>1629777.2095000001</v>
      </c>
      <c r="AF705">
        <v>54135</v>
      </c>
      <c r="AG705">
        <v>14556</v>
      </c>
      <c r="AH705">
        <v>3559</v>
      </c>
      <c r="AI705">
        <v>67611</v>
      </c>
      <c r="AJ705">
        <v>0</v>
      </c>
      <c r="AK705">
        <v>5723</v>
      </c>
      <c r="AL705">
        <v>-3241</v>
      </c>
      <c r="AM705">
        <v>0</v>
      </c>
      <c r="AN705">
        <v>68815</v>
      </c>
      <c r="AO705">
        <v>222330</v>
      </c>
      <c r="AP705">
        <v>99.265699999999995</v>
      </c>
      <c r="AQ705">
        <v>211382</v>
      </c>
      <c r="AR705" t="e">
        <v>#N/A</v>
      </c>
      <c r="AS705">
        <v>813194</v>
      </c>
      <c r="AT705">
        <v>22.459399999999999</v>
      </c>
      <c r="AU705">
        <v>64039</v>
      </c>
      <c r="AV705">
        <v>9772</v>
      </c>
      <c r="AW705">
        <v>169</v>
      </c>
      <c r="AX705" s="26">
        <v>220924</v>
      </c>
      <c r="AY705">
        <v>211382</v>
      </c>
      <c r="AZ705">
        <v>937857</v>
      </c>
      <c r="BA705">
        <v>280997</v>
      </c>
      <c r="BB705">
        <v>285132</v>
      </c>
      <c r="BC705">
        <v>-22001</v>
      </c>
      <c r="BD705" t="e">
        <v>#N/A</v>
      </c>
      <c r="BE705" s="15">
        <v>54135</v>
      </c>
      <c r="BF705">
        <v>40.11</v>
      </c>
      <c r="BG705" s="9">
        <f t="shared" si="94"/>
        <v>87387.296009999991</v>
      </c>
      <c r="BH705" s="9">
        <f t="shared" si="100"/>
        <v>206430.97224999999</v>
      </c>
      <c r="BI705" s="9">
        <f t="shared" si="95"/>
        <v>206430.97224999999</v>
      </c>
      <c r="BJ705">
        <v>2178.6909999999998</v>
      </c>
      <c r="BK705" s="9">
        <f t="shared" si="103"/>
        <v>1692407.1687999996</v>
      </c>
      <c r="BL705">
        <v>776.8</v>
      </c>
      <c r="BM705">
        <v>1</v>
      </c>
      <c r="BN705" t="s">
        <v>114</v>
      </c>
      <c r="BO705">
        <f>IF(BF729&lt;&gt;0,1,0)</f>
        <v>1</v>
      </c>
      <c r="BP705">
        <f t="shared" si="96"/>
        <v>819663</v>
      </c>
      <c r="BQ705">
        <f t="shared" si="97"/>
        <v>2.0647597473595853</v>
      </c>
      <c r="BR705">
        <f t="shared" si="98"/>
        <v>0.48431784922134408</v>
      </c>
      <c r="BS705" t="str">
        <f t="shared" si="99"/>
        <v>Continue</v>
      </c>
    </row>
    <row r="706" spans="1:71">
      <c r="A706" s="27">
        <v>728</v>
      </c>
      <c r="B706" s="27" t="s">
        <v>96</v>
      </c>
      <c r="C706" s="29">
        <v>43465</v>
      </c>
      <c r="D706" s="27">
        <v>1.1393</v>
      </c>
      <c r="E706" s="27">
        <v>126401</v>
      </c>
      <c r="F706" s="27">
        <v>25728</v>
      </c>
      <c r="G706" s="27">
        <v>67364</v>
      </c>
      <c r="H706" s="27">
        <v>346820</v>
      </c>
      <c r="I706" s="27">
        <v>0</v>
      </c>
      <c r="J706" s="27">
        <v>995697</v>
      </c>
      <c r="K706" s="27">
        <v>8426</v>
      </c>
      <c r="L706" s="27">
        <v>28019</v>
      </c>
      <c r="M706" s="27">
        <v>746</v>
      </c>
      <c r="N706" s="27">
        <v>683508</v>
      </c>
      <c r="O706" s="27">
        <v>675061</v>
      </c>
      <c r="P706" s="27">
        <v>209372</v>
      </c>
      <c r="Q706" s="27">
        <v>1201288</v>
      </c>
      <c r="R706" s="27">
        <v>424507</v>
      </c>
      <c r="S706" s="27" t="e">
        <v>#N/A</v>
      </c>
      <c r="T706" s="27">
        <v>30773</v>
      </c>
      <c r="U706" s="27">
        <v>854468</v>
      </c>
      <c r="V706" s="27">
        <v>-30773</v>
      </c>
      <c r="W706" s="27">
        <v>64686</v>
      </c>
      <c r="X706" s="27">
        <v>8115</v>
      </c>
      <c r="Y706" s="27">
        <v>1492</v>
      </c>
      <c r="Z706" s="27">
        <v>33913</v>
      </c>
      <c r="AA706" s="27" t="e">
        <v>#N/A</v>
      </c>
      <c r="AB706" s="27" t="e">
        <v>#N/A</v>
      </c>
      <c r="AC706" s="27">
        <v>49313</v>
      </c>
      <c r="AD706" s="27">
        <v>26.7971</v>
      </c>
      <c r="AE706" s="27">
        <v>1551957.0088</v>
      </c>
      <c r="AF706" s="27">
        <v>28174</v>
      </c>
      <c r="AG706" s="27">
        <v>13767</v>
      </c>
      <c r="AH706" s="27">
        <v>1232</v>
      </c>
      <c r="AI706" s="27">
        <v>49313</v>
      </c>
      <c r="AJ706" s="27">
        <v>9542</v>
      </c>
      <c r="AK706" s="27">
        <v>5516</v>
      </c>
      <c r="AL706" s="27">
        <v>-3666</v>
      </c>
      <c r="AM706" s="27">
        <v>0</v>
      </c>
      <c r="AN706" s="27">
        <v>51375</v>
      </c>
      <c r="AO706" s="27">
        <v>235377</v>
      </c>
      <c r="AP706" s="27">
        <v>100.3374</v>
      </c>
      <c r="AQ706" s="27">
        <v>202270</v>
      </c>
      <c r="AR706" s="27">
        <v>1201288</v>
      </c>
      <c r="AS706" s="27">
        <v>770519</v>
      </c>
      <c r="AT706" s="27">
        <v>22.7332</v>
      </c>
      <c r="AU706" s="27">
        <v>62241</v>
      </c>
      <c r="AV706" s="27">
        <v>6357</v>
      </c>
      <c r="AW706" s="27">
        <v>-264</v>
      </c>
      <c r="AX706" s="27">
        <v>211812</v>
      </c>
      <c r="AY706" s="27">
        <v>202270</v>
      </c>
      <c r="AZ706" s="27">
        <v>910534</v>
      </c>
      <c r="BA706" s="27">
        <v>263513</v>
      </c>
      <c r="BB706" s="27">
        <v>273789</v>
      </c>
      <c r="BC706" s="27">
        <v>-35088</v>
      </c>
      <c r="BD706" s="27" t="e">
        <v>#N/A</v>
      </c>
      <c r="BE706" s="28">
        <v>37716</v>
      </c>
      <c r="BF706" s="27">
        <v>54.64</v>
      </c>
      <c r="BG706" s="31">
        <f t="shared" ref="BG706:BG769" si="104">BF706*BJ706</f>
        <v>119043.67623999999</v>
      </c>
      <c r="BH706" s="31">
        <f t="shared" si="100"/>
        <v>184992.65281</v>
      </c>
      <c r="BI706" s="31">
        <f t="shared" si="95"/>
        <v>184992.65281</v>
      </c>
      <c r="BJ706" s="27">
        <v>2178.6909999999998</v>
      </c>
      <c r="BK706" s="31">
        <f t="shared" si="103"/>
        <v>1601120.0158999998</v>
      </c>
      <c r="BL706" s="27">
        <v>734.9</v>
      </c>
      <c r="BM706" s="27">
        <v>1</v>
      </c>
      <c r="BN706" s="27" t="s">
        <v>114</v>
      </c>
      <c r="BO706" s="27">
        <v>2</v>
      </c>
      <c r="BP706" s="27">
        <f t="shared" si="96"/>
        <v>776781</v>
      </c>
      <c r="BQ706" s="27">
        <f t="shared" si="97"/>
        <v>2.0612244839922704</v>
      </c>
      <c r="BR706" s="27">
        <f t="shared" si="98"/>
        <v>0.48514851621748445</v>
      </c>
      <c r="BS706" s="27" t="str">
        <f t="shared" si="99"/>
        <v>Continue</v>
      </c>
    </row>
    <row r="707" spans="1:71" customFormat="1" hidden="1">
      <c r="A707">
        <v>729</v>
      </c>
      <c r="B707" t="s">
        <v>96</v>
      </c>
      <c r="C707" s="1">
        <v>43281</v>
      </c>
      <c r="D707">
        <v>1.1185</v>
      </c>
      <c r="E707">
        <v>129955</v>
      </c>
      <c r="F707">
        <v>23157</v>
      </c>
      <c r="G707">
        <v>57536</v>
      </c>
      <c r="H707">
        <v>314034</v>
      </c>
      <c r="I707">
        <v>0</v>
      </c>
      <c r="J707" s="3" t="e">
        <v>#N/A</v>
      </c>
      <c r="K707">
        <v>9747</v>
      </c>
      <c r="L707">
        <v>60361</v>
      </c>
      <c r="M707">
        <v>746</v>
      </c>
      <c r="N707" s="2">
        <v>695100</v>
      </c>
      <c r="O707" s="2">
        <v>686682</v>
      </c>
      <c r="P707">
        <v>199358</v>
      </c>
      <c r="Q707">
        <v>1184294</v>
      </c>
      <c r="R707">
        <v>396797</v>
      </c>
      <c r="S707" s="4" t="e">
        <v>#N/A</v>
      </c>
      <c r="T707">
        <v>23993</v>
      </c>
      <c r="U707">
        <v>870260</v>
      </c>
      <c r="V707">
        <v>-23993</v>
      </c>
      <c r="W707">
        <v>65020</v>
      </c>
      <c r="X707">
        <v>6574</v>
      </c>
      <c r="Y707">
        <v>93</v>
      </c>
      <c r="Z707">
        <v>41027</v>
      </c>
      <c r="AA707" t="e">
        <v>#N/A</v>
      </c>
      <c r="AB707" t="e">
        <v>#N/A</v>
      </c>
      <c r="AC707">
        <v>75851</v>
      </c>
      <c r="AD707">
        <v>20.767499999999998</v>
      </c>
      <c r="AE707" s="25">
        <v>1472685.9609999999</v>
      </c>
      <c r="AF707">
        <v>63164</v>
      </c>
      <c r="AG707">
        <v>16521</v>
      </c>
      <c r="AH707">
        <v>787</v>
      </c>
      <c r="AI707">
        <v>75851</v>
      </c>
      <c r="AJ707" t="e">
        <v>#N/A</v>
      </c>
      <c r="AK707">
        <v>4611</v>
      </c>
      <c r="AL707">
        <v>-5011</v>
      </c>
      <c r="AM707">
        <v>0</v>
      </c>
      <c r="AN707">
        <v>79552</v>
      </c>
      <c r="AO707">
        <v>233988</v>
      </c>
      <c r="AP707">
        <v>88.156000000000006</v>
      </c>
      <c r="AQ707">
        <v>159111</v>
      </c>
      <c r="AR707">
        <v>1184294</v>
      </c>
      <c r="AS707">
        <v>782140</v>
      </c>
      <c r="AT707">
        <v>23.436199999999999</v>
      </c>
      <c r="AU707">
        <v>50956</v>
      </c>
      <c r="AV707">
        <v>19094</v>
      </c>
      <c r="AW707">
        <v>-105</v>
      </c>
      <c r="AX707" s="26">
        <v>166573</v>
      </c>
      <c r="AY707">
        <v>159111</v>
      </c>
      <c r="AZ707">
        <v>783561</v>
      </c>
      <c r="BA707">
        <v>207546</v>
      </c>
      <c r="BB707">
        <v>217424</v>
      </c>
      <c r="BC707">
        <v>4733</v>
      </c>
      <c r="BD707" t="e">
        <v>#N/A</v>
      </c>
      <c r="BE707" s="15">
        <v>63164</v>
      </c>
      <c r="BF707">
        <v>30.27</v>
      </c>
      <c r="BG707" s="9">
        <f t="shared" si="104"/>
        <v>65948.976569999999</v>
      </c>
      <c r="BH707" s="9">
        <f t="shared" si="100"/>
        <v>152965.89510999998</v>
      </c>
      <c r="BI707" s="9">
        <f t="shared" ref="BI707:BI770" si="105">IF(C708&lt;&gt;DATE(2021,12,31),BG707+BG708,0)</f>
        <v>152965.89510999998</v>
      </c>
      <c r="BJ707">
        <v>2178.6909999999998</v>
      </c>
      <c r="BK707" s="9">
        <f t="shared" si="103"/>
        <v>1448502.71135</v>
      </c>
      <c r="BL707">
        <v>664.85</v>
      </c>
      <c r="BM707">
        <v>1</v>
      </c>
      <c r="BN707" t="s">
        <v>114</v>
      </c>
      <c r="BO707">
        <f>IF(BF731&lt;&gt;0,1,0)</f>
        <v>1</v>
      </c>
      <c r="BP707">
        <f t="shared" ref="BP707:BP770" si="106">Q707-R707</f>
        <v>787497</v>
      </c>
      <c r="BQ707">
        <f t="shared" ref="BQ707:BQ770" si="107">BK707/BP707</f>
        <v>1.8393755294940806</v>
      </c>
      <c r="BR707">
        <f t="shared" ref="BR707:BR770" si="108">BP707/BK707</f>
        <v>0.5436627724818377</v>
      </c>
      <c r="BS707" t="str">
        <f t="shared" ref="BS707:BS770" si="109">IF(B707=B708,IF(AND(BF707&gt;0,BF708&gt;0),"Continue",IF(AND(BF707&gt;0,BF708=0),"Initiate","NonPayer")),$BG$89)</f>
        <v>Continue</v>
      </c>
    </row>
    <row r="708" spans="1:71">
      <c r="A708" s="27">
        <v>730</v>
      </c>
      <c r="B708" s="27" t="s">
        <v>96</v>
      </c>
      <c r="C708" s="29">
        <v>43100</v>
      </c>
      <c r="D708" s="27">
        <v>1.1729000000000001</v>
      </c>
      <c r="E708" s="27">
        <v>106093</v>
      </c>
      <c r="F708" s="27">
        <v>22366</v>
      </c>
      <c r="G708" s="27">
        <v>42797</v>
      </c>
      <c r="H708" s="27">
        <v>306296</v>
      </c>
      <c r="I708" s="27">
        <v>0</v>
      </c>
      <c r="J708" s="27">
        <v>918505</v>
      </c>
      <c r="K708" s="27">
        <v>13043</v>
      </c>
      <c r="L708" s="27">
        <v>57814</v>
      </c>
      <c r="M708" s="27">
        <v>746</v>
      </c>
      <c r="N708" s="27">
        <v>624254</v>
      </c>
      <c r="O708" s="27">
        <v>615655</v>
      </c>
      <c r="P708" s="27">
        <v>226323</v>
      </c>
      <c r="Q708" s="27">
        <v>1107454</v>
      </c>
      <c r="R708" s="27">
        <v>388725</v>
      </c>
      <c r="S708" s="27" t="e">
        <v>#N/A</v>
      </c>
      <c r="T708" s="27">
        <v>25318</v>
      </c>
      <c r="U708" s="27">
        <v>801158</v>
      </c>
      <c r="V708" s="27">
        <v>-25318</v>
      </c>
      <c r="W708" s="27">
        <v>52369</v>
      </c>
      <c r="X708" s="27">
        <v>6059</v>
      </c>
      <c r="Y708" s="27">
        <v>999</v>
      </c>
      <c r="Z708" s="27">
        <v>27051</v>
      </c>
      <c r="AA708" s="27" t="e">
        <v>#N/A</v>
      </c>
      <c r="AB708" s="27" t="e">
        <v>#N/A</v>
      </c>
      <c r="AC708" s="27">
        <v>42214</v>
      </c>
      <c r="AD708" s="27">
        <v>26.590900000000001</v>
      </c>
      <c r="AE708" s="27">
        <v>1043157.0946</v>
      </c>
      <c r="AF708" s="27">
        <v>26881</v>
      </c>
      <c r="AG708" s="27">
        <v>13008</v>
      </c>
      <c r="AH708" s="27">
        <v>14036</v>
      </c>
      <c r="AI708" s="27">
        <v>42214</v>
      </c>
      <c r="AJ708" s="27">
        <v>7462</v>
      </c>
      <c r="AK708" s="27">
        <v>6870</v>
      </c>
      <c r="AL708" s="27">
        <v>14693</v>
      </c>
      <c r="AM708" s="27">
        <v>0</v>
      </c>
      <c r="AN708" s="27">
        <v>48919</v>
      </c>
      <c r="AO708" s="27">
        <v>192056</v>
      </c>
      <c r="AP708" s="27">
        <v>65.869</v>
      </c>
      <c r="AQ708" s="27">
        <v>115677</v>
      </c>
      <c r="AR708" s="27">
        <v>1107454</v>
      </c>
      <c r="AS708" s="27">
        <v>711113</v>
      </c>
      <c r="AT708" s="27">
        <v>24.242699999999999</v>
      </c>
      <c r="AU708" s="27">
        <v>39646</v>
      </c>
      <c r="AV708" s="27">
        <v>16325</v>
      </c>
      <c r="AW708" s="27">
        <v>753</v>
      </c>
      <c r="AX708" s="27">
        <v>123139</v>
      </c>
      <c r="AY708" s="27">
        <v>115677</v>
      </c>
      <c r="AZ708" s="27">
        <v>678207</v>
      </c>
      <c r="BA708" s="27">
        <v>154071</v>
      </c>
      <c r="BB708" s="27">
        <v>163538</v>
      </c>
      <c r="BC708" s="27">
        <v>-20915</v>
      </c>
      <c r="BD708" s="27" t="e">
        <v>#N/A</v>
      </c>
      <c r="BE708" s="28">
        <v>34343</v>
      </c>
      <c r="BF708" s="27">
        <v>39.94</v>
      </c>
      <c r="BG708" s="31">
        <f t="shared" si="104"/>
        <v>87016.918539999984</v>
      </c>
      <c r="BH708" s="31">
        <f t="shared" ref="BH708:BH771" si="110">BG708+BG709</f>
        <v>87016.918539999984</v>
      </c>
      <c r="BI708" s="31">
        <f t="shared" si="105"/>
        <v>87016.918539999984</v>
      </c>
      <c r="BJ708" s="27">
        <v>2178.6909999999998</v>
      </c>
      <c r="BK708" s="31">
        <f t="shared" si="103"/>
        <v>1033788.8794999999</v>
      </c>
      <c r="BL708" s="27">
        <v>474.5</v>
      </c>
      <c r="BM708" s="27">
        <v>1</v>
      </c>
      <c r="BN708" s="27" t="s">
        <v>114</v>
      </c>
      <c r="BO708" s="27">
        <v>2</v>
      </c>
      <c r="BP708" s="27">
        <f t="shared" si="106"/>
        <v>718729</v>
      </c>
      <c r="BQ708" s="27">
        <f t="shared" si="107"/>
        <v>1.4383569878215572</v>
      </c>
      <c r="BR708" s="27">
        <f t="shared" si="108"/>
        <v>0.69523769722461992</v>
      </c>
      <c r="BS708" s="27" t="str">
        <f t="shared" si="109"/>
        <v>Initiate</v>
      </c>
    </row>
    <row r="709" spans="1:71" customFormat="1" hidden="1">
      <c r="A709">
        <v>731</v>
      </c>
      <c r="B709" t="s">
        <v>96</v>
      </c>
      <c r="C709" s="1">
        <v>42916</v>
      </c>
      <c r="D709">
        <v>1.2335</v>
      </c>
      <c r="E709">
        <v>110851</v>
      </c>
      <c r="F709">
        <v>21949</v>
      </c>
      <c r="G709">
        <v>79196</v>
      </c>
      <c r="H709">
        <v>336080</v>
      </c>
      <c r="I709" t="e">
        <v>#N/A</v>
      </c>
      <c r="J709" s="3" t="e">
        <v>#N/A</v>
      </c>
      <c r="K709">
        <v>15236</v>
      </c>
      <c r="L709">
        <v>62595</v>
      </c>
      <c r="M709">
        <v>746</v>
      </c>
      <c r="N709" s="2">
        <v>625878</v>
      </c>
      <c r="O709" s="2">
        <v>617054</v>
      </c>
      <c r="P709">
        <v>223205</v>
      </c>
      <c r="Q709">
        <v>1130777</v>
      </c>
      <c r="R709">
        <v>410607</v>
      </c>
      <c r="S709" s="4" t="e">
        <v>#N/A</v>
      </c>
      <c r="T709">
        <v>20522</v>
      </c>
      <c r="U709">
        <v>794697</v>
      </c>
      <c r="V709">
        <v>-20522</v>
      </c>
      <c r="W709">
        <v>41318</v>
      </c>
      <c r="X709">
        <v>7755</v>
      </c>
      <c r="Y709">
        <v>68</v>
      </c>
      <c r="Z709">
        <v>20796</v>
      </c>
      <c r="AA709" t="e">
        <v>#N/A</v>
      </c>
      <c r="AB709" t="e">
        <v>#N/A</v>
      </c>
      <c r="AC709">
        <v>31699</v>
      </c>
      <c r="AD709">
        <v>24.276199999999999</v>
      </c>
      <c r="AE709" s="25">
        <v>789964.83600000001</v>
      </c>
      <c r="AF709">
        <v>26150</v>
      </c>
      <c r="AG709">
        <v>8251</v>
      </c>
      <c r="AH709">
        <v>616</v>
      </c>
      <c r="AI709">
        <v>31699</v>
      </c>
      <c r="AJ709" t="e">
        <v>#N/A</v>
      </c>
      <c r="AK709">
        <v>6912</v>
      </c>
      <c r="AL709">
        <v>-9544</v>
      </c>
      <c r="AM709">
        <v>0</v>
      </c>
      <c r="AN709">
        <v>33988</v>
      </c>
      <c r="AO709">
        <v>150534</v>
      </c>
      <c r="AP709">
        <v>54.748199999999997</v>
      </c>
      <c r="AQ709">
        <v>120615</v>
      </c>
      <c r="AR709" t="e">
        <v>#N/A</v>
      </c>
      <c r="AS709">
        <v>712512</v>
      </c>
      <c r="AT709">
        <v>23.142900000000001</v>
      </c>
      <c r="AU709">
        <v>36142</v>
      </c>
      <c r="AV709">
        <v>8639</v>
      </c>
      <c r="AW709">
        <v>-588</v>
      </c>
      <c r="AX709" s="26">
        <v>120615</v>
      </c>
      <c r="AY709">
        <v>120615</v>
      </c>
      <c r="AZ709">
        <v>629262</v>
      </c>
      <c r="BA709">
        <v>153663</v>
      </c>
      <c r="BB709">
        <v>156169</v>
      </c>
      <c r="BC709">
        <v>-15318</v>
      </c>
      <c r="BD709" t="e">
        <v>#N/A</v>
      </c>
      <c r="BE709" s="15">
        <v>26150</v>
      </c>
      <c r="BF709">
        <v>0</v>
      </c>
      <c r="BG709" s="9">
        <f t="shared" si="104"/>
        <v>0</v>
      </c>
      <c r="BH709" s="9">
        <f t="shared" si="110"/>
        <v>49695.941709999992</v>
      </c>
      <c r="BI709" s="9">
        <f t="shared" si="105"/>
        <v>49695.941709999992</v>
      </c>
      <c r="BJ709">
        <v>2178.6909999999998</v>
      </c>
      <c r="BK709" s="9">
        <f t="shared" si="103"/>
        <v>823545.19799999997</v>
      </c>
      <c r="BL709">
        <v>378</v>
      </c>
      <c r="BM709">
        <v>1</v>
      </c>
      <c r="BN709" t="s">
        <v>114</v>
      </c>
      <c r="BO709">
        <f>IF(BF733&lt;&gt;0,1,0)</f>
        <v>0</v>
      </c>
      <c r="BP709">
        <f t="shared" si="106"/>
        <v>720170</v>
      </c>
      <c r="BQ709">
        <f t="shared" si="107"/>
        <v>1.1435427718455364</v>
      </c>
      <c r="BR709">
        <f t="shared" si="108"/>
        <v>0.87447538003858294</v>
      </c>
      <c r="BS709" t="str">
        <f t="shared" si="109"/>
        <v>NonPayer</v>
      </c>
    </row>
    <row r="710" spans="1:71">
      <c r="A710" s="27">
        <v>732</v>
      </c>
      <c r="B710" s="27" t="s">
        <v>96</v>
      </c>
      <c r="C710" s="29">
        <v>42735</v>
      </c>
      <c r="D710" s="27">
        <v>1.3027</v>
      </c>
      <c r="E710" s="27">
        <v>131505</v>
      </c>
      <c r="F710" s="27">
        <v>25575</v>
      </c>
      <c r="G710" s="27">
        <v>79094</v>
      </c>
      <c r="H710" s="27">
        <v>286363</v>
      </c>
      <c r="I710" s="27">
        <v>0</v>
      </c>
      <c r="J710" s="27">
        <v>829328</v>
      </c>
      <c r="K710" s="27">
        <v>42549</v>
      </c>
      <c r="L710" s="27">
        <v>56824</v>
      </c>
      <c r="M710" s="27">
        <v>746</v>
      </c>
      <c r="N710" s="27">
        <v>615477</v>
      </c>
      <c r="O710" s="27">
        <v>606520</v>
      </c>
      <c r="P710" s="27">
        <v>210645</v>
      </c>
      <c r="Q710" s="27">
        <v>1094597</v>
      </c>
      <c r="R710" s="27">
        <v>385693</v>
      </c>
      <c r="S710" s="27" t="e">
        <v>#N/A</v>
      </c>
      <c r="T710" s="27">
        <v>26715</v>
      </c>
      <c r="U710" s="27">
        <v>808234</v>
      </c>
      <c r="V710" s="27">
        <v>-26715</v>
      </c>
      <c r="W710" s="27">
        <v>35332</v>
      </c>
      <c r="X710" s="27">
        <v>5517</v>
      </c>
      <c r="Y710" s="27">
        <v>389</v>
      </c>
      <c r="Z710" s="27">
        <v>8617</v>
      </c>
      <c r="AA710" s="27" t="e">
        <v>#N/A</v>
      </c>
      <c r="AB710" s="27" t="e">
        <v>#N/A</v>
      </c>
      <c r="AC710" s="27">
        <v>43700</v>
      </c>
      <c r="AD710" s="27">
        <v>26.561399999999999</v>
      </c>
      <c r="AE710" s="27">
        <v>930300.91769999999</v>
      </c>
      <c r="AF710" s="27">
        <v>32183</v>
      </c>
      <c r="AG710" s="27">
        <v>11223</v>
      </c>
      <c r="AH710" s="27">
        <v>6090</v>
      </c>
      <c r="AI710" s="27">
        <v>43700</v>
      </c>
      <c r="AJ710" s="27" t="e">
        <v>#N/A</v>
      </c>
      <c r="AK710" s="27">
        <v>5393</v>
      </c>
      <c r="AL710" s="27">
        <v>-2046</v>
      </c>
      <c r="AM710" s="27">
        <v>0</v>
      </c>
      <c r="AN710" s="27">
        <v>42253</v>
      </c>
      <c r="AO710" s="27">
        <v>164888</v>
      </c>
      <c r="AP710" s="27">
        <v>52.155700000000003</v>
      </c>
      <c r="AQ710" s="27">
        <v>107389</v>
      </c>
      <c r="AR710" s="27">
        <v>1094597</v>
      </c>
      <c r="AS710" s="27">
        <v>702765</v>
      </c>
      <c r="AT710" s="27">
        <v>24.715</v>
      </c>
      <c r="AU710" s="27">
        <v>34841</v>
      </c>
      <c r="AV710" s="27">
        <v>9025</v>
      </c>
      <c r="AW710" s="27">
        <v>-1259</v>
      </c>
      <c r="AX710" s="27">
        <v>107389</v>
      </c>
      <c r="AY710" s="27">
        <v>107389</v>
      </c>
      <c r="AZ710" s="27">
        <v>580127</v>
      </c>
      <c r="BA710" s="27">
        <v>142743</v>
      </c>
      <c r="BB710" s="27">
        <v>140971</v>
      </c>
      <c r="BC710" s="27">
        <v>46133</v>
      </c>
      <c r="BD710" s="27" t="e">
        <v>#N/A</v>
      </c>
      <c r="BE710" s="28">
        <v>32183</v>
      </c>
      <c r="BF710" s="27">
        <v>22.81</v>
      </c>
      <c r="BG710" s="31">
        <f t="shared" si="104"/>
        <v>49695.941709999992</v>
      </c>
      <c r="BH710" s="31">
        <f t="shared" si="110"/>
        <v>49695.941709999992</v>
      </c>
      <c r="BI710" s="31">
        <f t="shared" si="105"/>
        <v>49695.941709999992</v>
      </c>
      <c r="BJ710" s="27">
        <v>2178.6909999999998</v>
      </c>
      <c r="BK710" s="31">
        <f t="shared" si="103"/>
        <v>914723.41634999996</v>
      </c>
      <c r="BL710" s="27">
        <v>419.85</v>
      </c>
      <c r="BM710" s="27">
        <v>1</v>
      </c>
      <c r="BN710" s="27" t="s">
        <v>114</v>
      </c>
      <c r="BO710" s="27">
        <f t="shared" ref="BO710:BO741" si="111">IF(BF710&lt;&gt;0,1,0)</f>
        <v>1</v>
      </c>
      <c r="BP710" s="27">
        <f t="shared" si="106"/>
        <v>708904</v>
      </c>
      <c r="BQ710" s="27">
        <f t="shared" si="107"/>
        <v>1.2903346805068105</v>
      </c>
      <c r="BR710" s="27">
        <f t="shared" si="108"/>
        <v>0.77499273258874635</v>
      </c>
      <c r="BS710" s="27" t="str">
        <f t="shared" si="109"/>
        <v>Initiate</v>
      </c>
    </row>
    <row r="711" spans="1:71" customFormat="1" hidden="1">
      <c r="A711">
        <v>733</v>
      </c>
      <c r="B711" t="s">
        <v>96</v>
      </c>
      <c r="C711" s="1">
        <v>42551</v>
      </c>
      <c r="D711">
        <v>1.304</v>
      </c>
      <c r="E711">
        <v>55624</v>
      </c>
      <c r="F711">
        <v>22011</v>
      </c>
      <c r="G711">
        <v>39742</v>
      </c>
      <c r="H711">
        <v>89181</v>
      </c>
      <c r="I711" t="e">
        <v>#N/A</v>
      </c>
      <c r="J711" s="3" t="e">
        <v>#N/A</v>
      </c>
      <c r="K711">
        <v>9981</v>
      </c>
      <c r="L711">
        <v>12239</v>
      </c>
      <c r="M711">
        <v>746</v>
      </c>
      <c r="N711" s="2">
        <v>556448</v>
      </c>
      <c r="O711" s="2">
        <v>546876</v>
      </c>
      <c r="P711">
        <v>4611</v>
      </c>
      <c r="Q711">
        <v>800278</v>
      </c>
      <c r="R711">
        <v>157194</v>
      </c>
      <c r="S711" s="4" t="e">
        <v>#N/A</v>
      </c>
      <c r="T711">
        <v>25252</v>
      </c>
      <c r="U711">
        <v>711097</v>
      </c>
      <c r="V711">
        <v>-25252</v>
      </c>
      <c r="W711">
        <v>-3756</v>
      </c>
      <c r="X711">
        <v>5700</v>
      </c>
      <c r="Y711">
        <v>129</v>
      </c>
      <c r="Z711">
        <v>-29008</v>
      </c>
      <c r="AA711" t="e">
        <v>#N/A</v>
      </c>
      <c r="AB711" t="e">
        <v>#N/A</v>
      </c>
      <c r="AC711">
        <v>39603</v>
      </c>
      <c r="AD711">
        <v>23.261900000000001</v>
      </c>
      <c r="AE711" s="25">
        <v>697145.71400000004</v>
      </c>
      <c r="AF711">
        <v>30893</v>
      </c>
      <c r="AG711">
        <v>9365</v>
      </c>
      <c r="AH711">
        <v>965</v>
      </c>
      <c r="AI711">
        <v>39603</v>
      </c>
      <c r="AJ711" t="e">
        <v>#N/A</v>
      </c>
      <c r="AK711">
        <v>-1020</v>
      </c>
      <c r="AL711">
        <v>-1491</v>
      </c>
      <c r="AM711">
        <v>0</v>
      </c>
      <c r="AN711">
        <v>40259</v>
      </c>
      <c r="AO711">
        <v>146863</v>
      </c>
      <c r="AP711">
        <v>48.518900000000002</v>
      </c>
      <c r="AQ711">
        <v>89852</v>
      </c>
      <c r="AR711" t="e">
        <v>#N/A</v>
      </c>
      <c r="AS711">
        <v>643358</v>
      </c>
      <c r="AT711">
        <v>23.831</v>
      </c>
      <c r="AU711">
        <v>29635</v>
      </c>
      <c r="AV711">
        <v>6335</v>
      </c>
      <c r="AW711">
        <v>3307</v>
      </c>
      <c r="AX711" s="26">
        <v>91413</v>
      </c>
      <c r="AY711">
        <v>89852</v>
      </c>
      <c r="AZ711">
        <v>541045</v>
      </c>
      <c r="BA711">
        <v>116614</v>
      </c>
      <c r="BB711">
        <v>124355</v>
      </c>
      <c r="BC711">
        <v>78010</v>
      </c>
      <c r="BD711" t="e">
        <v>#N/A</v>
      </c>
      <c r="BE711" s="15">
        <v>30893</v>
      </c>
      <c r="BF711">
        <v>0</v>
      </c>
      <c r="BG711" s="9">
        <f t="shared" si="104"/>
        <v>0</v>
      </c>
      <c r="BH711" s="9">
        <f t="shared" si="110"/>
        <v>23878.45336</v>
      </c>
      <c r="BI711" s="9">
        <f t="shared" si="105"/>
        <v>23878.45336</v>
      </c>
      <c r="BJ711">
        <v>2178.6909999999998</v>
      </c>
      <c r="BK711" s="9">
        <f t="shared" si="103"/>
        <v>715373.18984999997</v>
      </c>
      <c r="BL711">
        <v>328.35</v>
      </c>
      <c r="BM711">
        <v>1</v>
      </c>
      <c r="BN711" t="s">
        <v>114</v>
      </c>
      <c r="BO711">
        <f t="shared" si="111"/>
        <v>0</v>
      </c>
      <c r="BP711">
        <f t="shared" si="106"/>
        <v>643084</v>
      </c>
      <c r="BQ711">
        <f t="shared" si="107"/>
        <v>1.1124101825733497</v>
      </c>
      <c r="BR711">
        <f t="shared" si="108"/>
        <v>0.89894898092957942</v>
      </c>
      <c r="BS711" t="str">
        <f t="shared" si="109"/>
        <v>NonPayer</v>
      </c>
    </row>
    <row r="712" spans="1:71">
      <c r="A712" s="27">
        <v>734</v>
      </c>
      <c r="B712" s="27" t="s">
        <v>96</v>
      </c>
      <c r="C712" s="29">
        <v>42369</v>
      </c>
      <c r="D712" s="27">
        <v>1.2077</v>
      </c>
      <c r="E712" s="27">
        <v>56260</v>
      </c>
      <c r="F712" s="27">
        <v>27816</v>
      </c>
      <c r="G712" s="27">
        <v>24600</v>
      </c>
      <c r="H712" s="27">
        <v>68911</v>
      </c>
      <c r="I712" s="27">
        <v>0</v>
      </c>
      <c r="J712" s="27">
        <v>829844</v>
      </c>
      <c r="K712" s="27">
        <v>12880</v>
      </c>
      <c r="L712" s="27">
        <v>9438</v>
      </c>
      <c r="M712" s="27">
        <v>746</v>
      </c>
      <c r="N712" s="27">
        <v>532821</v>
      </c>
      <c r="O712" s="27">
        <v>531377</v>
      </c>
      <c r="P712" s="27">
        <v>5281</v>
      </c>
      <c r="Q712" s="27">
        <v>798691</v>
      </c>
      <c r="R712" s="27">
        <v>141033</v>
      </c>
      <c r="S712" s="27" t="e">
        <v>#N/A</v>
      </c>
      <c r="T712" s="27">
        <v>31386</v>
      </c>
      <c r="U712" s="27">
        <v>729780</v>
      </c>
      <c r="V712" s="27">
        <v>-31386</v>
      </c>
      <c r="W712" s="27">
        <v>32010</v>
      </c>
      <c r="X712" s="27">
        <v>7613</v>
      </c>
      <c r="Y712" s="27">
        <v>515</v>
      </c>
      <c r="Z712" s="27">
        <v>624</v>
      </c>
      <c r="AA712" s="27" t="e">
        <v>#N/A</v>
      </c>
      <c r="AB712" s="27">
        <v>4</v>
      </c>
      <c r="AC712" s="27">
        <v>23283</v>
      </c>
      <c r="AD712" s="27">
        <v>24.225999999999999</v>
      </c>
      <c r="AE712" s="27">
        <v>691952.15800000005</v>
      </c>
      <c r="AF712" s="27">
        <v>18066</v>
      </c>
      <c r="AG712" s="27">
        <v>6855</v>
      </c>
      <c r="AH712" s="27">
        <v>1592</v>
      </c>
      <c r="AI712" s="27">
        <v>23283</v>
      </c>
      <c r="AJ712" s="27">
        <v>1561</v>
      </c>
      <c r="AK712" s="27">
        <v>29344</v>
      </c>
      <c r="AL712" s="27">
        <v>-2755</v>
      </c>
      <c r="AM712" s="27">
        <v>0</v>
      </c>
      <c r="AN712" s="27">
        <v>28296</v>
      </c>
      <c r="AO712" s="27">
        <v>138613</v>
      </c>
      <c r="AP712" s="27">
        <v>48.821199999999997</v>
      </c>
      <c r="AQ712" s="27">
        <v>97369</v>
      </c>
      <c r="AR712" s="27">
        <v>798691</v>
      </c>
      <c r="AS712" s="27">
        <v>627568</v>
      </c>
      <c r="AT712" s="27">
        <v>23.1465</v>
      </c>
      <c r="AU712" s="27">
        <v>31856</v>
      </c>
      <c r="AV712" s="27">
        <v>7691</v>
      </c>
      <c r="AW712" s="27">
        <v>6842</v>
      </c>
      <c r="AX712" s="27">
        <v>98930</v>
      </c>
      <c r="AY712" s="27">
        <v>97369</v>
      </c>
      <c r="AZ712" s="27">
        <v>552712</v>
      </c>
      <c r="BA712" s="27">
        <v>130501</v>
      </c>
      <c r="BB712" s="27">
        <v>137628</v>
      </c>
      <c r="BC712" s="27">
        <v>110318</v>
      </c>
      <c r="BD712" s="27" t="e">
        <v>#N/A</v>
      </c>
      <c r="BE712" s="28">
        <v>19627</v>
      </c>
      <c r="BF712" s="27">
        <v>10.96</v>
      </c>
      <c r="BG712" s="31">
        <f t="shared" si="104"/>
        <v>23878.45336</v>
      </c>
      <c r="BH712" s="31">
        <f t="shared" si="110"/>
        <v>23878.45336</v>
      </c>
      <c r="BI712" s="31">
        <f t="shared" si="105"/>
        <v>23878.45336</v>
      </c>
      <c r="BJ712" s="27">
        <v>2178.6909999999998</v>
      </c>
      <c r="BK712" s="31">
        <f t="shared" si="103"/>
        <v>701538.50199999998</v>
      </c>
      <c r="BL712" s="27">
        <v>322</v>
      </c>
      <c r="BM712" s="27">
        <v>1</v>
      </c>
      <c r="BN712" s="27" t="s">
        <v>114</v>
      </c>
      <c r="BO712" s="27">
        <f t="shared" si="111"/>
        <v>1</v>
      </c>
      <c r="BP712" s="27">
        <f t="shared" si="106"/>
        <v>657658</v>
      </c>
      <c r="BQ712" s="27">
        <f t="shared" si="107"/>
        <v>1.0667223724184911</v>
      </c>
      <c r="BR712" s="27">
        <f t="shared" si="108"/>
        <v>0.93745104242332811</v>
      </c>
      <c r="BS712" s="27" t="str">
        <f t="shared" si="109"/>
        <v>Initiate</v>
      </c>
    </row>
    <row r="713" spans="1:71" customFormat="1" hidden="1">
      <c r="A713">
        <v>735</v>
      </c>
      <c r="B713" t="s">
        <v>96</v>
      </c>
      <c r="C713" s="1">
        <v>42185</v>
      </c>
      <c r="D713">
        <v>1.1771</v>
      </c>
      <c r="E713">
        <v>55779</v>
      </c>
      <c r="F713">
        <v>39873</v>
      </c>
      <c r="G713">
        <v>23695</v>
      </c>
      <c r="H713">
        <v>96005</v>
      </c>
      <c r="I713" t="e">
        <v>#N/A</v>
      </c>
      <c r="J713" s="3" t="e">
        <v>#N/A</v>
      </c>
      <c r="K713">
        <v>11334</v>
      </c>
      <c r="L713">
        <v>72488</v>
      </c>
      <c r="M713">
        <v>746</v>
      </c>
      <c r="N713" s="2">
        <v>489922</v>
      </c>
      <c r="O713" s="2">
        <v>488421</v>
      </c>
      <c r="P713">
        <v>8144</v>
      </c>
      <c r="Q713">
        <v>794662</v>
      </c>
      <c r="R713">
        <v>178936</v>
      </c>
      <c r="S713" s="4" t="e">
        <v>#N/A</v>
      </c>
      <c r="T713">
        <v>20937</v>
      </c>
      <c r="U713">
        <v>698657</v>
      </c>
      <c r="V713">
        <v>-20937</v>
      </c>
      <c r="W713">
        <v>54515</v>
      </c>
      <c r="X713">
        <v>5822</v>
      </c>
      <c r="Y713">
        <v>235</v>
      </c>
      <c r="Z713">
        <v>33578</v>
      </c>
      <c r="AA713" t="e">
        <v>#N/A</v>
      </c>
      <c r="AB713">
        <v>5</v>
      </c>
      <c r="AC713">
        <v>40001</v>
      </c>
      <c r="AD713">
        <v>23.056000000000001</v>
      </c>
      <c r="AE713" s="25">
        <v>629521.90870000003</v>
      </c>
      <c r="AF713">
        <v>29462</v>
      </c>
      <c r="AG713">
        <v>9417</v>
      </c>
      <c r="AH713">
        <v>1608</v>
      </c>
      <c r="AI713">
        <v>40001</v>
      </c>
      <c r="AJ713" t="e">
        <v>#N/A</v>
      </c>
      <c r="AK713">
        <v>28382</v>
      </c>
      <c r="AL713">
        <v>-4893</v>
      </c>
      <c r="AM713">
        <v>0</v>
      </c>
      <c r="AN713">
        <v>40844</v>
      </c>
      <c r="AO713">
        <v>144450</v>
      </c>
      <c r="AP713">
        <v>46.151000000000003</v>
      </c>
      <c r="AQ713">
        <v>96693</v>
      </c>
      <c r="AR713" t="e">
        <v>#N/A</v>
      </c>
      <c r="AS713">
        <v>586598</v>
      </c>
      <c r="AT713">
        <v>23.1798</v>
      </c>
      <c r="AU713">
        <v>30958</v>
      </c>
      <c r="AV713">
        <v>5910</v>
      </c>
      <c r="AW713">
        <v>5905</v>
      </c>
      <c r="AX713" s="26">
        <v>96693</v>
      </c>
      <c r="AY713">
        <v>96693</v>
      </c>
      <c r="AZ713">
        <v>511009</v>
      </c>
      <c r="BA713">
        <v>116256</v>
      </c>
      <c r="BB713">
        <v>133556</v>
      </c>
      <c r="BC713">
        <v>120932</v>
      </c>
      <c r="BD713" t="e">
        <v>#N/A</v>
      </c>
      <c r="BE713" s="15">
        <v>29462</v>
      </c>
      <c r="BF713">
        <v>0</v>
      </c>
      <c r="BG713" s="9">
        <f t="shared" si="104"/>
        <v>0</v>
      </c>
      <c r="BH713" s="9">
        <f t="shared" si="110"/>
        <v>23050.550779999998</v>
      </c>
      <c r="BI713" s="9">
        <f t="shared" si="105"/>
        <v>23050.550779999998</v>
      </c>
      <c r="BJ713">
        <v>2178.6909999999998</v>
      </c>
      <c r="BK713" s="9">
        <f t="shared" si="103"/>
        <v>642169.17224999995</v>
      </c>
      <c r="BL713">
        <v>294.75</v>
      </c>
      <c r="BM713">
        <v>1</v>
      </c>
      <c r="BN713" t="s">
        <v>114</v>
      </c>
      <c r="BO713">
        <f t="shared" si="111"/>
        <v>0</v>
      </c>
      <c r="BP713">
        <f t="shared" si="106"/>
        <v>615726</v>
      </c>
      <c r="BQ713">
        <f t="shared" si="107"/>
        <v>1.0429463304294442</v>
      </c>
      <c r="BR713">
        <f t="shared" si="108"/>
        <v>0.95882210888861308</v>
      </c>
      <c r="BS713" t="str">
        <f t="shared" si="109"/>
        <v>NonPayer</v>
      </c>
    </row>
    <row r="714" spans="1:71">
      <c r="A714" s="27">
        <v>736</v>
      </c>
      <c r="B714" s="27" t="s">
        <v>96</v>
      </c>
      <c r="C714" s="29">
        <v>42004</v>
      </c>
      <c r="D714" s="27">
        <v>1.0861000000000001</v>
      </c>
      <c r="E714" s="27">
        <v>41311</v>
      </c>
      <c r="F714" s="27">
        <v>37999</v>
      </c>
      <c r="G714" s="27">
        <v>41548</v>
      </c>
      <c r="H714" s="27">
        <v>68464</v>
      </c>
      <c r="I714" s="27">
        <v>0</v>
      </c>
      <c r="J714" s="27">
        <v>763000</v>
      </c>
      <c r="K714" s="27">
        <v>12888</v>
      </c>
      <c r="L714" s="27">
        <v>22167</v>
      </c>
      <c r="M714" s="27">
        <v>746</v>
      </c>
      <c r="N714" s="27">
        <v>457915</v>
      </c>
      <c r="O714" s="27">
        <v>456716</v>
      </c>
      <c r="P714" s="27">
        <v>15859</v>
      </c>
      <c r="Q714" s="27">
        <v>732934</v>
      </c>
      <c r="R714" s="27">
        <v>150690</v>
      </c>
      <c r="S714" s="27" t="e">
        <v>#N/A</v>
      </c>
      <c r="T714" s="27">
        <v>25165</v>
      </c>
      <c r="U714" s="27">
        <v>664470</v>
      </c>
      <c r="V714" s="27">
        <v>-25165</v>
      </c>
      <c r="W714" s="27">
        <v>36284</v>
      </c>
      <c r="X714" s="27">
        <v>5778</v>
      </c>
      <c r="Y714" s="27">
        <v>667</v>
      </c>
      <c r="Z714" s="27">
        <v>11119</v>
      </c>
      <c r="AA714" s="27" t="e">
        <v>#N/A</v>
      </c>
      <c r="AB714" s="27">
        <v>0</v>
      </c>
      <c r="AC714" s="27">
        <v>8986</v>
      </c>
      <c r="AD714" s="27">
        <v>22.492100000000001</v>
      </c>
      <c r="AE714" s="27">
        <v>497830.81900000002</v>
      </c>
      <c r="AF714" s="27">
        <v>18643</v>
      </c>
      <c r="AG714" s="27">
        <v>5722</v>
      </c>
      <c r="AH714" s="27">
        <v>1189</v>
      </c>
      <c r="AI714" s="27">
        <v>8986</v>
      </c>
      <c r="AJ714" s="27" t="e">
        <v>#N/A</v>
      </c>
      <c r="AK714" s="27">
        <v>26279</v>
      </c>
      <c r="AL714" s="27">
        <v>-5370</v>
      </c>
      <c r="AM714" s="27">
        <v>0</v>
      </c>
      <c r="AN714" s="27">
        <v>25440</v>
      </c>
      <c r="AO714" s="27">
        <v>104545</v>
      </c>
      <c r="AP714" s="27">
        <v>43.950899999999997</v>
      </c>
      <c r="AQ714" s="27">
        <v>92227</v>
      </c>
      <c r="AR714" s="27">
        <v>732934</v>
      </c>
      <c r="AS714" s="27">
        <v>555219</v>
      </c>
      <c r="AT714" s="27">
        <v>21.211099999999998</v>
      </c>
      <c r="AU714" s="27">
        <v>26296</v>
      </c>
      <c r="AV714" s="27">
        <v>5482</v>
      </c>
      <c r="AW714" s="27">
        <v>5450</v>
      </c>
      <c r="AX714" s="27">
        <v>92227</v>
      </c>
      <c r="AY714" s="27">
        <v>92227</v>
      </c>
      <c r="AZ714" s="27">
        <v>476360</v>
      </c>
      <c r="BA714" s="27">
        <v>106533</v>
      </c>
      <c r="BB714" s="27">
        <v>123973</v>
      </c>
      <c r="BC714" s="27">
        <v>112138</v>
      </c>
      <c r="BD714" s="27" t="e">
        <v>#N/A</v>
      </c>
      <c r="BE714" s="28">
        <v>18643</v>
      </c>
      <c r="BF714" s="27">
        <v>10.58</v>
      </c>
      <c r="BG714" s="31">
        <f t="shared" si="104"/>
        <v>23050.550779999998</v>
      </c>
      <c r="BH714" s="31">
        <f t="shared" si="110"/>
        <v>23050.550779999998</v>
      </c>
      <c r="BI714" s="31">
        <f t="shared" si="105"/>
        <v>23050.550779999998</v>
      </c>
      <c r="BJ714" s="27">
        <v>2178.6909999999998</v>
      </c>
      <c r="BK714" s="31">
        <f t="shared" si="103"/>
        <v>528877.24024999992</v>
      </c>
      <c r="BL714" s="27">
        <v>242.75</v>
      </c>
      <c r="BM714" s="27">
        <v>1</v>
      </c>
      <c r="BN714" s="27" t="s">
        <v>114</v>
      </c>
      <c r="BO714" s="27">
        <f t="shared" si="111"/>
        <v>1</v>
      </c>
      <c r="BP714" s="27">
        <f t="shared" si="106"/>
        <v>582244</v>
      </c>
      <c r="BQ714" s="27">
        <f t="shared" si="107"/>
        <v>0.90834296317351471</v>
      </c>
      <c r="BR714" s="27">
        <f t="shared" si="108"/>
        <v>1.1009057597652976</v>
      </c>
      <c r="BS714" s="27" t="str">
        <f t="shared" si="109"/>
        <v>Initiate</v>
      </c>
    </row>
    <row r="715" spans="1:71" customFormat="1" hidden="1">
      <c r="A715">
        <v>737</v>
      </c>
      <c r="B715" t="s">
        <v>96</v>
      </c>
      <c r="C715" s="1">
        <v>41820</v>
      </c>
      <c r="D715">
        <v>1.0612999999999999</v>
      </c>
      <c r="E715">
        <v>52800</v>
      </c>
      <c r="F715">
        <v>32209</v>
      </c>
      <c r="G715">
        <v>18653</v>
      </c>
      <c r="H715">
        <v>89843</v>
      </c>
      <c r="I715" t="e">
        <v>#N/A</v>
      </c>
      <c r="J715" s="3" t="e">
        <v>#N/A</v>
      </c>
      <c r="K715">
        <v>8572</v>
      </c>
      <c r="L715">
        <v>48302</v>
      </c>
      <c r="M715">
        <v>746</v>
      </c>
      <c r="N715" s="2">
        <v>417253</v>
      </c>
      <c r="O715" s="2">
        <v>414268</v>
      </c>
      <c r="P715">
        <v>17278</v>
      </c>
      <c r="Q715">
        <v>715041</v>
      </c>
      <c r="R715">
        <v>176447</v>
      </c>
      <c r="S715" s="4" t="e">
        <v>#N/A</v>
      </c>
      <c r="T715">
        <v>12261</v>
      </c>
      <c r="U715">
        <v>625198</v>
      </c>
      <c r="V715">
        <v>-12261</v>
      </c>
      <c r="W715">
        <v>27659</v>
      </c>
      <c r="X715">
        <v>5289</v>
      </c>
      <c r="Y715">
        <v>454</v>
      </c>
      <c r="Z715">
        <v>15398</v>
      </c>
      <c r="AA715" t="e">
        <v>#N/A</v>
      </c>
      <c r="AB715">
        <v>-6</v>
      </c>
      <c r="AC715">
        <v>36047</v>
      </c>
      <c r="AD715">
        <v>21.825399999999998</v>
      </c>
      <c r="AE715" s="25">
        <v>483407.88669999997</v>
      </c>
      <c r="AF715">
        <v>27174</v>
      </c>
      <c r="AG715">
        <v>8128</v>
      </c>
      <c r="AH715">
        <v>1422</v>
      </c>
      <c r="AI715">
        <v>36047</v>
      </c>
      <c r="AJ715" t="e">
        <v>#N/A</v>
      </c>
      <c r="AK715">
        <v>25077</v>
      </c>
      <c r="AL715">
        <v>-21864</v>
      </c>
      <c r="AM715">
        <v>0</v>
      </c>
      <c r="AN715">
        <v>37241</v>
      </c>
      <c r="AO715">
        <v>128122</v>
      </c>
      <c r="AP715">
        <v>41.726599999999998</v>
      </c>
      <c r="AQ715">
        <v>89220</v>
      </c>
      <c r="AR715" t="e">
        <v>#N/A</v>
      </c>
      <c r="AS715">
        <v>512771</v>
      </c>
      <c r="AT715">
        <v>21.299900000000001</v>
      </c>
      <c r="AU715">
        <v>26804</v>
      </c>
      <c r="AV715">
        <v>6659</v>
      </c>
      <c r="AW715">
        <v>8549</v>
      </c>
      <c r="AX715" s="26">
        <v>90488</v>
      </c>
      <c r="AY715">
        <v>89220</v>
      </c>
      <c r="AZ715">
        <v>488595</v>
      </c>
      <c r="BA715">
        <v>127674</v>
      </c>
      <c r="BB715">
        <v>125841</v>
      </c>
      <c r="BC715">
        <v>91335</v>
      </c>
      <c r="BD715" t="e">
        <v>#N/A</v>
      </c>
      <c r="BE715" s="15">
        <v>27174</v>
      </c>
      <c r="BF715">
        <v>0</v>
      </c>
      <c r="BG715" s="9">
        <f t="shared" si="104"/>
        <v>0</v>
      </c>
      <c r="BH715" s="9">
        <f t="shared" si="110"/>
        <v>17930.626929999999</v>
      </c>
      <c r="BI715" s="9">
        <f t="shared" si="105"/>
        <v>17930.626929999999</v>
      </c>
      <c r="BJ715">
        <v>2178.6909999999998</v>
      </c>
      <c r="BK715" s="9">
        <f t="shared" si="103"/>
        <v>483887.27109999995</v>
      </c>
      <c r="BL715">
        <v>222.1</v>
      </c>
      <c r="BM715">
        <v>1</v>
      </c>
      <c r="BN715" t="s">
        <v>114</v>
      </c>
      <c r="BO715">
        <f t="shared" si="111"/>
        <v>0</v>
      </c>
      <c r="BP715">
        <f t="shared" si="106"/>
        <v>538594</v>
      </c>
      <c r="BQ715">
        <f t="shared" si="107"/>
        <v>0.89842677619876932</v>
      </c>
      <c r="BR715">
        <f t="shared" si="108"/>
        <v>1.1130567637698707</v>
      </c>
      <c r="BS715" t="str">
        <f t="shared" si="109"/>
        <v>NonPayer</v>
      </c>
    </row>
    <row r="716" spans="1:71">
      <c r="A716" s="27">
        <v>738</v>
      </c>
      <c r="B716" s="27" t="s">
        <v>96</v>
      </c>
      <c r="C716" s="29">
        <v>41639</v>
      </c>
      <c r="D716" s="27">
        <v>0.9415</v>
      </c>
      <c r="E716" s="27">
        <v>47839</v>
      </c>
      <c r="F716" s="27">
        <v>28444</v>
      </c>
      <c r="G716" s="27">
        <v>29535</v>
      </c>
      <c r="H716" s="27">
        <v>83173</v>
      </c>
      <c r="I716" s="27">
        <v>0</v>
      </c>
      <c r="J716" s="27">
        <v>719818</v>
      </c>
      <c r="K716" s="27">
        <v>12785</v>
      </c>
      <c r="L716" s="27">
        <v>14667</v>
      </c>
      <c r="M716" s="27">
        <v>746</v>
      </c>
      <c r="N716" s="27">
        <v>384376</v>
      </c>
      <c r="O716" s="27">
        <v>382163</v>
      </c>
      <c r="P716" s="27">
        <v>36561</v>
      </c>
      <c r="Q716" s="27">
        <v>674089</v>
      </c>
      <c r="R716" s="27">
        <v>170107</v>
      </c>
      <c r="S716" s="27" t="e">
        <v>#N/A</v>
      </c>
      <c r="T716" s="27">
        <v>18188</v>
      </c>
      <c r="U716" s="27">
        <v>590916</v>
      </c>
      <c r="V716" s="27">
        <v>-18188</v>
      </c>
      <c r="W716" s="27">
        <v>38840</v>
      </c>
      <c r="X716" s="27">
        <v>6429</v>
      </c>
      <c r="Y716" s="27">
        <v>1003</v>
      </c>
      <c r="Z716" s="27">
        <v>20652</v>
      </c>
      <c r="AA716" s="27" t="e">
        <v>#N/A</v>
      </c>
      <c r="AB716" s="27">
        <v>21</v>
      </c>
      <c r="AC716" s="27">
        <v>24355</v>
      </c>
      <c r="AD716" s="27">
        <v>21.5398</v>
      </c>
      <c r="AE716" s="27">
        <v>452383.33149999997</v>
      </c>
      <c r="AF716" s="27">
        <v>14423</v>
      </c>
      <c r="AG716" s="27">
        <v>5061</v>
      </c>
      <c r="AH716" s="27">
        <v>2310</v>
      </c>
      <c r="AI716" s="27">
        <v>24355</v>
      </c>
      <c r="AJ716" s="27">
        <v>1268</v>
      </c>
      <c r="AK716" s="27">
        <v>22570</v>
      </c>
      <c r="AL716" s="27">
        <v>-2929</v>
      </c>
      <c r="AM716" s="27">
        <v>0</v>
      </c>
      <c r="AN716" s="27">
        <v>23496</v>
      </c>
      <c r="AO716" s="27">
        <v>120344</v>
      </c>
      <c r="AP716" s="27">
        <v>32.417499999999997</v>
      </c>
      <c r="AQ716" s="27">
        <v>69564</v>
      </c>
      <c r="AR716" s="27">
        <v>674089</v>
      </c>
      <c r="AS716" s="27">
        <v>480666</v>
      </c>
      <c r="AT716" s="27">
        <v>22.654499999999999</v>
      </c>
      <c r="AU716" s="27">
        <v>22947</v>
      </c>
      <c r="AV716" s="27">
        <v>6924</v>
      </c>
      <c r="AW716" s="27">
        <v>7512</v>
      </c>
      <c r="AX716" s="27">
        <v>70832</v>
      </c>
      <c r="AY716" s="27">
        <v>69564</v>
      </c>
      <c r="AZ716" s="27">
        <v>454983</v>
      </c>
      <c r="BA716" s="27">
        <v>104409</v>
      </c>
      <c r="BB716" s="27">
        <v>101291</v>
      </c>
      <c r="BC716" s="27">
        <v>68825</v>
      </c>
      <c r="BD716" s="27" t="e">
        <v>#N/A</v>
      </c>
      <c r="BE716" s="28">
        <v>15691</v>
      </c>
      <c r="BF716" s="27">
        <v>8.23</v>
      </c>
      <c r="BG716" s="31">
        <f t="shared" si="104"/>
        <v>17930.626929999999</v>
      </c>
      <c r="BH716" s="31">
        <f t="shared" si="110"/>
        <v>17930.626929999999</v>
      </c>
      <c r="BI716" s="31">
        <f t="shared" si="105"/>
        <v>17930.626929999999</v>
      </c>
      <c r="BJ716" s="27">
        <v>2178.6909999999998</v>
      </c>
      <c r="BK716" s="31">
        <f t="shared" si="103"/>
        <v>448352.82088999992</v>
      </c>
      <c r="BL716" s="27">
        <v>205.79</v>
      </c>
      <c r="BM716" s="27">
        <v>1</v>
      </c>
      <c r="BN716" s="27" t="s">
        <v>114</v>
      </c>
      <c r="BO716" s="27">
        <f t="shared" si="111"/>
        <v>1</v>
      </c>
      <c r="BP716" s="27">
        <f t="shared" si="106"/>
        <v>503982</v>
      </c>
      <c r="BQ716" s="27">
        <f t="shared" si="107"/>
        <v>0.88962070250524805</v>
      </c>
      <c r="BR716" s="27">
        <f t="shared" si="108"/>
        <v>1.124074560297343</v>
      </c>
      <c r="BS716" s="27" t="str">
        <f t="shared" si="109"/>
        <v>Initiate</v>
      </c>
    </row>
    <row r="717" spans="1:71" customFormat="1" hidden="1">
      <c r="A717">
        <v>739</v>
      </c>
      <c r="B717" t="s">
        <v>96</v>
      </c>
      <c r="C717" s="1">
        <v>41455</v>
      </c>
      <c r="D717">
        <v>0.9425</v>
      </c>
      <c r="E717">
        <v>49173</v>
      </c>
      <c r="F717">
        <v>29708</v>
      </c>
      <c r="G717">
        <v>27917</v>
      </c>
      <c r="H717">
        <v>107829</v>
      </c>
      <c r="I717" t="e">
        <v>#N/A</v>
      </c>
      <c r="J717" s="3" t="e">
        <v>#N/A</v>
      </c>
      <c r="K717">
        <v>16857</v>
      </c>
      <c r="L717">
        <v>17737</v>
      </c>
      <c r="M717">
        <v>746</v>
      </c>
      <c r="N717" s="2">
        <v>345453</v>
      </c>
      <c r="O717" s="2">
        <v>343521</v>
      </c>
      <c r="P717">
        <v>40928</v>
      </c>
      <c r="Q717">
        <v>656140</v>
      </c>
      <c r="R717">
        <v>195907</v>
      </c>
      <c r="S717" s="4" t="e">
        <v>#N/A</v>
      </c>
      <c r="T717">
        <v>14776</v>
      </c>
      <c r="U717">
        <v>548311</v>
      </c>
      <c r="V717">
        <v>-14776</v>
      </c>
      <c r="W717">
        <v>30618</v>
      </c>
      <c r="X717">
        <v>4169</v>
      </c>
      <c r="Y717">
        <v>88</v>
      </c>
      <c r="Z717">
        <v>15842</v>
      </c>
      <c r="AA717" t="e">
        <v>#N/A</v>
      </c>
      <c r="AB717" t="e">
        <v>#N/A</v>
      </c>
      <c r="AC717">
        <v>21841</v>
      </c>
      <c r="AD717">
        <v>20.405100000000001</v>
      </c>
      <c r="AE717" s="25">
        <v>427175.88040000002</v>
      </c>
      <c r="AF717">
        <v>14935</v>
      </c>
      <c r="AG717">
        <v>4090</v>
      </c>
      <c r="AH717">
        <v>1421</v>
      </c>
      <c r="AI717">
        <v>21841</v>
      </c>
      <c r="AJ717" t="e">
        <v>#N/A</v>
      </c>
      <c r="AK717">
        <v>17463</v>
      </c>
      <c r="AL717">
        <v>-6018</v>
      </c>
      <c r="AM717">
        <v>0</v>
      </c>
      <c r="AN717">
        <v>20044</v>
      </c>
      <c r="AO717">
        <v>104696</v>
      </c>
      <c r="AP717">
        <v>34.8596</v>
      </c>
      <c r="AQ717">
        <v>72435</v>
      </c>
      <c r="AR717" t="e">
        <v>#N/A</v>
      </c>
      <c r="AS717">
        <v>442024</v>
      </c>
      <c r="AT717">
        <v>22.528700000000001</v>
      </c>
      <c r="AU717">
        <v>22642</v>
      </c>
      <c r="AV717">
        <v>6175</v>
      </c>
      <c r="AW717">
        <v>4382</v>
      </c>
      <c r="AX717" s="26">
        <v>73479</v>
      </c>
      <c r="AY717">
        <v>72435</v>
      </c>
      <c r="AZ717">
        <v>448206</v>
      </c>
      <c r="BA717">
        <v>100558</v>
      </c>
      <c r="BB717">
        <v>100503</v>
      </c>
      <c r="BC717">
        <v>45149</v>
      </c>
      <c r="BD717" t="e">
        <v>#N/A</v>
      </c>
      <c r="BE717" s="15">
        <v>14935</v>
      </c>
      <c r="BF717">
        <v>0</v>
      </c>
      <c r="BG717" s="9">
        <f t="shared" si="104"/>
        <v>0</v>
      </c>
      <c r="BH717" s="9">
        <f t="shared" si="110"/>
        <v>18736.742599999998</v>
      </c>
      <c r="BI717" s="9">
        <f t="shared" si="105"/>
        <v>18736.742599999998</v>
      </c>
      <c r="BJ717">
        <v>2178.6909999999998</v>
      </c>
      <c r="BK717" s="9">
        <f t="shared" si="103"/>
        <v>409441.39963</v>
      </c>
      <c r="BL717">
        <v>187.93</v>
      </c>
      <c r="BM717">
        <v>1</v>
      </c>
      <c r="BN717" t="s">
        <v>114</v>
      </c>
      <c r="BO717">
        <f t="shared" si="111"/>
        <v>0</v>
      </c>
      <c r="BP717">
        <f t="shared" si="106"/>
        <v>460233</v>
      </c>
      <c r="BQ717">
        <f t="shared" si="107"/>
        <v>0.88963937751095645</v>
      </c>
      <c r="BR717">
        <f t="shared" si="108"/>
        <v>1.1240509641084142</v>
      </c>
      <c r="BS717" t="str">
        <f t="shared" si="109"/>
        <v>NonPayer</v>
      </c>
    </row>
    <row r="718" spans="1:71">
      <c r="A718" s="27">
        <v>740</v>
      </c>
      <c r="B718" s="27" t="s">
        <v>96</v>
      </c>
      <c r="C718" s="29">
        <v>41274</v>
      </c>
      <c r="D718" s="27">
        <v>0.94489999999999996</v>
      </c>
      <c r="E718" s="27">
        <v>49740</v>
      </c>
      <c r="F718" s="27">
        <v>31019</v>
      </c>
      <c r="G718" s="27">
        <v>13083</v>
      </c>
      <c r="H718" s="27">
        <v>76550</v>
      </c>
      <c r="I718" s="27">
        <v>0</v>
      </c>
      <c r="J718" s="27">
        <v>671181</v>
      </c>
      <c r="K718" s="27">
        <v>37991</v>
      </c>
      <c r="L718" s="27">
        <v>14931</v>
      </c>
      <c r="M718" s="27">
        <v>746</v>
      </c>
      <c r="N718" s="27">
        <v>333072</v>
      </c>
      <c r="O718" s="27">
        <v>330705</v>
      </c>
      <c r="P718" s="27">
        <v>32096</v>
      </c>
      <c r="Q718" s="27">
        <v>630607</v>
      </c>
      <c r="R718" s="27">
        <v>184374</v>
      </c>
      <c r="S718" s="27" t="e">
        <v>#N/A</v>
      </c>
      <c r="T718" s="27">
        <v>14384</v>
      </c>
      <c r="U718" s="27">
        <v>554057</v>
      </c>
      <c r="V718" s="27">
        <v>-14384</v>
      </c>
      <c r="W718" s="27">
        <v>12195</v>
      </c>
      <c r="X718" s="27">
        <v>4595</v>
      </c>
      <c r="Y718" s="27">
        <v>1213</v>
      </c>
      <c r="Z718" s="27">
        <v>-2189</v>
      </c>
      <c r="AA718" s="27" t="e">
        <v>#N/A</v>
      </c>
      <c r="AB718" s="27">
        <v>1</v>
      </c>
      <c r="AC718" s="27">
        <v>19219</v>
      </c>
      <c r="AD718" s="27">
        <v>23.733899999999998</v>
      </c>
      <c r="AE718" s="27">
        <v>474867.41930000001</v>
      </c>
      <c r="AF718" s="27">
        <v>13407</v>
      </c>
      <c r="AG718" s="27">
        <v>4710</v>
      </c>
      <c r="AH718" s="27">
        <v>1171</v>
      </c>
      <c r="AI718" s="27">
        <v>19219</v>
      </c>
      <c r="AJ718" s="27">
        <v>1044</v>
      </c>
      <c r="AK718" s="27">
        <v>16279</v>
      </c>
      <c r="AL718" s="27">
        <v>-3699</v>
      </c>
      <c r="AM718" s="27">
        <v>0</v>
      </c>
      <c r="AN718" s="27">
        <v>19845</v>
      </c>
      <c r="AO718" s="27">
        <v>109709</v>
      </c>
      <c r="AP718" s="27">
        <v>34.968000000000004</v>
      </c>
      <c r="AQ718" s="27">
        <v>72429</v>
      </c>
      <c r="AR718" s="27">
        <v>630607</v>
      </c>
      <c r="AS718" s="27">
        <v>429208</v>
      </c>
      <c r="AT718" s="27">
        <v>22.9527</v>
      </c>
      <c r="AU718" s="27">
        <v>23370</v>
      </c>
      <c r="AV718" s="27">
        <v>6978</v>
      </c>
      <c r="AW718" s="27">
        <v>4975</v>
      </c>
      <c r="AX718" s="27">
        <v>73473</v>
      </c>
      <c r="AY718" s="27">
        <v>72429</v>
      </c>
      <c r="AZ718" s="27">
        <v>444099</v>
      </c>
      <c r="BA718" s="27">
        <v>101675</v>
      </c>
      <c r="BB718" s="27">
        <v>101818</v>
      </c>
      <c r="BC718" s="27">
        <v>63782</v>
      </c>
      <c r="BD718" s="27" t="e">
        <v>#N/A</v>
      </c>
      <c r="BE718" s="28">
        <v>14451</v>
      </c>
      <c r="BF718" s="27">
        <v>8.6</v>
      </c>
      <c r="BG718" s="31">
        <f t="shared" si="104"/>
        <v>18736.742599999998</v>
      </c>
      <c r="BH718" s="31">
        <f t="shared" si="110"/>
        <v>18736.742599999998</v>
      </c>
      <c r="BI718" s="31">
        <f t="shared" si="105"/>
        <v>18736.742599999998</v>
      </c>
      <c r="BJ718" s="27">
        <v>2178.6909999999998</v>
      </c>
      <c r="BK718" s="31">
        <f t="shared" si="103"/>
        <v>472732.37317999994</v>
      </c>
      <c r="BL718" s="27">
        <v>216.98</v>
      </c>
      <c r="BM718" s="27">
        <v>1</v>
      </c>
      <c r="BN718" s="27" t="s">
        <v>114</v>
      </c>
      <c r="BO718" s="27">
        <f t="shared" si="111"/>
        <v>1</v>
      </c>
      <c r="BP718" s="27">
        <f t="shared" si="106"/>
        <v>446233</v>
      </c>
      <c r="BQ718" s="27">
        <f t="shared" si="107"/>
        <v>1.0593846111336453</v>
      </c>
      <c r="BR718" s="27">
        <f t="shared" si="108"/>
        <v>0.94394423846680386</v>
      </c>
      <c r="BS718" s="27" t="str">
        <f t="shared" si="109"/>
        <v>Initiate</v>
      </c>
    </row>
    <row r="719" spans="1:71" customFormat="1" hidden="1">
      <c r="A719">
        <v>741</v>
      </c>
      <c r="B719" t="s">
        <v>96</v>
      </c>
      <c r="C719" s="1">
        <v>41090</v>
      </c>
      <c r="D719">
        <v>0.93240000000000001</v>
      </c>
      <c r="E719">
        <v>58151</v>
      </c>
      <c r="F719">
        <v>15042</v>
      </c>
      <c r="G719">
        <v>20220</v>
      </c>
      <c r="H719">
        <v>102551</v>
      </c>
      <c r="I719" t="e">
        <v>#N/A</v>
      </c>
      <c r="J719" s="3" t="e">
        <v>#N/A</v>
      </c>
      <c r="K719">
        <v>52058</v>
      </c>
      <c r="L719">
        <v>30926</v>
      </c>
      <c r="M719">
        <v>148</v>
      </c>
      <c r="N719" s="2">
        <v>307832</v>
      </c>
      <c r="O719" s="2">
        <v>306782</v>
      </c>
      <c r="P719">
        <v>33247</v>
      </c>
      <c r="Q719">
        <v>646881</v>
      </c>
      <c r="R719">
        <v>224006</v>
      </c>
      <c r="S719" s="4" t="e">
        <v>#N/A</v>
      </c>
      <c r="T719">
        <v>12821</v>
      </c>
      <c r="U719">
        <v>544330</v>
      </c>
      <c r="V719">
        <v>-12821</v>
      </c>
      <c r="W719">
        <v>25341</v>
      </c>
      <c r="X719">
        <v>4542</v>
      </c>
      <c r="Y719">
        <v>331</v>
      </c>
      <c r="Z719">
        <v>12520</v>
      </c>
      <c r="AA719" t="e">
        <v>#N/A</v>
      </c>
      <c r="AB719">
        <v>15</v>
      </c>
      <c r="AC719">
        <v>13748</v>
      </c>
      <c r="AD719">
        <v>27.051400000000001</v>
      </c>
      <c r="AE719" s="25">
        <v>392730.78090000001</v>
      </c>
      <c r="AF719">
        <v>4538</v>
      </c>
      <c r="AG719">
        <v>2189</v>
      </c>
      <c r="AH719">
        <v>1948</v>
      </c>
      <c r="AI719">
        <v>13748</v>
      </c>
      <c r="AJ719" t="e">
        <v>#N/A</v>
      </c>
      <c r="AK719">
        <v>16829</v>
      </c>
      <c r="AL719">
        <v>-9997</v>
      </c>
      <c r="AM719">
        <v>0</v>
      </c>
      <c r="AN719">
        <v>8092</v>
      </c>
      <c r="AO719">
        <v>95884</v>
      </c>
      <c r="AP719">
        <v>25.656199999999998</v>
      </c>
      <c r="AQ719">
        <v>53864</v>
      </c>
      <c r="AR719" t="e">
        <v>#N/A</v>
      </c>
      <c r="AS719">
        <v>405898</v>
      </c>
      <c r="AT719">
        <v>25.838799999999999</v>
      </c>
      <c r="AU719">
        <v>20130</v>
      </c>
      <c r="AV719">
        <v>4534</v>
      </c>
      <c r="AW719">
        <v>3912</v>
      </c>
      <c r="AX719" s="26">
        <v>53864</v>
      </c>
      <c r="AY719">
        <v>53864</v>
      </c>
      <c r="AZ719">
        <v>529020</v>
      </c>
      <c r="BA719">
        <v>89871</v>
      </c>
      <c r="BB719">
        <v>77906</v>
      </c>
      <c r="BC719">
        <v>59781</v>
      </c>
      <c r="BD719" t="e">
        <v>#N/A</v>
      </c>
      <c r="BE719" s="15">
        <v>4538</v>
      </c>
      <c r="BF719">
        <v>0</v>
      </c>
      <c r="BG719" s="9">
        <f t="shared" si="104"/>
        <v>0</v>
      </c>
      <c r="BH719" s="9">
        <f t="shared" si="110"/>
        <v>15425.132279999998</v>
      </c>
      <c r="BI719" s="9">
        <f t="shared" si="105"/>
        <v>15425.132279999998</v>
      </c>
      <c r="BJ719">
        <v>2178.6909999999998</v>
      </c>
      <c r="BK719" s="9">
        <f t="shared" si="103"/>
        <v>378547.56124999997</v>
      </c>
      <c r="BL719">
        <v>173.75</v>
      </c>
      <c r="BM719">
        <v>1</v>
      </c>
      <c r="BN719" t="s">
        <v>114</v>
      </c>
      <c r="BO719">
        <f t="shared" si="111"/>
        <v>0</v>
      </c>
      <c r="BP719">
        <f t="shared" si="106"/>
        <v>422875</v>
      </c>
      <c r="BQ719">
        <f t="shared" si="107"/>
        <v>0.89517602423884124</v>
      </c>
      <c r="BR719">
        <f t="shared" si="108"/>
        <v>1.1170987302193327</v>
      </c>
      <c r="BS719" t="str">
        <f t="shared" si="109"/>
        <v>NonPayer</v>
      </c>
    </row>
    <row r="720" spans="1:71">
      <c r="A720" s="27">
        <v>742</v>
      </c>
      <c r="B720" s="27" t="s">
        <v>96</v>
      </c>
      <c r="C720" s="29">
        <v>40908</v>
      </c>
      <c r="D720" s="27">
        <v>0.81420000000000003</v>
      </c>
      <c r="E720" s="27">
        <v>70428</v>
      </c>
      <c r="F720" s="27">
        <v>15741</v>
      </c>
      <c r="G720" s="27">
        <v>17044</v>
      </c>
      <c r="H720" s="27">
        <v>97061</v>
      </c>
      <c r="I720" s="27">
        <v>0</v>
      </c>
      <c r="J720" s="27">
        <v>628599</v>
      </c>
      <c r="K720" s="27">
        <v>61776</v>
      </c>
      <c r="L720" s="27">
        <v>9391</v>
      </c>
      <c r="M720" s="27">
        <v>148</v>
      </c>
      <c r="N720" s="27">
        <v>291029</v>
      </c>
      <c r="O720" s="27">
        <v>289907</v>
      </c>
      <c r="P720" s="27">
        <v>40722</v>
      </c>
      <c r="Q720" s="27">
        <v>627823</v>
      </c>
      <c r="R720" s="27">
        <v>224412</v>
      </c>
      <c r="S720" s="27" t="e">
        <v>#N/A</v>
      </c>
      <c r="T720" s="27">
        <v>10870</v>
      </c>
      <c r="U720" s="27">
        <v>530762</v>
      </c>
      <c r="V720" s="27">
        <v>-10870</v>
      </c>
      <c r="W720" s="27">
        <v>12979</v>
      </c>
      <c r="X720" s="27">
        <v>1776</v>
      </c>
      <c r="Y720" s="27">
        <v>226</v>
      </c>
      <c r="Z720" s="27">
        <v>2109</v>
      </c>
      <c r="AA720" s="27" t="e">
        <v>#N/A</v>
      </c>
      <c r="AB720" s="27">
        <v>8</v>
      </c>
      <c r="AC720" s="27">
        <v>25548</v>
      </c>
      <c r="AD720" s="27">
        <v>21.623699999999999</v>
      </c>
      <c r="AE720" s="27">
        <v>346607.93810000003</v>
      </c>
      <c r="AF720" s="27">
        <v>16336</v>
      </c>
      <c r="AG720" s="27">
        <v>4669</v>
      </c>
      <c r="AH720" s="27">
        <v>402</v>
      </c>
      <c r="AI720" s="27">
        <v>25548</v>
      </c>
      <c r="AJ720" s="27" t="e">
        <v>#N/A</v>
      </c>
      <c r="AK720" s="27">
        <v>14252</v>
      </c>
      <c r="AL720" s="27">
        <v>-1031</v>
      </c>
      <c r="AM720" s="27">
        <v>0</v>
      </c>
      <c r="AN720" s="27">
        <v>21592</v>
      </c>
      <c r="AO720" s="27">
        <v>168061</v>
      </c>
      <c r="AP720" s="27">
        <v>29.273599999999998</v>
      </c>
      <c r="AQ720" s="27">
        <v>61428</v>
      </c>
      <c r="AR720" s="27">
        <v>627823</v>
      </c>
      <c r="AS720" s="27">
        <v>389011</v>
      </c>
      <c r="AT720" s="27">
        <v>25.533999999999999</v>
      </c>
      <c r="AU720" s="27">
        <v>21936</v>
      </c>
      <c r="AV720" s="27">
        <v>1050</v>
      </c>
      <c r="AW720" s="27">
        <v>2545</v>
      </c>
      <c r="AX720" s="27">
        <v>61428</v>
      </c>
      <c r="AY720" s="27">
        <v>61428</v>
      </c>
      <c r="AZ720" s="27">
        <v>615867</v>
      </c>
      <c r="BA720" s="27">
        <v>90644</v>
      </c>
      <c r="BB720" s="27">
        <v>85909</v>
      </c>
      <c r="BC720" s="27">
        <v>58539</v>
      </c>
      <c r="BD720" s="27" t="e">
        <v>#N/A</v>
      </c>
      <c r="BE720" s="28">
        <v>16336</v>
      </c>
      <c r="BF720" s="27">
        <v>7.08</v>
      </c>
      <c r="BG720" s="31">
        <f t="shared" si="104"/>
        <v>15425.132279999998</v>
      </c>
      <c r="BH720" s="31">
        <f t="shared" si="110"/>
        <v>15425.132279999998</v>
      </c>
      <c r="BI720" s="31">
        <f t="shared" si="105"/>
        <v>15425.132279999998</v>
      </c>
      <c r="BJ720" s="27">
        <v>2178.6909999999998</v>
      </c>
      <c r="BK720" s="31">
        <f t="shared" si="103"/>
        <v>336629.54640999995</v>
      </c>
      <c r="BL720" s="27">
        <v>154.51</v>
      </c>
      <c r="BM720" s="27">
        <v>1</v>
      </c>
      <c r="BN720" s="27" t="s">
        <v>114</v>
      </c>
      <c r="BO720" s="27">
        <f t="shared" si="111"/>
        <v>1</v>
      </c>
      <c r="BP720" s="27">
        <f t="shared" si="106"/>
        <v>403411</v>
      </c>
      <c r="BQ720" s="27">
        <f t="shared" si="107"/>
        <v>0.83445802521497914</v>
      </c>
      <c r="BR720" s="27">
        <f t="shared" si="108"/>
        <v>1.1983826265465811</v>
      </c>
      <c r="BS720" s="27" t="str">
        <f t="shared" si="109"/>
        <v>Initiate</v>
      </c>
    </row>
    <row r="721" spans="1:71" customFormat="1" hidden="1">
      <c r="A721">
        <v>743</v>
      </c>
      <c r="B721" t="s">
        <v>96</v>
      </c>
      <c r="C721" s="1">
        <v>40724</v>
      </c>
      <c r="D721">
        <v>0.82320000000000004</v>
      </c>
      <c r="E721">
        <v>60948</v>
      </c>
      <c r="F721">
        <v>14504</v>
      </c>
      <c r="G721">
        <v>14358</v>
      </c>
      <c r="H721">
        <v>94935</v>
      </c>
      <c r="I721" t="e">
        <v>#N/A</v>
      </c>
      <c r="J721" s="3" t="e">
        <v>#N/A</v>
      </c>
      <c r="K721">
        <v>52302</v>
      </c>
      <c r="L721">
        <v>9991</v>
      </c>
      <c r="M721">
        <v>148</v>
      </c>
      <c r="N721" s="2">
        <v>269051</v>
      </c>
      <c r="O721" s="2">
        <v>267436</v>
      </c>
      <c r="P721">
        <v>37474</v>
      </c>
      <c r="Q721">
        <v>590141</v>
      </c>
      <c r="R721">
        <v>210676</v>
      </c>
      <c r="S721" s="4" t="e">
        <v>#N/A</v>
      </c>
      <c r="T721">
        <v>15618</v>
      </c>
      <c r="U721">
        <v>495206</v>
      </c>
      <c r="V721">
        <v>-15618</v>
      </c>
      <c r="W721">
        <v>21161</v>
      </c>
      <c r="X721">
        <v>3282</v>
      </c>
      <c r="Y721">
        <v>3029</v>
      </c>
      <c r="Z721">
        <v>5543</v>
      </c>
      <c r="AA721" t="e">
        <v>#N/A</v>
      </c>
      <c r="AB721">
        <v>2</v>
      </c>
      <c r="AC721">
        <v>20808</v>
      </c>
      <c r="AD721">
        <v>24.971299999999999</v>
      </c>
      <c r="AE721" s="25">
        <v>390835.32</v>
      </c>
      <c r="AF721">
        <v>14991</v>
      </c>
      <c r="AG721">
        <v>5215</v>
      </c>
      <c r="AH721">
        <v>215</v>
      </c>
      <c r="AI721">
        <v>20808</v>
      </c>
      <c r="AJ721" t="e">
        <v>#N/A</v>
      </c>
      <c r="AK721">
        <v>13085</v>
      </c>
      <c r="AL721">
        <v>-5783</v>
      </c>
      <c r="AM721">
        <v>0</v>
      </c>
      <c r="AN721">
        <v>20884</v>
      </c>
      <c r="AO721">
        <v>162264</v>
      </c>
      <c r="AP721">
        <v>33.267200000000003</v>
      </c>
      <c r="AQ721">
        <v>70280</v>
      </c>
      <c r="AR721" t="e">
        <v>#N/A</v>
      </c>
      <c r="AS721">
        <v>366232</v>
      </c>
      <c r="AT721">
        <v>20.970199999999998</v>
      </c>
      <c r="AU721">
        <v>19422</v>
      </c>
      <c r="AV721">
        <v>725</v>
      </c>
      <c r="AW721">
        <v>2915</v>
      </c>
      <c r="AX721" s="26">
        <v>70280</v>
      </c>
      <c r="AY721">
        <v>70280</v>
      </c>
      <c r="AZ721">
        <v>547411</v>
      </c>
      <c r="BA721">
        <v>84181</v>
      </c>
      <c r="BB721">
        <v>92617</v>
      </c>
      <c r="BC721">
        <v>40614</v>
      </c>
      <c r="BD721" t="e">
        <v>#N/A</v>
      </c>
      <c r="BE721" s="15">
        <v>14991</v>
      </c>
      <c r="BF721">
        <v>0</v>
      </c>
      <c r="BG721" s="9">
        <f t="shared" si="104"/>
        <v>0</v>
      </c>
      <c r="BH721" s="9">
        <f t="shared" si="110"/>
        <v>10937.028819999998</v>
      </c>
      <c r="BI721" s="9">
        <f t="shared" si="105"/>
        <v>10937.028819999998</v>
      </c>
      <c r="BJ721">
        <v>2178.6909999999998</v>
      </c>
      <c r="BK721" s="9">
        <f t="shared" si="103"/>
        <v>388896.34349999996</v>
      </c>
      <c r="BL721">
        <v>178.5</v>
      </c>
      <c r="BM721">
        <v>1</v>
      </c>
      <c r="BN721" t="s">
        <v>114</v>
      </c>
      <c r="BO721">
        <f t="shared" si="111"/>
        <v>0</v>
      </c>
      <c r="BP721">
        <f t="shared" si="106"/>
        <v>379465</v>
      </c>
      <c r="BQ721">
        <f t="shared" si="107"/>
        <v>1.0248543172624616</v>
      </c>
      <c r="BR721">
        <f t="shared" si="108"/>
        <v>0.9757484387353208</v>
      </c>
      <c r="BS721" t="str">
        <f t="shared" si="109"/>
        <v>NonPayer</v>
      </c>
    </row>
    <row r="722" spans="1:71">
      <c r="A722" s="27">
        <v>744</v>
      </c>
      <c r="B722" s="27" t="s">
        <v>96</v>
      </c>
      <c r="C722" s="29">
        <v>40543</v>
      </c>
      <c r="D722" s="27">
        <v>0.87729999999999997</v>
      </c>
      <c r="E722" s="27">
        <v>60325</v>
      </c>
      <c r="F722" s="27">
        <v>14890</v>
      </c>
      <c r="G722" s="27">
        <v>8080</v>
      </c>
      <c r="H722" s="27">
        <v>80836</v>
      </c>
      <c r="I722" s="27">
        <v>0</v>
      </c>
      <c r="J722" s="27">
        <v>589140</v>
      </c>
      <c r="K722" s="27">
        <v>75021</v>
      </c>
      <c r="L722" s="27">
        <v>9196</v>
      </c>
      <c r="M722" s="27">
        <v>148</v>
      </c>
      <c r="N722" s="27">
        <v>241005</v>
      </c>
      <c r="O722" s="27">
        <v>239663</v>
      </c>
      <c r="P722" s="27">
        <v>34367</v>
      </c>
      <c r="Q722" s="27">
        <v>567179</v>
      </c>
      <c r="R722" s="27">
        <v>216633</v>
      </c>
      <c r="S722" s="27" t="e">
        <v>#N/A</v>
      </c>
      <c r="T722" s="27">
        <v>18234</v>
      </c>
      <c r="U722" s="27">
        <v>486343</v>
      </c>
      <c r="V722" s="27">
        <v>-18234</v>
      </c>
      <c r="W722" s="27">
        <v>12516</v>
      </c>
      <c r="X722" s="27">
        <v>2397</v>
      </c>
      <c r="Y722" s="27">
        <v>167</v>
      </c>
      <c r="Z722" s="27">
        <v>-5718</v>
      </c>
      <c r="AA722" s="27" t="e">
        <v>#N/A</v>
      </c>
      <c r="AB722" s="27">
        <v>1</v>
      </c>
      <c r="AC722" s="27">
        <v>19744</v>
      </c>
      <c r="AD722" s="27">
        <v>13.0802</v>
      </c>
      <c r="AE722" s="27">
        <v>318698.87180000002</v>
      </c>
      <c r="AF722" s="27">
        <v>16303</v>
      </c>
      <c r="AG722" s="27">
        <v>2491</v>
      </c>
      <c r="AH722" s="27">
        <v>139</v>
      </c>
      <c r="AI722" s="27">
        <v>19744</v>
      </c>
      <c r="AJ722" s="27" t="e">
        <v>#N/A</v>
      </c>
      <c r="AK722" s="27">
        <v>11939</v>
      </c>
      <c r="AL722" s="27">
        <v>-4501</v>
      </c>
      <c r="AM722" s="27">
        <v>0</v>
      </c>
      <c r="AN722" s="27">
        <v>19044</v>
      </c>
      <c r="AO722" s="27">
        <v>129802</v>
      </c>
      <c r="AP722" s="27">
        <v>21.790099999999999</v>
      </c>
      <c r="AQ722" s="27">
        <v>46673</v>
      </c>
      <c r="AR722" s="27">
        <v>567179</v>
      </c>
      <c r="AS722" s="27">
        <v>338459</v>
      </c>
      <c r="AT722" s="27">
        <v>21.439399999999999</v>
      </c>
      <c r="AU722" s="27">
        <v>13822</v>
      </c>
      <c r="AV722" s="27">
        <v>483</v>
      </c>
      <c r="AW722" s="27">
        <v>3975</v>
      </c>
      <c r="AX722" s="27">
        <v>46673</v>
      </c>
      <c r="AY722" s="27">
        <v>46673</v>
      </c>
      <c r="AZ722" s="27">
        <v>468032</v>
      </c>
      <c r="BA722" s="27">
        <v>64097</v>
      </c>
      <c r="BB722" s="27">
        <v>64470</v>
      </c>
      <c r="BC722" s="27">
        <v>51721</v>
      </c>
      <c r="BD722" s="27" t="e">
        <v>#N/A</v>
      </c>
      <c r="BE722" s="28">
        <v>16303</v>
      </c>
      <c r="BF722" s="27">
        <v>5.0199999999999996</v>
      </c>
      <c r="BG722" s="31">
        <f t="shared" si="104"/>
        <v>10937.028819999998</v>
      </c>
      <c r="BH722" s="31">
        <f t="shared" si="110"/>
        <v>10937.028819999998</v>
      </c>
      <c r="BI722" s="31">
        <f t="shared" si="105"/>
        <v>10937.028819999998</v>
      </c>
      <c r="BJ722" s="27">
        <v>2178.6909999999998</v>
      </c>
      <c r="BK722" s="31">
        <f t="shared" si="103"/>
        <v>323056.30147999997</v>
      </c>
      <c r="BL722" s="27">
        <v>148.28</v>
      </c>
      <c r="BM722" s="27">
        <v>1</v>
      </c>
      <c r="BN722" s="27" t="s">
        <v>114</v>
      </c>
      <c r="BO722" s="27">
        <f t="shared" si="111"/>
        <v>1</v>
      </c>
      <c r="BP722" s="27">
        <f t="shared" si="106"/>
        <v>350546</v>
      </c>
      <c r="BQ722" s="27">
        <f t="shared" si="107"/>
        <v>0.92158033889988755</v>
      </c>
      <c r="BR722" s="27">
        <f t="shared" si="108"/>
        <v>1.0850925934397906</v>
      </c>
      <c r="BS722" s="27" t="str">
        <f t="shared" si="109"/>
        <v>Initiate</v>
      </c>
    </row>
    <row r="723" spans="1:71" customFormat="1" hidden="1">
      <c r="A723">
        <v>745</v>
      </c>
      <c r="B723" t="s">
        <v>96</v>
      </c>
      <c r="C723" s="1">
        <v>40359</v>
      </c>
      <c r="D723">
        <v>1.1834</v>
      </c>
      <c r="E723">
        <v>43110</v>
      </c>
      <c r="F723">
        <v>13900</v>
      </c>
      <c r="G723">
        <v>23676</v>
      </c>
      <c r="H723">
        <v>75758</v>
      </c>
      <c r="I723" t="e">
        <v>#N/A</v>
      </c>
      <c r="J723" s="3" t="e">
        <v>#N/A</v>
      </c>
      <c r="K723">
        <v>87898</v>
      </c>
      <c r="L723">
        <v>14256</v>
      </c>
      <c r="M723">
        <v>148</v>
      </c>
      <c r="N723" s="2">
        <v>210192</v>
      </c>
      <c r="O723" s="2">
        <v>208228</v>
      </c>
      <c r="P723">
        <v>21798</v>
      </c>
      <c r="Q723">
        <v>540395</v>
      </c>
      <c r="R723">
        <v>222974</v>
      </c>
      <c r="S723" s="4" t="e">
        <v>#N/A</v>
      </c>
      <c r="T723">
        <v>23999</v>
      </c>
      <c r="U723">
        <v>464637</v>
      </c>
      <c r="V723">
        <v>-23999</v>
      </c>
      <c r="W723">
        <v>15490</v>
      </c>
      <c r="X723">
        <v>2990</v>
      </c>
      <c r="Y723" t="e">
        <v>#N/A</v>
      </c>
      <c r="Z723">
        <v>-8509</v>
      </c>
      <c r="AA723" t="e">
        <v>#N/A</v>
      </c>
      <c r="AB723">
        <v>-366</v>
      </c>
      <c r="AC723">
        <v>11901</v>
      </c>
      <c r="AD723">
        <v>28.949400000000001</v>
      </c>
      <c r="AE723" s="25">
        <v>304973.12050000002</v>
      </c>
      <c r="AF723">
        <v>3230</v>
      </c>
      <c r="AG723">
        <v>1860</v>
      </c>
      <c r="AH723">
        <v>98</v>
      </c>
      <c r="AI723">
        <v>11901</v>
      </c>
      <c r="AJ723" t="e">
        <v>#N/A</v>
      </c>
      <c r="AK723">
        <v>10250</v>
      </c>
      <c r="AL723">
        <v>7784</v>
      </c>
      <c r="AM723">
        <v>0</v>
      </c>
      <c r="AN723">
        <v>6425</v>
      </c>
      <c r="AO723">
        <v>109459</v>
      </c>
      <c r="AP723">
        <v>19.2303</v>
      </c>
      <c r="AQ723">
        <v>40546</v>
      </c>
      <c r="AR723" t="e">
        <v>#N/A</v>
      </c>
      <c r="AS723">
        <v>307023</v>
      </c>
      <c r="AT723">
        <v>25.792300000000001</v>
      </c>
      <c r="AU723">
        <v>15333</v>
      </c>
      <c r="AV723">
        <v>532</v>
      </c>
      <c r="AW723">
        <v>3569</v>
      </c>
      <c r="AX723" s="26">
        <v>40546</v>
      </c>
      <c r="AY723">
        <v>40546</v>
      </c>
      <c r="AZ723">
        <v>431287</v>
      </c>
      <c r="BA723">
        <v>60904</v>
      </c>
      <c r="BB723">
        <v>59448</v>
      </c>
      <c r="BC723">
        <v>61011</v>
      </c>
      <c r="BD723" t="e">
        <v>#N/A</v>
      </c>
      <c r="BE723" s="15">
        <v>3230</v>
      </c>
      <c r="BF723">
        <v>0</v>
      </c>
      <c r="BG723" s="9">
        <f t="shared" si="104"/>
        <v>0</v>
      </c>
      <c r="BH723" s="9">
        <f t="shared" si="110"/>
        <v>1472.1298400000001</v>
      </c>
      <c r="BI723" s="9">
        <f t="shared" si="105"/>
        <v>0</v>
      </c>
      <c r="BJ723">
        <v>2178.6909999999998</v>
      </c>
      <c r="BK723" s="9">
        <f t="shared" si="103"/>
        <v>305234.60909999994</v>
      </c>
      <c r="BL723">
        <v>140.1</v>
      </c>
      <c r="BM723">
        <v>1</v>
      </c>
      <c r="BN723" t="s">
        <v>114</v>
      </c>
      <c r="BO723">
        <f t="shared" si="111"/>
        <v>0</v>
      </c>
      <c r="BP723">
        <f t="shared" si="106"/>
        <v>317421</v>
      </c>
      <c r="BQ723">
        <f t="shared" si="107"/>
        <v>0.96160811382989764</v>
      </c>
      <c r="BR723">
        <f t="shared" si="108"/>
        <v>1.0399246695383995</v>
      </c>
      <c r="BS723" t="e">
        <f t="shared" si="109"/>
        <v>#N/A</v>
      </c>
    </row>
    <row r="724" spans="1:71">
      <c r="A724" s="27">
        <v>746</v>
      </c>
      <c r="B724" s="27" t="s">
        <v>97</v>
      </c>
      <c r="C724" s="29">
        <v>44561</v>
      </c>
      <c r="D724" s="27">
        <v>1.3932</v>
      </c>
      <c r="E724" s="27">
        <v>112055</v>
      </c>
      <c r="F724" s="27">
        <v>54113</v>
      </c>
      <c r="G724" s="27">
        <v>67916</v>
      </c>
      <c r="H724" s="27">
        <v>422114</v>
      </c>
      <c r="I724" s="27">
        <v>0</v>
      </c>
      <c r="J724" s="27">
        <v>1324364</v>
      </c>
      <c r="K724" s="27">
        <v>25269</v>
      </c>
      <c r="L724" s="27">
        <v>106958</v>
      </c>
      <c r="M724" s="27">
        <v>746</v>
      </c>
      <c r="N724" s="27">
        <v>850198</v>
      </c>
      <c r="O724" s="27">
        <v>842184</v>
      </c>
      <c r="P724" s="27">
        <v>199073</v>
      </c>
      <c r="Q724" s="27">
        <v>1502289</v>
      </c>
      <c r="R724" s="27">
        <v>558914</v>
      </c>
      <c r="S724" s="27">
        <v>0</v>
      </c>
      <c r="T724" s="27">
        <v>46312</v>
      </c>
      <c r="U724" s="27">
        <v>1080175</v>
      </c>
      <c r="V724" s="27">
        <v>-46312</v>
      </c>
      <c r="W724" s="27">
        <v>81009</v>
      </c>
      <c r="X724" s="27">
        <v>11689</v>
      </c>
      <c r="Y724" s="27">
        <v>524</v>
      </c>
      <c r="Z724" s="27">
        <v>34697</v>
      </c>
      <c r="AA724" s="27" t="e">
        <v>#N/A</v>
      </c>
      <c r="AB724" s="27">
        <v>0</v>
      </c>
      <c r="AC724" s="27">
        <v>65909</v>
      </c>
      <c r="AD724" s="27">
        <v>25.2</v>
      </c>
      <c r="AE724" s="27" t="e">
        <v>#N/A</v>
      </c>
      <c r="AF724" s="27">
        <v>48401</v>
      </c>
      <c r="AG724" s="27">
        <v>18110</v>
      </c>
      <c r="AH724" s="27">
        <v>3541</v>
      </c>
      <c r="AI724" s="27">
        <v>65909</v>
      </c>
      <c r="AJ724" s="27">
        <v>5723</v>
      </c>
      <c r="AK724" s="27">
        <v>4987</v>
      </c>
      <c r="AL724" s="27">
        <v>-1952</v>
      </c>
      <c r="AM724" s="27">
        <v>0</v>
      </c>
      <c r="AN724" s="27">
        <v>71865</v>
      </c>
      <c r="AO724" s="27">
        <v>372661</v>
      </c>
      <c r="AP724" s="27" t="e">
        <v>#N/A</v>
      </c>
      <c r="AQ724" s="27">
        <v>192689</v>
      </c>
      <c r="AR724" s="27">
        <v>1502289</v>
      </c>
      <c r="AS724" s="27">
        <v>937642</v>
      </c>
      <c r="AT724" s="27">
        <v>22.704499999999999</v>
      </c>
      <c r="AU724" s="27">
        <v>58420</v>
      </c>
      <c r="AV724" s="27">
        <v>12853</v>
      </c>
      <c r="AW724" s="27">
        <v>474</v>
      </c>
      <c r="AX724" s="27">
        <v>198412</v>
      </c>
      <c r="AY724" s="27">
        <v>192689</v>
      </c>
      <c r="AZ724" s="27">
        <v>1265380</v>
      </c>
      <c r="BA724" s="27">
        <v>246818</v>
      </c>
      <c r="BB724" s="27">
        <v>257306</v>
      </c>
      <c r="BC724" s="27">
        <v>-9872</v>
      </c>
      <c r="BD724" s="27" t="e">
        <v>#N/A</v>
      </c>
      <c r="BE724" s="28">
        <v>54124</v>
      </c>
      <c r="BF724" s="27">
        <v>9.98</v>
      </c>
      <c r="BG724" s="31">
        <f t="shared" si="104"/>
        <v>1472.1298400000001</v>
      </c>
      <c r="BH724" s="31">
        <f t="shared" si="110"/>
        <v>3908.962</v>
      </c>
      <c r="BI724" s="31">
        <f t="shared" si="105"/>
        <v>3908.962</v>
      </c>
      <c r="BJ724" s="27">
        <v>147.50800000000001</v>
      </c>
      <c r="BK724" s="31">
        <f t="shared" si="103"/>
        <v>67440.657600000006</v>
      </c>
      <c r="BL724" s="27">
        <v>457.2</v>
      </c>
      <c r="BM724" s="27">
        <v>1</v>
      </c>
      <c r="BN724" s="27" t="s">
        <v>114</v>
      </c>
      <c r="BO724" s="27">
        <f t="shared" si="111"/>
        <v>1</v>
      </c>
      <c r="BP724" s="27">
        <f t="shared" si="106"/>
        <v>943375</v>
      </c>
      <c r="BQ724" s="27">
        <f t="shared" si="107"/>
        <v>7.148870555187492E-2</v>
      </c>
      <c r="BR724" s="27">
        <f t="shared" si="108"/>
        <v>13.988223626099398</v>
      </c>
      <c r="BS724" s="27" t="str">
        <f t="shared" si="109"/>
        <v>Continue</v>
      </c>
    </row>
    <row r="725" spans="1:71" customFormat="1" hidden="1">
      <c r="A725">
        <v>747</v>
      </c>
      <c r="B725" t="s">
        <v>97</v>
      </c>
      <c r="C725" s="1">
        <v>44377</v>
      </c>
      <c r="D725">
        <v>1.3798999999999999</v>
      </c>
      <c r="E725">
        <v>104948</v>
      </c>
      <c r="F725">
        <v>49434</v>
      </c>
      <c r="G725">
        <v>27490</v>
      </c>
      <c r="H725">
        <v>349967</v>
      </c>
      <c r="I725">
        <v>0</v>
      </c>
      <c r="J725" s="3">
        <v>1263115</v>
      </c>
      <c r="K725">
        <v>36114</v>
      </c>
      <c r="L725">
        <v>122632</v>
      </c>
      <c r="M725">
        <v>746</v>
      </c>
      <c r="N725" s="2">
        <v>804190</v>
      </c>
      <c r="O725" s="2">
        <v>795704</v>
      </c>
      <c r="P725">
        <v>169557</v>
      </c>
      <c r="Q725">
        <v>1383878</v>
      </c>
      <c r="R725">
        <v>487194</v>
      </c>
      <c r="S725" s="4">
        <v>0</v>
      </c>
      <c r="T725">
        <v>24937</v>
      </c>
      <c r="U725">
        <v>1033911</v>
      </c>
      <c r="V725">
        <v>-24937</v>
      </c>
      <c r="W725">
        <v>52388</v>
      </c>
      <c r="X725">
        <v>9783</v>
      </c>
      <c r="Y725">
        <v>7</v>
      </c>
      <c r="Z725">
        <v>27451</v>
      </c>
      <c r="AA725" t="e">
        <v>#N/A</v>
      </c>
      <c r="AB725">
        <v>0</v>
      </c>
      <c r="AC725">
        <v>63778</v>
      </c>
      <c r="AD725">
        <v>22.651900000000001</v>
      </c>
      <c r="AE725" s="25" t="e">
        <v>#N/A</v>
      </c>
      <c r="AF725">
        <v>48642</v>
      </c>
      <c r="AG725">
        <v>14422</v>
      </c>
      <c r="AH725">
        <v>2995</v>
      </c>
      <c r="AI725">
        <v>63778</v>
      </c>
      <c r="AJ725" t="e">
        <v>#N/A</v>
      </c>
      <c r="AK725">
        <v>4776</v>
      </c>
      <c r="AL725">
        <v>-1778</v>
      </c>
      <c r="AM725">
        <v>0</v>
      </c>
      <c r="AN725">
        <v>63668</v>
      </c>
      <c r="AO725">
        <v>311051</v>
      </c>
      <c r="AP725" t="e">
        <v>#N/A</v>
      </c>
      <c r="AQ725">
        <v>151255</v>
      </c>
      <c r="AR725">
        <v>1383878</v>
      </c>
      <c r="AS725">
        <v>891162</v>
      </c>
      <c r="AT725">
        <v>23.096699999999998</v>
      </c>
      <c r="AU725">
        <v>45959</v>
      </c>
      <c r="AV725">
        <v>12020</v>
      </c>
      <c r="AW725">
        <v>157</v>
      </c>
      <c r="AX725" s="26">
        <v>152869</v>
      </c>
      <c r="AY725">
        <v>151255</v>
      </c>
      <c r="AZ725">
        <v>1030145</v>
      </c>
      <c r="BA725">
        <v>199294</v>
      </c>
      <c r="BB725">
        <v>198985</v>
      </c>
      <c r="BC725">
        <v>9823</v>
      </c>
      <c r="BD725" t="e">
        <v>#N/A</v>
      </c>
      <c r="BE725" s="15">
        <v>48642</v>
      </c>
      <c r="BF725" s="20">
        <v>16.52</v>
      </c>
      <c r="BG725" s="9">
        <f t="shared" si="104"/>
        <v>2436.8321599999999</v>
      </c>
      <c r="BH725" s="9">
        <f t="shared" si="110"/>
        <v>4251.1805600000007</v>
      </c>
      <c r="BI725" s="9">
        <f t="shared" si="105"/>
        <v>4251.1805600000007</v>
      </c>
      <c r="BJ725">
        <v>147.50800000000001</v>
      </c>
      <c r="BK725" s="9">
        <f t="shared" si="103"/>
        <v>73281.974400000006</v>
      </c>
      <c r="BL725">
        <v>496.8</v>
      </c>
      <c r="BM725">
        <v>1</v>
      </c>
      <c r="BN725" t="s">
        <v>114</v>
      </c>
      <c r="BO725">
        <f t="shared" si="111"/>
        <v>1</v>
      </c>
      <c r="BP725">
        <f t="shared" si="106"/>
        <v>896684</v>
      </c>
      <c r="BQ725">
        <f t="shared" si="107"/>
        <v>8.1725529171926797E-2</v>
      </c>
      <c r="BR725">
        <f t="shared" si="108"/>
        <v>12.236078617445109</v>
      </c>
      <c r="BS725" t="str">
        <f t="shared" si="109"/>
        <v>Continue</v>
      </c>
    </row>
    <row r="726" spans="1:71">
      <c r="A726" s="27">
        <v>748</v>
      </c>
      <c r="B726" s="27" t="s">
        <v>97</v>
      </c>
      <c r="C726" s="29">
        <v>44196</v>
      </c>
      <c r="D726" s="27">
        <v>1.3660000000000001</v>
      </c>
      <c r="E726" s="27">
        <v>96822</v>
      </c>
      <c r="F726" s="27">
        <v>55028</v>
      </c>
      <c r="G726" s="27">
        <v>41633</v>
      </c>
      <c r="H726" s="27">
        <v>291511</v>
      </c>
      <c r="I726" s="27">
        <v>0</v>
      </c>
      <c r="J726" s="27">
        <v>1230178</v>
      </c>
      <c r="K726" s="27">
        <v>37754</v>
      </c>
      <c r="L726" s="27">
        <v>38137</v>
      </c>
      <c r="M726" s="27">
        <v>746</v>
      </c>
      <c r="N726" s="27">
        <v>739641</v>
      </c>
      <c r="O726" s="27">
        <v>731468</v>
      </c>
      <c r="P726" s="27">
        <v>173913</v>
      </c>
      <c r="Q726" s="27">
        <v>1263441</v>
      </c>
      <c r="R726" s="27">
        <v>431851</v>
      </c>
      <c r="S726" s="27">
        <v>0</v>
      </c>
      <c r="T726" s="27">
        <v>28754</v>
      </c>
      <c r="U726" s="27">
        <v>971930</v>
      </c>
      <c r="V726" s="27">
        <v>-28754</v>
      </c>
      <c r="W726" s="27">
        <v>59881</v>
      </c>
      <c r="X726" s="27">
        <v>13145</v>
      </c>
      <c r="Y726" s="27">
        <v>509</v>
      </c>
      <c r="Z726" s="27">
        <v>31127</v>
      </c>
      <c r="AA726" s="27" t="e">
        <v>#N/A</v>
      </c>
      <c r="AB726" s="27">
        <v>0</v>
      </c>
      <c r="AC726" s="27">
        <v>35943</v>
      </c>
      <c r="AD726" s="27">
        <v>26.125499999999999</v>
      </c>
      <c r="AE726" s="27" t="e">
        <v>#N/A</v>
      </c>
      <c r="AF726" s="27">
        <v>23279</v>
      </c>
      <c r="AG726" s="27">
        <v>8745</v>
      </c>
      <c r="AH726" s="27">
        <v>2285</v>
      </c>
      <c r="AI726" s="27">
        <v>35943</v>
      </c>
      <c r="AJ726" s="27">
        <v>1614</v>
      </c>
      <c r="AK726" s="27">
        <v>3918</v>
      </c>
      <c r="AL726" s="27">
        <v>-551</v>
      </c>
      <c r="AM726" s="27">
        <v>0</v>
      </c>
      <c r="AN726" s="27">
        <v>33473</v>
      </c>
      <c r="AO726" s="27">
        <v>273892</v>
      </c>
      <c r="AP726" s="27" t="e">
        <v>#N/A</v>
      </c>
      <c r="AQ726" s="27">
        <v>101876</v>
      </c>
      <c r="AR726" s="27">
        <v>1263441</v>
      </c>
      <c r="AS726" s="27">
        <v>826926</v>
      </c>
      <c r="AT726" s="27">
        <v>25.1538</v>
      </c>
      <c r="AU726" s="27">
        <v>34472</v>
      </c>
      <c r="AV726" s="27">
        <v>13974</v>
      </c>
      <c r="AW726" s="27">
        <v>-917</v>
      </c>
      <c r="AX726" s="27">
        <v>103490</v>
      </c>
      <c r="AY726" s="27">
        <v>101876</v>
      </c>
      <c r="AZ726" s="27">
        <v>795815</v>
      </c>
      <c r="BA726" s="27">
        <v>136063</v>
      </c>
      <c r="BB726" s="27">
        <v>137045</v>
      </c>
      <c r="BC726" s="27">
        <v>-32516</v>
      </c>
      <c r="BD726" s="27" t="e">
        <v>#N/A</v>
      </c>
      <c r="BE726" s="28">
        <v>24893</v>
      </c>
      <c r="BF726" s="27">
        <v>12.3</v>
      </c>
      <c r="BG726" s="31">
        <f t="shared" si="104"/>
        <v>1814.3484000000003</v>
      </c>
      <c r="BH726" s="31">
        <f t="shared" si="110"/>
        <v>3280.5779200000006</v>
      </c>
      <c r="BI726" s="31">
        <f t="shared" si="105"/>
        <v>3280.5779200000006</v>
      </c>
      <c r="BJ726" s="27">
        <v>147.50800000000001</v>
      </c>
      <c r="BK726" s="31">
        <f t="shared" si="103"/>
        <v>69682.779200000004</v>
      </c>
      <c r="BL726" s="27">
        <v>472.4</v>
      </c>
      <c r="BM726" s="27">
        <v>1</v>
      </c>
      <c r="BN726" s="27" t="s">
        <v>114</v>
      </c>
      <c r="BO726" s="27">
        <f t="shared" si="111"/>
        <v>1</v>
      </c>
      <c r="BP726" s="27">
        <f t="shared" si="106"/>
        <v>831590</v>
      </c>
      <c r="BQ726" s="27">
        <f t="shared" si="107"/>
        <v>8.3794633413100214E-2</v>
      </c>
      <c r="BR726" s="27">
        <f t="shared" si="108"/>
        <v>11.933938478733925</v>
      </c>
      <c r="BS726" s="27" t="str">
        <f t="shared" si="109"/>
        <v>Continue</v>
      </c>
    </row>
    <row r="727" spans="1:71" customFormat="1" hidden="1">
      <c r="A727">
        <v>749</v>
      </c>
      <c r="B727" t="s">
        <v>97</v>
      </c>
      <c r="C727" s="1">
        <v>44012</v>
      </c>
      <c r="D727">
        <v>1.3292999999999999</v>
      </c>
      <c r="E727">
        <v>84175</v>
      </c>
      <c r="F727">
        <v>39507</v>
      </c>
      <c r="G727">
        <v>28284</v>
      </c>
      <c r="H727">
        <v>284559</v>
      </c>
      <c r="I727">
        <v>0</v>
      </c>
      <c r="J727" s="3">
        <v>1183003</v>
      </c>
      <c r="K727">
        <v>42133</v>
      </c>
      <c r="L727">
        <v>24000</v>
      </c>
      <c r="M727">
        <v>746</v>
      </c>
      <c r="N727" s="2">
        <v>701373</v>
      </c>
      <c r="O727" s="2">
        <v>693557</v>
      </c>
      <c r="P727">
        <v>192143</v>
      </c>
      <c r="Q727">
        <v>1218924</v>
      </c>
      <c r="R727">
        <v>424663</v>
      </c>
      <c r="S727" s="4" t="e">
        <v>#N/A</v>
      </c>
      <c r="T727">
        <v>24765</v>
      </c>
      <c r="U727">
        <v>934365</v>
      </c>
      <c r="V727">
        <v>-24765</v>
      </c>
      <c r="W727">
        <v>16975</v>
      </c>
      <c r="X727">
        <v>8513</v>
      </c>
      <c r="Y727" t="e">
        <v>#N/A</v>
      </c>
      <c r="Z727">
        <v>-7790</v>
      </c>
      <c r="AA727" t="e">
        <v>#N/A</v>
      </c>
      <c r="AB727" t="e">
        <v>#N/A</v>
      </c>
      <c r="AC727">
        <v>24649</v>
      </c>
      <c r="AD727">
        <v>26.745899999999999</v>
      </c>
      <c r="AE727" s="25" t="e">
        <v>#N/A</v>
      </c>
      <c r="AF727">
        <v>17600</v>
      </c>
      <c r="AG727">
        <v>6461</v>
      </c>
      <c r="AH727">
        <v>3761</v>
      </c>
      <c r="AI727">
        <v>24649</v>
      </c>
      <c r="AJ727">
        <v>0</v>
      </c>
      <c r="AK727">
        <v>4500</v>
      </c>
      <c r="AL727">
        <v>-12882</v>
      </c>
      <c r="AM727">
        <v>0</v>
      </c>
      <c r="AN727">
        <v>24157</v>
      </c>
      <c r="AO727">
        <v>136269</v>
      </c>
      <c r="AP727" t="e">
        <v>#N/A</v>
      </c>
      <c r="AQ727">
        <v>106540</v>
      </c>
      <c r="AR727">
        <v>1218924</v>
      </c>
      <c r="AS727">
        <v>789015</v>
      </c>
      <c r="AT727">
        <v>26.713999999999999</v>
      </c>
      <c r="AU727">
        <v>44034</v>
      </c>
      <c r="AV727">
        <v>15289</v>
      </c>
      <c r="AW727">
        <v>-25</v>
      </c>
      <c r="AX727" s="26">
        <v>120826</v>
      </c>
      <c r="AY727">
        <v>106540</v>
      </c>
      <c r="AZ727">
        <v>817193</v>
      </c>
      <c r="BA727">
        <v>157322</v>
      </c>
      <c r="BB727">
        <v>164835</v>
      </c>
      <c r="BC727">
        <v>-74618</v>
      </c>
      <c r="BD727" t="e">
        <v>#N/A</v>
      </c>
      <c r="BE727" s="15">
        <v>17600</v>
      </c>
      <c r="BF727" s="20">
        <v>9.94</v>
      </c>
      <c r="BG727" s="9">
        <f t="shared" si="104"/>
        <v>1466.2295200000001</v>
      </c>
      <c r="BH727" s="9">
        <f t="shared" si="110"/>
        <v>5059.5244000000002</v>
      </c>
      <c r="BI727" s="9">
        <f t="shared" si="105"/>
        <v>5059.5244000000002</v>
      </c>
      <c r="BJ727">
        <v>147.50800000000001</v>
      </c>
      <c r="BK727" s="9">
        <f t="shared" si="103"/>
        <v>81158.901600000012</v>
      </c>
      <c r="BL727">
        <v>550.20000000000005</v>
      </c>
      <c r="BM727">
        <v>1</v>
      </c>
      <c r="BN727" t="s">
        <v>114</v>
      </c>
      <c r="BO727">
        <f t="shared" si="111"/>
        <v>1</v>
      </c>
      <c r="BP727">
        <f t="shared" si="106"/>
        <v>794261</v>
      </c>
      <c r="BQ727">
        <f t="shared" si="107"/>
        <v>0.10218165263055848</v>
      </c>
      <c r="BR727">
        <f t="shared" si="108"/>
        <v>9.7864927240464272</v>
      </c>
      <c r="BS727" t="str">
        <f t="shared" si="109"/>
        <v>Continue</v>
      </c>
    </row>
    <row r="728" spans="1:71">
      <c r="A728" s="27">
        <v>750</v>
      </c>
      <c r="B728" s="27" t="s">
        <v>97</v>
      </c>
      <c r="C728" s="29">
        <v>43830</v>
      </c>
      <c r="D728" s="27">
        <v>0.97140000000000004</v>
      </c>
      <c r="E728" s="27">
        <v>109021</v>
      </c>
      <c r="F728" s="27">
        <v>36150</v>
      </c>
      <c r="G728" s="27">
        <v>26729</v>
      </c>
      <c r="H728" s="27">
        <v>358093</v>
      </c>
      <c r="I728" s="27">
        <v>0</v>
      </c>
      <c r="J728" s="27">
        <v>1129822</v>
      </c>
      <c r="K728" s="27">
        <v>37138</v>
      </c>
      <c r="L728" s="27">
        <v>27206</v>
      </c>
      <c r="M728" s="27">
        <v>746</v>
      </c>
      <c r="N728" s="27">
        <v>658614</v>
      </c>
      <c r="O728" s="27">
        <v>649328</v>
      </c>
      <c r="P728" s="27">
        <v>201169</v>
      </c>
      <c r="Q728" s="27">
        <v>1240343</v>
      </c>
      <c r="R728" s="27">
        <v>488213</v>
      </c>
      <c r="S728" s="27">
        <v>0</v>
      </c>
      <c r="T728" s="27">
        <v>34633</v>
      </c>
      <c r="U728" s="27">
        <v>882250</v>
      </c>
      <c r="V728" s="27">
        <v>-34633</v>
      </c>
      <c r="W728" s="27">
        <v>43867</v>
      </c>
      <c r="X728" s="27">
        <v>11892</v>
      </c>
      <c r="Y728" s="27">
        <v>633</v>
      </c>
      <c r="Z728" s="27">
        <v>9234</v>
      </c>
      <c r="AA728" s="27" t="e">
        <v>#N/A</v>
      </c>
      <c r="AB728" s="27">
        <v>0</v>
      </c>
      <c r="AC728" s="27">
        <v>30501</v>
      </c>
      <c r="AD728" s="27">
        <v>40.238</v>
      </c>
      <c r="AE728" s="27" t="e">
        <v>#N/A</v>
      </c>
      <c r="AF728" s="27">
        <v>5255</v>
      </c>
      <c r="AG728" s="27">
        <v>12986</v>
      </c>
      <c r="AH728" s="27">
        <v>2747</v>
      </c>
      <c r="AI728" s="27">
        <v>30501</v>
      </c>
      <c r="AJ728" s="27">
        <v>14286</v>
      </c>
      <c r="AK728" s="27">
        <v>6598</v>
      </c>
      <c r="AL728" s="27">
        <v>27482</v>
      </c>
      <c r="AM728" s="27">
        <v>0</v>
      </c>
      <c r="AN728" s="27">
        <v>32273</v>
      </c>
      <c r="AO728" s="27">
        <v>240887</v>
      </c>
      <c r="AP728" s="27" t="e">
        <v>#N/A</v>
      </c>
      <c r="AQ728" s="27">
        <v>177974</v>
      </c>
      <c r="AR728" s="27">
        <v>1240343</v>
      </c>
      <c r="AS728" s="27">
        <v>744786</v>
      </c>
      <c r="AT728" s="27">
        <v>23.5886</v>
      </c>
      <c r="AU728" s="27">
        <v>59524</v>
      </c>
      <c r="AV728" s="27">
        <v>14713</v>
      </c>
      <c r="AW728" s="27">
        <v>558</v>
      </c>
      <c r="AX728" s="27">
        <v>192260</v>
      </c>
      <c r="AY728" s="27">
        <v>177974</v>
      </c>
      <c r="AZ728" s="27">
        <v>932296</v>
      </c>
      <c r="BA728" s="27">
        <v>249064</v>
      </c>
      <c r="BB728" s="27">
        <v>252342</v>
      </c>
      <c r="BC728" s="27">
        <v>-104966</v>
      </c>
      <c r="BD728" s="27" t="e">
        <v>#N/A</v>
      </c>
      <c r="BE728" s="28">
        <v>19541</v>
      </c>
      <c r="BF728" s="27">
        <v>24.36</v>
      </c>
      <c r="BG728" s="31">
        <f t="shared" si="104"/>
        <v>3593.2948800000004</v>
      </c>
      <c r="BH728" s="31">
        <f t="shared" si="110"/>
        <v>9509.840760000001</v>
      </c>
      <c r="BI728" s="31">
        <f t="shared" si="105"/>
        <v>9509.840760000001</v>
      </c>
      <c r="BJ728" s="27">
        <v>147.50800000000001</v>
      </c>
      <c r="BK728" s="31">
        <f t="shared" si="103"/>
        <v>109244.42480000001</v>
      </c>
      <c r="BL728" s="27">
        <v>740.6</v>
      </c>
      <c r="BM728" s="27">
        <v>1</v>
      </c>
      <c r="BN728" s="27" t="s">
        <v>114</v>
      </c>
      <c r="BO728" s="27">
        <f t="shared" si="111"/>
        <v>1</v>
      </c>
      <c r="BP728" s="27">
        <f t="shared" si="106"/>
        <v>752130</v>
      </c>
      <c r="BQ728" s="27">
        <f t="shared" si="107"/>
        <v>0.14524673234680177</v>
      </c>
      <c r="BR728" s="27">
        <f t="shared" si="108"/>
        <v>6.8848364699339779</v>
      </c>
      <c r="BS728" s="27" t="str">
        <f t="shared" si="109"/>
        <v>Continue</v>
      </c>
    </row>
    <row r="729" spans="1:71" customFormat="1" hidden="1">
      <c r="A729">
        <v>751</v>
      </c>
      <c r="B729" t="s">
        <v>97</v>
      </c>
      <c r="C729" s="1">
        <v>43646</v>
      </c>
      <c r="D729">
        <v>0.97299999999999998</v>
      </c>
      <c r="E729">
        <v>130393</v>
      </c>
      <c r="F729">
        <v>28275</v>
      </c>
      <c r="G729">
        <v>89302</v>
      </c>
      <c r="H729">
        <v>353020</v>
      </c>
      <c r="I729" t="e">
        <v>#N/A</v>
      </c>
      <c r="J729" s="3" t="e">
        <v>#N/A</v>
      </c>
      <c r="K729">
        <v>17940</v>
      </c>
      <c r="L729">
        <v>12488</v>
      </c>
      <c r="M729">
        <v>746</v>
      </c>
      <c r="N729" s="2">
        <v>726050</v>
      </c>
      <c r="O729" s="2">
        <v>717736</v>
      </c>
      <c r="P729">
        <v>181536</v>
      </c>
      <c r="Q729">
        <v>1265969</v>
      </c>
      <c r="R729">
        <v>446306</v>
      </c>
      <c r="S729" s="4" t="e">
        <v>#N/A</v>
      </c>
      <c r="T729">
        <v>20115</v>
      </c>
      <c r="U729">
        <v>912949</v>
      </c>
      <c r="V729">
        <v>-20115</v>
      </c>
      <c r="W729">
        <v>37852</v>
      </c>
      <c r="X729">
        <v>7108</v>
      </c>
      <c r="Y729">
        <v>129</v>
      </c>
      <c r="Z729">
        <v>17737</v>
      </c>
      <c r="AA729" t="e">
        <v>#N/A</v>
      </c>
      <c r="AB729" t="e">
        <v>#N/A</v>
      </c>
      <c r="AC729">
        <v>67611</v>
      </c>
      <c r="AD729">
        <v>21.1524</v>
      </c>
      <c r="AE729" s="25" t="e">
        <v>#N/A</v>
      </c>
      <c r="AF729">
        <v>54135</v>
      </c>
      <c r="AG729">
        <v>14556</v>
      </c>
      <c r="AH729">
        <v>3559</v>
      </c>
      <c r="AI729">
        <v>67611</v>
      </c>
      <c r="AJ729">
        <v>0</v>
      </c>
      <c r="AK729">
        <v>5723</v>
      </c>
      <c r="AL729">
        <v>-3241</v>
      </c>
      <c r="AM729">
        <v>0</v>
      </c>
      <c r="AN729">
        <v>68815</v>
      </c>
      <c r="AO729">
        <v>222330</v>
      </c>
      <c r="AP729" t="e">
        <v>#N/A</v>
      </c>
      <c r="AQ729">
        <v>211382</v>
      </c>
      <c r="AR729" t="e">
        <v>#N/A</v>
      </c>
      <c r="AS729">
        <v>813194</v>
      </c>
      <c r="AT729">
        <v>22.459399999999999</v>
      </c>
      <c r="AU729">
        <v>64039</v>
      </c>
      <c r="AV729">
        <v>9772</v>
      </c>
      <c r="AW729">
        <v>169</v>
      </c>
      <c r="AX729" s="26">
        <v>220924</v>
      </c>
      <c r="AY729">
        <v>211382</v>
      </c>
      <c r="AZ729">
        <v>937857</v>
      </c>
      <c r="BA729">
        <v>280997</v>
      </c>
      <c r="BB729">
        <v>285132</v>
      </c>
      <c r="BC729">
        <v>-22001</v>
      </c>
      <c r="BD729" t="e">
        <v>#N/A</v>
      </c>
      <c r="BE729" s="15">
        <v>54135</v>
      </c>
      <c r="BF729" s="20">
        <v>40.11</v>
      </c>
      <c r="BG729" s="9">
        <f t="shared" si="104"/>
        <v>5916.5458800000006</v>
      </c>
      <c r="BH729" s="9">
        <f t="shared" si="110"/>
        <v>13976.383000000002</v>
      </c>
      <c r="BI729" s="9">
        <f t="shared" si="105"/>
        <v>13976.383000000002</v>
      </c>
      <c r="BJ729">
        <v>147.50800000000001</v>
      </c>
      <c r="BK729" s="9">
        <f t="shared" si="103"/>
        <v>94316.6152</v>
      </c>
      <c r="BL729">
        <v>639.4</v>
      </c>
      <c r="BM729">
        <v>1</v>
      </c>
      <c r="BN729" t="s">
        <v>114</v>
      </c>
      <c r="BO729">
        <f t="shared" si="111"/>
        <v>1</v>
      </c>
      <c r="BP729">
        <f t="shared" si="106"/>
        <v>819663</v>
      </c>
      <c r="BQ729">
        <f t="shared" si="107"/>
        <v>0.1150675523965337</v>
      </c>
      <c r="BR729">
        <f t="shared" si="108"/>
        <v>8.6905472409277049</v>
      </c>
      <c r="BS729" t="str">
        <f t="shared" si="109"/>
        <v>Continue</v>
      </c>
    </row>
    <row r="730" spans="1:71">
      <c r="A730" s="27">
        <v>752</v>
      </c>
      <c r="B730" s="27" t="s">
        <v>97</v>
      </c>
      <c r="C730" s="29">
        <v>43465</v>
      </c>
      <c r="D730" s="27">
        <v>1.1393</v>
      </c>
      <c r="E730" s="27">
        <v>126401</v>
      </c>
      <c r="F730" s="27">
        <v>25728</v>
      </c>
      <c r="G730" s="27">
        <v>67364</v>
      </c>
      <c r="H730" s="27">
        <v>346820</v>
      </c>
      <c r="I730" s="27">
        <v>0</v>
      </c>
      <c r="J730" s="27">
        <v>995697</v>
      </c>
      <c r="K730" s="27">
        <v>8426</v>
      </c>
      <c r="L730" s="27">
        <v>28019</v>
      </c>
      <c r="M730" s="27">
        <v>746</v>
      </c>
      <c r="N730" s="27">
        <v>683508</v>
      </c>
      <c r="O730" s="27">
        <v>675061</v>
      </c>
      <c r="P730" s="27">
        <v>209372</v>
      </c>
      <c r="Q730" s="27">
        <v>1201288</v>
      </c>
      <c r="R730" s="27">
        <v>424507</v>
      </c>
      <c r="S730" s="27" t="e">
        <v>#N/A</v>
      </c>
      <c r="T730" s="27">
        <v>30773</v>
      </c>
      <c r="U730" s="27">
        <v>854468</v>
      </c>
      <c r="V730" s="27">
        <v>-30773</v>
      </c>
      <c r="W730" s="27">
        <v>64686</v>
      </c>
      <c r="X730" s="27">
        <v>8115</v>
      </c>
      <c r="Y730" s="27">
        <v>1492</v>
      </c>
      <c r="Z730" s="27">
        <v>33913</v>
      </c>
      <c r="AA730" s="27" t="e">
        <v>#N/A</v>
      </c>
      <c r="AB730" s="27" t="e">
        <v>#N/A</v>
      </c>
      <c r="AC730" s="27">
        <v>49313</v>
      </c>
      <c r="AD730" s="27">
        <v>26.7971</v>
      </c>
      <c r="AE730" s="27" t="e">
        <v>#N/A</v>
      </c>
      <c r="AF730" s="27">
        <v>28174</v>
      </c>
      <c r="AG730" s="27">
        <v>13767</v>
      </c>
      <c r="AH730" s="27">
        <v>1232</v>
      </c>
      <c r="AI730" s="27">
        <v>49313</v>
      </c>
      <c r="AJ730" s="27">
        <v>9542</v>
      </c>
      <c r="AK730" s="27">
        <v>5516</v>
      </c>
      <c r="AL730" s="27">
        <v>-3666</v>
      </c>
      <c r="AM730" s="27">
        <v>0</v>
      </c>
      <c r="AN730" s="27">
        <v>51375</v>
      </c>
      <c r="AO730" s="27">
        <v>235377</v>
      </c>
      <c r="AP730" s="27" t="e">
        <v>#N/A</v>
      </c>
      <c r="AQ730" s="27">
        <v>202270</v>
      </c>
      <c r="AR730" s="27">
        <v>1201288</v>
      </c>
      <c r="AS730" s="27">
        <v>770519</v>
      </c>
      <c r="AT730" s="27">
        <v>22.7332</v>
      </c>
      <c r="AU730" s="27">
        <v>62241</v>
      </c>
      <c r="AV730" s="27">
        <v>6357</v>
      </c>
      <c r="AW730" s="27">
        <v>-264</v>
      </c>
      <c r="AX730" s="27">
        <v>211812</v>
      </c>
      <c r="AY730" s="27">
        <v>202270</v>
      </c>
      <c r="AZ730" s="27">
        <v>910534</v>
      </c>
      <c r="BA730" s="27">
        <v>263513</v>
      </c>
      <c r="BB730" s="27">
        <v>273789</v>
      </c>
      <c r="BC730" s="27">
        <v>-35088</v>
      </c>
      <c r="BD730" s="27" t="e">
        <v>#N/A</v>
      </c>
      <c r="BE730" s="28">
        <v>37716</v>
      </c>
      <c r="BF730" s="27">
        <v>54.64</v>
      </c>
      <c r="BG730" s="31">
        <f t="shared" si="104"/>
        <v>8059.8371200000011</v>
      </c>
      <c r="BH730" s="31">
        <f t="shared" si="110"/>
        <v>12524.904280000002</v>
      </c>
      <c r="BI730" s="31">
        <f t="shared" si="105"/>
        <v>12524.904280000002</v>
      </c>
      <c r="BJ730" s="27">
        <v>147.50800000000001</v>
      </c>
      <c r="BK730" s="31">
        <f t="shared" si="103"/>
        <v>75656.853199999998</v>
      </c>
      <c r="BL730" s="27">
        <v>512.9</v>
      </c>
      <c r="BM730" s="27">
        <v>1</v>
      </c>
      <c r="BN730" s="27" t="s">
        <v>114</v>
      </c>
      <c r="BO730" s="27">
        <f t="shared" si="111"/>
        <v>1</v>
      </c>
      <c r="BP730" s="27">
        <f t="shared" si="106"/>
        <v>776781</v>
      </c>
      <c r="BQ730" s="27">
        <f t="shared" si="107"/>
        <v>9.739791936208532E-2</v>
      </c>
      <c r="BR730" s="27">
        <f t="shared" si="108"/>
        <v>10.267159776610958</v>
      </c>
      <c r="BS730" s="27" t="str">
        <f t="shared" si="109"/>
        <v>Continue</v>
      </c>
    </row>
    <row r="731" spans="1:71" customFormat="1" hidden="1">
      <c r="A731">
        <v>753</v>
      </c>
      <c r="B731" t="s">
        <v>97</v>
      </c>
      <c r="C731" s="1">
        <v>43281</v>
      </c>
      <c r="D731">
        <v>1.1185</v>
      </c>
      <c r="E731">
        <v>129955</v>
      </c>
      <c r="F731">
        <v>23157</v>
      </c>
      <c r="G731">
        <v>57536</v>
      </c>
      <c r="H731">
        <v>314034</v>
      </c>
      <c r="I731">
        <v>0</v>
      </c>
      <c r="J731" s="3" t="e">
        <v>#N/A</v>
      </c>
      <c r="K731">
        <v>9747</v>
      </c>
      <c r="L731">
        <v>60361</v>
      </c>
      <c r="M731">
        <v>746</v>
      </c>
      <c r="N731" s="2">
        <v>695100</v>
      </c>
      <c r="O731" s="2">
        <v>686682</v>
      </c>
      <c r="P731">
        <v>199358</v>
      </c>
      <c r="Q731">
        <v>1184294</v>
      </c>
      <c r="R731">
        <v>396797</v>
      </c>
      <c r="S731" s="4" t="e">
        <v>#N/A</v>
      </c>
      <c r="T731">
        <v>23993</v>
      </c>
      <c r="U731">
        <v>870260</v>
      </c>
      <c r="V731">
        <v>-23993</v>
      </c>
      <c r="W731">
        <v>65020</v>
      </c>
      <c r="X731">
        <v>6574</v>
      </c>
      <c r="Y731">
        <v>93</v>
      </c>
      <c r="Z731">
        <v>41027</v>
      </c>
      <c r="AA731" t="e">
        <v>#N/A</v>
      </c>
      <c r="AB731" t="e">
        <v>#N/A</v>
      </c>
      <c r="AC731">
        <v>75851</v>
      </c>
      <c r="AD731">
        <v>20.767499999999998</v>
      </c>
      <c r="AE731" s="25" t="e">
        <v>#N/A</v>
      </c>
      <c r="AF731">
        <v>63164</v>
      </c>
      <c r="AG731">
        <v>16521</v>
      </c>
      <c r="AH731">
        <v>787</v>
      </c>
      <c r="AI731">
        <v>75851</v>
      </c>
      <c r="AJ731" t="e">
        <v>#N/A</v>
      </c>
      <c r="AK731">
        <v>4611</v>
      </c>
      <c r="AL731">
        <v>-5011</v>
      </c>
      <c r="AM731">
        <v>0</v>
      </c>
      <c r="AN731">
        <v>79552</v>
      </c>
      <c r="AO731">
        <v>233988</v>
      </c>
      <c r="AP731" t="e">
        <v>#N/A</v>
      </c>
      <c r="AQ731">
        <v>159111</v>
      </c>
      <c r="AR731">
        <v>1184294</v>
      </c>
      <c r="AS731">
        <v>782140</v>
      </c>
      <c r="AT731">
        <v>23.436199999999999</v>
      </c>
      <c r="AU731">
        <v>50956</v>
      </c>
      <c r="AV731">
        <v>19094</v>
      </c>
      <c r="AW731">
        <v>-105</v>
      </c>
      <c r="AX731" s="26">
        <v>166573</v>
      </c>
      <c r="AY731">
        <v>159111</v>
      </c>
      <c r="AZ731">
        <v>783561</v>
      </c>
      <c r="BA731">
        <v>207546</v>
      </c>
      <c r="BB731">
        <v>217424</v>
      </c>
      <c r="BC731">
        <v>4733</v>
      </c>
      <c r="BD731" t="e">
        <v>#N/A</v>
      </c>
      <c r="BE731" s="15">
        <v>63164</v>
      </c>
      <c r="BF731" s="5">
        <v>30.27</v>
      </c>
      <c r="BG731" s="9">
        <f t="shared" si="104"/>
        <v>4465.0671600000005</v>
      </c>
      <c r="BH731" s="9">
        <f t="shared" si="110"/>
        <v>10356.536680000001</v>
      </c>
      <c r="BI731" s="9">
        <f t="shared" si="105"/>
        <v>10356.536680000001</v>
      </c>
      <c r="BJ731">
        <v>147.50800000000001</v>
      </c>
      <c r="BK731" s="9">
        <f t="shared" si="103"/>
        <v>68178.1976</v>
      </c>
      <c r="BL731">
        <v>462.2</v>
      </c>
      <c r="BM731">
        <v>1</v>
      </c>
      <c r="BN731" t="s">
        <v>114</v>
      </c>
      <c r="BO731">
        <f t="shared" si="111"/>
        <v>1</v>
      </c>
      <c r="BP731">
        <f t="shared" si="106"/>
        <v>787497</v>
      </c>
      <c r="BQ731">
        <f t="shared" si="107"/>
        <v>8.6575818828516171E-2</v>
      </c>
      <c r="BR731">
        <f t="shared" si="108"/>
        <v>11.550569356793909</v>
      </c>
      <c r="BS731" t="str">
        <f t="shared" si="109"/>
        <v>Continue</v>
      </c>
    </row>
    <row r="732" spans="1:71">
      <c r="A732" s="27">
        <v>754</v>
      </c>
      <c r="B732" s="27" t="s">
        <v>97</v>
      </c>
      <c r="C732" s="29">
        <v>43100</v>
      </c>
      <c r="D732" s="27">
        <v>1.1729000000000001</v>
      </c>
      <c r="E732" s="27">
        <v>106093</v>
      </c>
      <c r="F732" s="27">
        <v>22366</v>
      </c>
      <c r="G732" s="27">
        <v>42797</v>
      </c>
      <c r="H732" s="27">
        <v>306296</v>
      </c>
      <c r="I732" s="27">
        <v>0</v>
      </c>
      <c r="J732" s="27">
        <v>918505</v>
      </c>
      <c r="K732" s="27">
        <v>13043</v>
      </c>
      <c r="L732" s="27">
        <v>57814</v>
      </c>
      <c r="M732" s="27">
        <v>746</v>
      </c>
      <c r="N732" s="27">
        <v>624254</v>
      </c>
      <c r="O732" s="27">
        <v>615655</v>
      </c>
      <c r="P732" s="27">
        <v>226323</v>
      </c>
      <c r="Q732" s="27">
        <v>1107454</v>
      </c>
      <c r="R732" s="27">
        <v>388725</v>
      </c>
      <c r="S732" s="27" t="e">
        <v>#N/A</v>
      </c>
      <c r="T732" s="27">
        <v>25318</v>
      </c>
      <c r="U732" s="27">
        <v>801158</v>
      </c>
      <c r="V732" s="27">
        <v>-25318</v>
      </c>
      <c r="W732" s="27">
        <v>52369</v>
      </c>
      <c r="X732" s="27">
        <v>6059</v>
      </c>
      <c r="Y732" s="27">
        <v>999</v>
      </c>
      <c r="Z732" s="27">
        <v>27051</v>
      </c>
      <c r="AA732" s="27" t="e">
        <v>#N/A</v>
      </c>
      <c r="AB732" s="27" t="e">
        <v>#N/A</v>
      </c>
      <c r="AC732" s="27">
        <v>42214</v>
      </c>
      <c r="AD732" s="27">
        <v>26.590900000000001</v>
      </c>
      <c r="AE732" s="27" t="e">
        <v>#N/A</v>
      </c>
      <c r="AF732" s="27">
        <v>26881</v>
      </c>
      <c r="AG732" s="27">
        <v>13008</v>
      </c>
      <c r="AH732" s="27">
        <v>14036</v>
      </c>
      <c r="AI732" s="27">
        <v>42214</v>
      </c>
      <c r="AJ732" s="27">
        <v>7462</v>
      </c>
      <c r="AK732" s="27">
        <v>6870</v>
      </c>
      <c r="AL732" s="27">
        <v>14693</v>
      </c>
      <c r="AM732" s="27">
        <v>0</v>
      </c>
      <c r="AN732" s="27">
        <v>48919</v>
      </c>
      <c r="AO732" s="27">
        <v>192056</v>
      </c>
      <c r="AP732" s="27" t="e">
        <v>#N/A</v>
      </c>
      <c r="AQ732" s="27">
        <v>115677</v>
      </c>
      <c r="AR732" s="27">
        <v>1107454</v>
      </c>
      <c r="AS732" s="27">
        <v>711113</v>
      </c>
      <c r="AT732" s="27">
        <v>24.242699999999999</v>
      </c>
      <c r="AU732" s="27">
        <v>39646</v>
      </c>
      <c r="AV732" s="27">
        <v>16325</v>
      </c>
      <c r="AW732" s="27">
        <v>753</v>
      </c>
      <c r="AX732" s="27">
        <v>123139</v>
      </c>
      <c r="AY732" s="27">
        <v>115677</v>
      </c>
      <c r="AZ732" s="27">
        <v>678207</v>
      </c>
      <c r="BA732" s="27">
        <v>154071</v>
      </c>
      <c r="BB732" s="27">
        <v>163538</v>
      </c>
      <c r="BC732" s="27">
        <v>-20915</v>
      </c>
      <c r="BD732" s="27" t="e">
        <v>#N/A</v>
      </c>
      <c r="BE732" s="28">
        <v>34343</v>
      </c>
      <c r="BF732" s="27">
        <v>39.94</v>
      </c>
      <c r="BG732" s="31">
        <f t="shared" si="104"/>
        <v>5891.4695199999996</v>
      </c>
      <c r="BH732" s="31">
        <f t="shared" si="110"/>
        <v>5891.4695199999996</v>
      </c>
      <c r="BI732" s="31">
        <f t="shared" si="105"/>
        <v>5891.4695199999996</v>
      </c>
      <c r="BJ732" s="27">
        <v>147.50800000000001</v>
      </c>
      <c r="BK732" s="31">
        <f t="shared" si="103"/>
        <v>54179.688400000006</v>
      </c>
      <c r="BL732" s="27">
        <v>367.3</v>
      </c>
      <c r="BM732" s="27">
        <v>1</v>
      </c>
      <c r="BN732" s="27" t="s">
        <v>114</v>
      </c>
      <c r="BO732" s="27">
        <f t="shared" si="111"/>
        <v>1</v>
      </c>
      <c r="BP732" s="27">
        <f t="shared" si="106"/>
        <v>718729</v>
      </c>
      <c r="BQ732" s="27">
        <f t="shared" si="107"/>
        <v>7.5382638518829773E-2</v>
      </c>
      <c r="BR732" s="27">
        <f t="shared" si="108"/>
        <v>13.265653997375148</v>
      </c>
      <c r="BS732" s="27" t="str">
        <f t="shared" si="109"/>
        <v>Initiate</v>
      </c>
    </row>
    <row r="733" spans="1:71" customFormat="1" hidden="1">
      <c r="A733">
        <v>755</v>
      </c>
      <c r="B733" t="s">
        <v>97</v>
      </c>
      <c r="C733" s="1">
        <v>42916</v>
      </c>
      <c r="D733">
        <v>1.2335</v>
      </c>
      <c r="E733">
        <v>110851</v>
      </c>
      <c r="F733">
        <v>21949</v>
      </c>
      <c r="G733">
        <v>79196</v>
      </c>
      <c r="H733">
        <v>336080</v>
      </c>
      <c r="I733" t="e">
        <v>#N/A</v>
      </c>
      <c r="J733" s="3" t="e">
        <v>#N/A</v>
      </c>
      <c r="K733">
        <v>15236</v>
      </c>
      <c r="L733">
        <v>62595</v>
      </c>
      <c r="M733">
        <v>746</v>
      </c>
      <c r="N733" s="2">
        <v>625878</v>
      </c>
      <c r="O733" s="2">
        <v>617054</v>
      </c>
      <c r="P733">
        <v>223205</v>
      </c>
      <c r="Q733">
        <v>1130777</v>
      </c>
      <c r="R733">
        <v>410607</v>
      </c>
      <c r="S733" s="4" t="e">
        <v>#N/A</v>
      </c>
      <c r="T733">
        <v>20522</v>
      </c>
      <c r="U733">
        <v>794697</v>
      </c>
      <c r="V733">
        <v>-20522</v>
      </c>
      <c r="W733">
        <v>41318</v>
      </c>
      <c r="X733">
        <v>7755</v>
      </c>
      <c r="Y733">
        <v>68</v>
      </c>
      <c r="Z733">
        <v>20796</v>
      </c>
      <c r="AA733" t="e">
        <v>#N/A</v>
      </c>
      <c r="AB733" t="e">
        <v>#N/A</v>
      </c>
      <c r="AC733">
        <v>31699</v>
      </c>
      <c r="AD733">
        <v>24.276199999999999</v>
      </c>
      <c r="AE733" s="25" t="e">
        <v>#N/A</v>
      </c>
      <c r="AF733">
        <v>26150</v>
      </c>
      <c r="AG733">
        <v>8251</v>
      </c>
      <c r="AH733">
        <v>616</v>
      </c>
      <c r="AI733">
        <v>31699</v>
      </c>
      <c r="AJ733" t="e">
        <v>#N/A</v>
      </c>
      <c r="AK733">
        <v>6912</v>
      </c>
      <c r="AL733">
        <v>-9544</v>
      </c>
      <c r="AM733">
        <v>0</v>
      </c>
      <c r="AN733">
        <v>33988</v>
      </c>
      <c r="AO733">
        <v>150534</v>
      </c>
      <c r="AP733" t="e">
        <v>#N/A</v>
      </c>
      <c r="AQ733">
        <v>120615</v>
      </c>
      <c r="AR733" t="e">
        <v>#N/A</v>
      </c>
      <c r="AS733">
        <v>712512</v>
      </c>
      <c r="AT733">
        <v>23.142900000000001</v>
      </c>
      <c r="AU733">
        <v>36142</v>
      </c>
      <c r="AV733">
        <v>8639</v>
      </c>
      <c r="AW733">
        <v>-588</v>
      </c>
      <c r="AX733" s="26">
        <v>120615</v>
      </c>
      <c r="AY733">
        <v>120615</v>
      </c>
      <c r="AZ733">
        <v>629262</v>
      </c>
      <c r="BA733">
        <v>153663</v>
      </c>
      <c r="BB733">
        <v>156169</v>
      </c>
      <c r="BC733">
        <v>-15318</v>
      </c>
      <c r="BD733" t="e">
        <v>#N/A</v>
      </c>
      <c r="BE733" s="15">
        <v>26150</v>
      </c>
      <c r="BF733" s="5">
        <v>0</v>
      </c>
      <c r="BG733" s="9">
        <f t="shared" si="104"/>
        <v>0</v>
      </c>
      <c r="BH733" s="9">
        <f t="shared" si="110"/>
        <v>3364.6574799999999</v>
      </c>
      <c r="BI733" s="9">
        <f t="shared" si="105"/>
        <v>3364.6574799999999</v>
      </c>
      <c r="BJ733">
        <v>147.50800000000001</v>
      </c>
      <c r="BK733" s="9">
        <f t="shared" ref="BK733:BK764" si="112">BJ733*BL733</f>
        <v>40431.942800000004</v>
      </c>
      <c r="BL733">
        <v>274.10000000000002</v>
      </c>
      <c r="BM733">
        <v>1</v>
      </c>
      <c r="BN733" t="s">
        <v>114</v>
      </c>
      <c r="BO733">
        <f t="shared" si="111"/>
        <v>0</v>
      </c>
      <c r="BP733">
        <f t="shared" si="106"/>
        <v>720170</v>
      </c>
      <c r="BQ733">
        <f t="shared" si="107"/>
        <v>5.6142220309093695E-2</v>
      </c>
      <c r="BR733">
        <f t="shared" si="108"/>
        <v>17.811906876757845</v>
      </c>
      <c r="BS733" t="str">
        <f t="shared" si="109"/>
        <v>NonPayer</v>
      </c>
    </row>
    <row r="734" spans="1:71">
      <c r="A734" s="27">
        <v>756</v>
      </c>
      <c r="B734" s="27" t="s">
        <v>97</v>
      </c>
      <c r="C734" s="29">
        <v>42735</v>
      </c>
      <c r="D734" s="27">
        <v>1.3027</v>
      </c>
      <c r="E734" s="27">
        <v>131505</v>
      </c>
      <c r="F734" s="27">
        <v>25575</v>
      </c>
      <c r="G734" s="27">
        <v>79094</v>
      </c>
      <c r="H734" s="27">
        <v>286363</v>
      </c>
      <c r="I734" s="27">
        <v>0</v>
      </c>
      <c r="J734" s="27">
        <v>829328</v>
      </c>
      <c r="K734" s="27">
        <v>42549</v>
      </c>
      <c r="L734" s="27">
        <v>56824</v>
      </c>
      <c r="M734" s="27">
        <v>746</v>
      </c>
      <c r="N734" s="27">
        <v>615477</v>
      </c>
      <c r="O734" s="27">
        <v>606520</v>
      </c>
      <c r="P734" s="27">
        <v>210645</v>
      </c>
      <c r="Q734" s="27">
        <v>1094597</v>
      </c>
      <c r="R734" s="27">
        <v>385693</v>
      </c>
      <c r="S734" s="27" t="e">
        <v>#N/A</v>
      </c>
      <c r="T734" s="27">
        <v>26715</v>
      </c>
      <c r="U734" s="27">
        <v>808234</v>
      </c>
      <c r="V734" s="27">
        <v>-26715</v>
      </c>
      <c r="W734" s="27">
        <v>35332</v>
      </c>
      <c r="X734" s="27">
        <v>5517</v>
      </c>
      <c r="Y734" s="27">
        <v>389</v>
      </c>
      <c r="Z734" s="27">
        <v>8617</v>
      </c>
      <c r="AA734" s="27" t="e">
        <v>#N/A</v>
      </c>
      <c r="AB734" s="27" t="e">
        <v>#N/A</v>
      </c>
      <c r="AC734" s="27">
        <v>43700</v>
      </c>
      <c r="AD734" s="27">
        <v>26.561399999999999</v>
      </c>
      <c r="AE734" s="27" t="e">
        <v>#N/A</v>
      </c>
      <c r="AF734" s="27">
        <v>32183</v>
      </c>
      <c r="AG734" s="27">
        <v>11223</v>
      </c>
      <c r="AH734" s="27">
        <v>6090</v>
      </c>
      <c r="AI734" s="27">
        <v>43700</v>
      </c>
      <c r="AJ734" s="27" t="e">
        <v>#N/A</v>
      </c>
      <c r="AK734" s="27">
        <v>5393</v>
      </c>
      <c r="AL734" s="27">
        <v>-2046</v>
      </c>
      <c r="AM734" s="27">
        <v>0</v>
      </c>
      <c r="AN734" s="27">
        <v>42253</v>
      </c>
      <c r="AO734" s="27">
        <v>164888</v>
      </c>
      <c r="AP734" s="27" t="e">
        <v>#N/A</v>
      </c>
      <c r="AQ734" s="27">
        <v>107389</v>
      </c>
      <c r="AR734" s="27">
        <v>1094597</v>
      </c>
      <c r="AS734" s="27">
        <v>702765</v>
      </c>
      <c r="AT734" s="27">
        <v>24.715</v>
      </c>
      <c r="AU734" s="27">
        <v>34841</v>
      </c>
      <c r="AV734" s="27">
        <v>9025</v>
      </c>
      <c r="AW734" s="27">
        <v>-1259</v>
      </c>
      <c r="AX734" s="27">
        <v>107389</v>
      </c>
      <c r="AY734" s="27">
        <v>107389</v>
      </c>
      <c r="AZ734" s="27">
        <v>580127</v>
      </c>
      <c r="BA734" s="27">
        <v>142743</v>
      </c>
      <c r="BB734" s="27">
        <v>140971</v>
      </c>
      <c r="BC734" s="27">
        <v>46133</v>
      </c>
      <c r="BD734" s="27" t="e">
        <v>#N/A</v>
      </c>
      <c r="BE734" s="28">
        <v>32183</v>
      </c>
      <c r="BF734" s="27">
        <v>22.81</v>
      </c>
      <c r="BG734" s="31">
        <f t="shared" si="104"/>
        <v>3364.6574799999999</v>
      </c>
      <c r="BH734" s="31">
        <f t="shared" si="110"/>
        <v>3364.6574799999999</v>
      </c>
      <c r="BI734" s="31">
        <f t="shared" si="105"/>
        <v>3364.6574799999999</v>
      </c>
      <c r="BJ734" s="27">
        <v>147.50800000000001</v>
      </c>
      <c r="BK734" s="31">
        <f t="shared" si="112"/>
        <v>33971.092400000001</v>
      </c>
      <c r="BL734" s="27">
        <v>230.3</v>
      </c>
      <c r="BM734" s="27">
        <v>1</v>
      </c>
      <c r="BN734" s="27" t="s">
        <v>114</v>
      </c>
      <c r="BO734" s="27">
        <f t="shared" si="111"/>
        <v>1</v>
      </c>
      <c r="BP734" s="27">
        <f t="shared" si="106"/>
        <v>708904</v>
      </c>
      <c r="BQ734" s="27">
        <f t="shared" si="107"/>
        <v>4.7920582194486139E-2</v>
      </c>
      <c r="BR734" s="27">
        <f t="shared" si="108"/>
        <v>20.867859992633029</v>
      </c>
      <c r="BS734" s="27" t="str">
        <f t="shared" si="109"/>
        <v>Initiate</v>
      </c>
    </row>
    <row r="735" spans="1:71" customFormat="1" hidden="1">
      <c r="A735">
        <v>757</v>
      </c>
      <c r="B735" t="s">
        <v>97</v>
      </c>
      <c r="C735" s="1">
        <v>42551</v>
      </c>
      <c r="D735">
        <v>1.304</v>
      </c>
      <c r="E735">
        <v>55624</v>
      </c>
      <c r="F735">
        <v>22011</v>
      </c>
      <c r="G735">
        <v>39742</v>
      </c>
      <c r="H735">
        <v>89181</v>
      </c>
      <c r="I735" t="e">
        <v>#N/A</v>
      </c>
      <c r="J735" s="3" t="e">
        <v>#N/A</v>
      </c>
      <c r="K735">
        <v>9981</v>
      </c>
      <c r="L735">
        <v>12239</v>
      </c>
      <c r="M735">
        <v>746</v>
      </c>
      <c r="N735" s="2">
        <v>556448</v>
      </c>
      <c r="O735" s="2">
        <v>546876</v>
      </c>
      <c r="P735">
        <v>4611</v>
      </c>
      <c r="Q735">
        <v>800278</v>
      </c>
      <c r="R735">
        <v>157194</v>
      </c>
      <c r="S735" s="4" t="e">
        <v>#N/A</v>
      </c>
      <c r="T735">
        <v>25252</v>
      </c>
      <c r="U735">
        <v>711097</v>
      </c>
      <c r="V735">
        <v>-25252</v>
      </c>
      <c r="W735">
        <v>-3756</v>
      </c>
      <c r="X735">
        <v>5700</v>
      </c>
      <c r="Y735">
        <v>129</v>
      </c>
      <c r="Z735">
        <v>-29008</v>
      </c>
      <c r="AA735" t="e">
        <v>#N/A</v>
      </c>
      <c r="AB735" t="e">
        <v>#N/A</v>
      </c>
      <c r="AC735">
        <v>39603</v>
      </c>
      <c r="AD735">
        <v>23.261900000000001</v>
      </c>
      <c r="AE735" s="25" t="e">
        <v>#N/A</v>
      </c>
      <c r="AF735">
        <v>30893</v>
      </c>
      <c r="AG735">
        <v>9365</v>
      </c>
      <c r="AH735">
        <v>965</v>
      </c>
      <c r="AI735">
        <v>39603</v>
      </c>
      <c r="AJ735" t="e">
        <v>#N/A</v>
      </c>
      <c r="AK735">
        <v>-1020</v>
      </c>
      <c r="AL735">
        <v>-1491</v>
      </c>
      <c r="AM735">
        <v>0</v>
      </c>
      <c r="AN735">
        <v>40259</v>
      </c>
      <c r="AO735">
        <v>146863</v>
      </c>
      <c r="AP735" t="e">
        <v>#N/A</v>
      </c>
      <c r="AQ735">
        <v>89852</v>
      </c>
      <c r="AR735" t="e">
        <v>#N/A</v>
      </c>
      <c r="AS735">
        <v>643358</v>
      </c>
      <c r="AT735">
        <v>23.831</v>
      </c>
      <c r="AU735">
        <v>29635</v>
      </c>
      <c r="AV735">
        <v>6335</v>
      </c>
      <c r="AW735">
        <v>3307</v>
      </c>
      <c r="AX735" s="26">
        <v>91413</v>
      </c>
      <c r="AY735">
        <v>89852</v>
      </c>
      <c r="AZ735">
        <v>541045</v>
      </c>
      <c r="BA735">
        <v>116614</v>
      </c>
      <c r="BB735">
        <v>124355</v>
      </c>
      <c r="BC735">
        <v>78010</v>
      </c>
      <c r="BD735" t="e">
        <v>#N/A</v>
      </c>
      <c r="BE735" s="15">
        <v>30893</v>
      </c>
      <c r="BF735" s="5">
        <v>0</v>
      </c>
      <c r="BG735" s="9">
        <f t="shared" si="104"/>
        <v>0</v>
      </c>
      <c r="BH735" s="9">
        <f t="shared" si="110"/>
        <v>1616.6876800000002</v>
      </c>
      <c r="BI735" s="9">
        <f t="shared" si="105"/>
        <v>1616.6876800000002</v>
      </c>
      <c r="BJ735">
        <v>147.50800000000001</v>
      </c>
      <c r="BK735" s="9">
        <f t="shared" si="112"/>
        <v>26182.670000000002</v>
      </c>
      <c r="BL735">
        <v>177.5</v>
      </c>
      <c r="BM735">
        <v>1</v>
      </c>
      <c r="BN735" t="s">
        <v>114</v>
      </c>
      <c r="BO735">
        <f t="shared" si="111"/>
        <v>0</v>
      </c>
      <c r="BP735">
        <f t="shared" si="106"/>
        <v>643084</v>
      </c>
      <c r="BQ735">
        <f t="shared" si="107"/>
        <v>4.0714230178328183E-2</v>
      </c>
      <c r="BR735">
        <f t="shared" si="108"/>
        <v>24.561437011580558</v>
      </c>
      <c r="BS735" t="str">
        <f t="shared" si="109"/>
        <v>NonPayer</v>
      </c>
    </row>
    <row r="736" spans="1:71">
      <c r="A736" s="27">
        <v>758</v>
      </c>
      <c r="B736" s="27" t="s">
        <v>97</v>
      </c>
      <c r="C736" s="29">
        <v>42369</v>
      </c>
      <c r="D736" s="27">
        <v>1.2077</v>
      </c>
      <c r="E736" s="27">
        <v>56260</v>
      </c>
      <c r="F736" s="27">
        <v>27816</v>
      </c>
      <c r="G736" s="27">
        <v>24600</v>
      </c>
      <c r="H736" s="27">
        <v>68911</v>
      </c>
      <c r="I736" s="27">
        <v>0</v>
      </c>
      <c r="J736" s="27">
        <v>829844</v>
      </c>
      <c r="K736" s="27">
        <v>12880</v>
      </c>
      <c r="L736" s="27">
        <v>9438</v>
      </c>
      <c r="M736" s="27">
        <v>746</v>
      </c>
      <c r="N736" s="27">
        <v>532821</v>
      </c>
      <c r="O736" s="27">
        <v>531377</v>
      </c>
      <c r="P736" s="27">
        <v>5281</v>
      </c>
      <c r="Q736" s="27">
        <v>798691</v>
      </c>
      <c r="R736" s="27">
        <v>141033</v>
      </c>
      <c r="S736" s="27" t="e">
        <v>#N/A</v>
      </c>
      <c r="T736" s="27">
        <v>31386</v>
      </c>
      <c r="U736" s="27">
        <v>729780</v>
      </c>
      <c r="V736" s="27">
        <v>-31386</v>
      </c>
      <c r="W736" s="27">
        <v>32010</v>
      </c>
      <c r="X736" s="27">
        <v>7613</v>
      </c>
      <c r="Y736" s="27">
        <v>515</v>
      </c>
      <c r="Z736" s="27">
        <v>624</v>
      </c>
      <c r="AA736" s="27" t="e">
        <v>#N/A</v>
      </c>
      <c r="AB736" s="27">
        <v>4</v>
      </c>
      <c r="AC736" s="27">
        <v>23283</v>
      </c>
      <c r="AD736" s="27">
        <v>24.225999999999999</v>
      </c>
      <c r="AE736" s="27" t="e">
        <v>#N/A</v>
      </c>
      <c r="AF736" s="27">
        <v>18066</v>
      </c>
      <c r="AG736" s="27">
        <v>6855</v>
      </c>
      <c r="AH736" s="27">
        <v>1592</v>
      </c>
      <c r="AI736" s="27">
        <v>23283</v>
      </c>
      <c r="AJ736" s="27">
        <v>1561</v>
      </c>
      <c r="AK736" s="27">
        <v>29344</v>
      </c>
      <c r="AL736" s="27">
        <v>-2755</v>
      </c>
      <c r="AM736" s="27">
        <v>0</v>
      </c>
      <c r="AN736" s="27">
        <v>28296</v>
      </c>
      <c r="AO736" s="27">
        <v>138613</v>
      </c>
      <c r="AP736" s="27" t="e">
        <v>#N/A</v>
      </c>
      <c r="AQ736" s="27">
        <v>97369</v>
      </c>
      <c r="AR736" s="27">
        <v>798691</v>
      </c>
      <c r="AS736" s="27">
        <v>627568</v>
      </c>
      <c r="AT736" s="27">
        <v>23.1465</v>
      </c>
      <c r="AU736" s="27">
        <v>31856</v>
      </c>
      <c r="AV736" s="27">
        <v>7691</v>
      </c>
      <c r="AW736" s="27">
        <v>6842</v>
      </c>
      <c r="AX736" s="27">
        <v>98930</v>
      </c>
      <c r="AY736" s="27">
        <v>97369</v>
      </c>
      <c r="AZ736" s="27">
        <v>552712</v>
      </c>
      <c r="BA736" s="27">
        <v>130501</v>
      </c>
      <c r="BB736" s="27">
        <v>137628</v>
      </c>
      <c r="BC736" s="27">
        <v>110318</v>
      </c>
      <c r="BD736" s="27" t="e">
        <v>#N/A</v>
      </c>
      <c r="BE736" s="28">
        <v>19627</v>
      </c>
      <c r="BF736" s="27">
        <v>10.96</v>
      </c>
      <c r="BG736" s="31">
        <f t="shared" si="104"/>
        <v>1616.6876800000002</v>
      </c>
      <c r="BH736" s="31">
        <f t="shared" si="110"/>
        <v>1616.6876800000002</v>
      </c>
      <c r="BI736" s="31">
        <f t="shared" si="105"/>
        <v>1616.6876800000002</v>
      </c>
      <c r="BJ736" s="27">
        <v>147.50800000000001</v>
      </c>
      <c r="BK736" s="31">
        <f t="shared" si="112"/>
        <v>28705.056800000002</v>
      </c>
      <c r="BL736" s="27">
        <v>194.6</v>
      </c>
      <c r="BM736" s="27">
        <v>1</v>
      </c>
      <c r="BN736" s="27" t="s">
        <v>114</v>
      </c>
      <c r="BO736" s="27">
        <f t="shared" si="111"/>
        <v>1</v>
      </c>
      <c r="BP736" s="27">
        <f t="shared" si="106"/>
        <v>657658</v>
      </c>
      <c r="BQ736" s="27">
        <f t="shared" si="107"/>
        <v>4.3647392413686141E-2</v>
      </c>
      <c r="BR736" s="27">
        <f t="shared" si="108"/>
        <v>22.910876107376314</v>
      </c>
      <c r="BS736" s="27" t="str">
        <f t="shared" si="109"/>
        <v>Initiate</v>
      </c>
    </row>
    <row r="737" spans="1:71" customFormat="1" hidden="1">
      <c r="A737">
        <v>759</v>
      </c>
      <c r="B737" t="s">
        <v>97</v>
      </c>
      <c r="C737" s="1">
        <v>42185</v>
      </c>
      <c r="D737">
        <v>1.1771</v>
      </c>
      <c r="E737">
        <v>55779</v>
      </c>
      <c r="F737">
        <v>39873</v>
      </c>
      <c r="G737">
        <v>23695</v>
      </c>
      <c r="H737">
        <v>96005</v>
      </c>
      <c r="I737" t="e">
        <v>#N/A</v>
      </c>
      <c r="J737" s="3" t="e">
        <v>#N/A</v>
      </c>
      <c r="K737">
        <v>11334</v>
      </c>
      <c r="L737">
        <v>72488</v>
      </c>
      <c r="M737">
        <v>746</v>
      </c>
      <c r="N737" s="2">
        <v>489922</v>
      </c>
      <c r="O737" s="2">
        <v>488421</v>
      </c>
      <c r="P737">
        <v>8144</v>
      </c>
      <c r="Q737">
        <v>794662</v>
      </c>
      <c r="R737">
        <v>178936</v>
      </c>
      <c r="S737" s="4" t="e">
        <v>#N/A</v>
      </c>
      <c r="T737">
        <v>20937</v>
      </c>
      <c r="U737">
        <v>698657</v>
      </c>
      <c r="V737">
        <v>-20937</v>
      </c>
      <c r="W737">
        <v>54515</v>
      </c>
      <c r="X737">
        <v>5822</v>
      </c>
      <c r="Y737">
        <v>235</v>
      </c>
      <c r="Z737">
        <v>33578</v>
      </c>
      <c r="AA737" t="e">
        <v>#N/A</v>
      </c>
      <c r="AB737">
        <v>5</v>
      </c>
      <c r="AC737">
        <v>40001</v>
      </c>
      <c r="AD737">
        <v>23.056000000000001</v>
      </c>
      <c r="AE737" s="25" t="e">
        <v>#N/A</v>
      </c>
      <c r="AF737">
        <v>29462</v>
      </c>
      <c r="AG737">
        <v>9417</v>
      </c>
      <c r="AH737">
        <v>1608</v>
      </c>
      <c r="AI737">
        <v>40001</v>
      </c>
      <c r="AJ737" t="e">
        <v>#N/A</v>
      </c>
      <c r="AK737">
        <v>28382</v>
      </c>
      <c r="AL737">
        <v>-4893</v>
      </c>
      <c r="AM737">
        <v>0</v>
      </c>
      <c r="AN737">
        <v>40844</v>
      </c>
      <c r="AO737">
        <v>144450</v>
      </c>
      <c r="AP737" t="e">
        <v>#N/A</v>
      </c>
      <c r="AQ737">
        <v>96693</v>
      </c>
      <c r="AR737" t="e">
        <v>#N/A</v>
      </c>
      <c r="AS737">
        <v>586598</v>
      </c>
      <c r="AT737">
        <v>23.1798</v>
      </c>
      <c r="AU737">
        <v>30958</v>
      </c>
      <c r="AV737">
        <v>5910</v>
      </c>
      <c r="AW737">
        <v>5905</v>
      </c>
      <c r="AX737" s="26">
        <v>96693</v>
      </c>
      <c r="AY737">
        <v>96693</v>
      </c>
      <c r="AZ737">
        <v>511009</v>
      </c>
      <c r="BA737">
        <v>116256</v>
      </c>
      <c r="BB737">
        <v>133556</v>
      </c>
      <c r="BC737">
        <v>120932</v>
      </c>
      <c r="BD737" t="e">
        <v>#N/A</v>
      </c>
      <c r="BE737" s="15">
        <v>29462</v>
      </c>
      <c r="BF737" s="5">
        <v>0</v>
      </c>
      <c r="BG737" s="9">
        <f t="shared" si="104"/>
        <v>0</v>
      </c>
      <c r="BH737" s="9">
        <f t="shared" si="110"/>
        <v>1560.6346400000002</v>
      </c>
      <c r="BI737" s="9">
        <f t="shared" si="105"/>
        <v>1560.6346400000002</v>
      </c>
      <c r="BJ737">
        <v>147.50800000000001</v>
      </c>
      <c r="BK737" s="9">
        <f t="shared" si="112"/>
        <v>23247.2608</v>
      </c>
      <c r="BL737">
        <v>157.6</v>
      </c>
      <c r="BM737">
        <v>1</v>
      </c>
      <c r="BN737" t="s">
        <v>114</v>
      </c>
      <c r="BO737">
        <f t="shared" si="111"/>
        <v>0</v>
      </c>
      <c r="BP737">
        <f t="shared" si="106"/>
        <v>615726</v>
      </c>
      <c r="BQ737">
        <f t="shared" si="107"/>
        <v>3.7755853740137658E-2</v>
      </c>
      <c r="BR737">
        <f t="shared" si="108"/>
        <v>26.48595915437917</v>
      </c>
      <c r="BS737" t="str">
        <f t="shared" si="109"/>
        <v>NonPayer</v>
      </c>
    </row>
    <row r="738" spans="1:71">
      <c r="A738" s="27">
        <v>760</v>
      </c>
      <c r="B738" s="27" t="s">
        <v>97</v>
      </c>
      <c r="C738" s="29">
        <v>42004</v>
      </c>
      <c r="D738" s="27">
        <v>1.0861000000000001</v>
      </c>
      <c r="E738" s="27">
        <v>41311</v>
      </c>
      <c r="F738" s="27">
        <v>37999</v>
      </c>
      <c r="G738" s="27">
        <v>41548</v>
      </c>
      <c r="H738" s="27">
        <v>68464</v>
      </c>
      <c r="I738" s="27">
        <v>0</v>
      </c>
      <c r="J738" s="27">
        <v>763000</v>
      </c>
      <c r="K738" s="27">
        <v>12888</v>
      </c>
      <c r="L738" s="27">
        <v>22167</v>
      </c>
      <c r="M738" s="27">
        <v>746</v>
      </c>
      <c r="N738" s="27">
        <v>457915</v>
      </c>
      <c r="O738" s="27">
        <v>456716</v>
      </c>
      <c r="P738" s="27">
        <v>15859</v>
      </c>
      <c r="Q738" s="27">
        <v>732934</v>
      </c>
      <c r="R738" s="27">
        <v>150690</v>
      </c>
      <c r="S738" s="27" t="e">
        <v>#N/A</v>
      </c>
      <c r="T738" s="27">
        <v>25165</v>
      </c>
      <c r="U738" s="27">
        <v>664470</v>
      </c>
      <c r="V738" s="27">
        <v>-25165</v>
      </c>
      <c r="W738" s="27">
        <v>36284</v>
      </c>
      <c r="X738" s="27">
        <v>5778</v>
      </c>
      <c r="Y738" s="27">
        <v>667</v>
      </c>
      <c r="Z738" s="27">
        <v>11119</v>
      </c>
      <c r="AA738" s="27" t="e">
        <v>#N/A</v>
      </c>
      <c r="AB738" s="27">
        <v>0</v>
      </c>
      <c r="AC738" s="27">
        <v>8986</v>
      </c>
      <c r="AD738" s="27">
        <v>22.492100000000001</v>
      </c>
      <c r="AE738" s="27" t="e">
        <v>#N/A</v>
      </c>
      <c r="AF738" s="27">
        <v>18643</v>
      </c>
      <c r="AG738" s="27">
        <v>5722</v>
      </c>
      <c r="AH738" s="27">
        <v>1189</v>
      </c>
      <c r="AI738" s="27">
        <v>8986</v>
      </c>
      <c r="AJ738" s="27" t="e">
        <v>#N/A</v>
      </c>
      <c r="AK738" s="27">
        <v>26279</v>
      </c>
      <c r="AL738" s="27">
        <v>-5370</v>
      </c>
      <c r="AM738" s="27">
        <v>0</v>
      </c>
      <c r="AN738" s="27">
        <v>25440</v>
      </c>
      <c r="AO738" s="27">
        <v>104545</v>
      </c>
      <c r="AP738" s="27" t="e">
        <v>#N/A</v>
      </c>
      <c r="AQ738" s="27">
        <v>92227</v>
      </c>
      <c r="AR738" s="27">
        <v>732934</v>
      </c>
      <c r="AS738" s="27">
        <v>555219</v>
      </c>
      <c r="AT738" s="27">
        <v>21.211099999999998</v>
      </c>
      <c r="AU738" s="27">
        <v>26296</v>
      </c>
      <c r="AV738" s="27">
        <v>5482</v>
      </c>
      <c r="AW738" s="27">
        <v>5450</v>
      </c>
      <c r="AX738" s="27">
        <v>92227</v>
      </c>
      <c r="AY738" s="27">
        <v>92227</v>
      </c>
      <c r="AZ738" s="27">
        <v>476360</v>
      </c>
      <c r="BA738" s="27">
        <v>106533</v>
      </c>
      <c r="BB738" s="27">
        <v>123973</v>
      </c>
      <c r="BC738" s="27">
        <v>112138</v>
      </c>
      <c r="BD738" s="27" t="e">
        <v>#N/A</v>
      </c>
      <c r="BE738" s="28">
        <v>18643</v>
      </c>
      <c r="BF738" s="27">
        <v>10.58</v>
      </c>
      <c r="BG738" s="31">
        <f t="shared" si="104"/>
        <v>1560.6346400000002</v>
      </c>
      <c r="BH738" s="31">
        <f t="shared" si="110"/>
        <v>1560.6346400000002</v>
      </c>
      <c r="BI738" s="31">
        <f t="shared" si="105"/>
        <v>1560.6346400000002</v>
      </c>
      <c r="BJ738" s="27">
        <v>147.50800000000001</v>
      </c>
      <c r="BK738" s="31">
        <f t="shared" si="112"/>
        <v>19884.078400000002</v>
      </c>
      <c r="BL738" s="27">
        <v>134.80000000000001</v>
      </c>
      <c r="BM738" s="27">
        <v>1</v>
      </c>
      <c r="BN738" s="27" t="s">
        <v>114</v>
      </c>
      <c r="BO738" s="27">
        <f t="shared" si="111"/>
        <v>1</v>
      </c>
      <c r="BP738" s="27">
        <f t="shared" si="106"/>
        <v>582244</v>
      </c>
      <c r="BQ738" s="27">
        <f t="shared" si="107"/>
        <v>3.4150765658383771E-2</v>
      </c>
      <c r="BR738" s="27">
        <f t="shared" si="108"/>
        <v>29.281920352919144</v>
      </c>
      <c r="BS738" s="27" t="str">
        <f t="shared" si="109"/>
        <v>Initiate</v>
      </c>
    </row>
    <row r="739" spans="1:71" customFormat="1" hidden="1">
      <c r="A739">
        <v>761</v>
      </c>
      <c r="B739" t="s">
        <v>97</v>
      </c>
      <c r="C739" s="1">
        <v>41820</v>
      </c>
      <c r="D739">
        <v>1.0612999999999999</v>
      </c>
      <c r="E739">
        <v>52800</v>
      </c>
      <c r="F739">
        <v>32209</v>
      </c>
      <c r="G739">
        <v>18653</v>
      </c>
      <c r="H739">
        <v>89843</v>
      </c>
      <c r="I739" t="e">
        <v>#N/A</v>
      </c>
      <c r="J739" s="3" t="e">
        <v>#N/A</v>
      </c>
      <c r="K739">
        <v>8572</v>
      </c>
      <c r="L739">
        <v>48302</v>
      </c>
      <c r="M739">
        <v>746</v>
      </c>
      <c r="N739" s="2">
        <v>417253</v>
      </c>
      <c r="O739" s="2">
        <v>414268</v>
      </c>
      <c r="P739">
        <v>17278</v>
      </c>
      <c r="Q739">
        <v>715041</v>
      </c>
      <c r="R739">
        <v>176447</v>
      </c>
      <c r="S739" s="4" t="e">
        <v>#N/A</v>
      </c>
      <c r="T739">
        <v>12261</v>
      </c>
      <c r="U739">
        <v>625198</v>
      </c>
      <c r="V739">
        <v>-12261</v>
      </c>
      <c r="W739">
        <v>27659</v>
      </c>
      <c r="X739">
        <v>5289</v>
      </c>
      <c r="Y739">
        <v>454</v>
      </c>
      <c r="Z739">
        <v>15398</v>
      </c>
      <c r="AA739" t="e">
        <v>#N/A</v>
      </c>
      <c r="AB739">
        <v>-6</v>
      </c>
      <c r="AC739">
        <v>36047</v>
      </c>
      <c r="AD739">
        <v>21.825399999999998</v>
      </c>
      <c r="AE739" s="25" t="e">
        <v>#N/A</v>
      </c>
      <c r="AF739">
        <v>27174</v>
      </c>
      <c r="AG739">
        <v>8128</v>
      </c>
      <c r="AH739">
        <v>1422</v>
      </c>
      <c r="AI739">
        <v>36047</v>
      </c>
      <c r="AJ739" t="e">
        <v>#N/A</v>
      </c>
      <c r="AK739">
        <v>25077</v>
      </c>
      <c r="AL739">
        <v>-21864</v>
      </c>
      <c r="AM739">
        <v>0</v>
      </c>
      <c r="AN739">
        <v>37241</v>
      </c>
      <c r="AO739">
        <v>128122</v>
      </c>
      <c r="AP739" t="e">
        <v>#N/A</v>
      </c>
      <c r="AQ739">
        <v>89220</v>
      </c>
      <c r="AR739" t="e">
        <v>#N/A</v>
      </c>
      <c r="AS739">
        <v>512771</v>
      </c>
      <c r="AT739">
        <v>21.299900000000001</v>
      </c>
      <c r="AU739">
        <v>26804</v>
      </c>
      <c r="AV739">
        <v>6659</v>
      </c>
      <c r="AW739">
        <v>8549</v>
      </c>
      <c r="AX739" s="26">
        <v>90488</v>
      </c>
      <c r="AY739">
        <v>89220</v>
      </c>
      <c r="AZ739">
        <v>488595</v>
      </c>
      <c r="BA739">
        <v>127674</v>
      </c>
      <c r="BB739">
        <v>125841</v>
      </c>
      <c r="BC739">
        <v>91335</v>
      </c>
      <c r="BD739" t="e">
        <v>#N/A</v>
      </c>
      <c r="BE739" s="15">
        <v>27174</v>
      </c>
      <c r="BF739" s="5">
        <v>0</v>
      </c>
      <c r="BG739" s="9">
        <f t="shared" si="104"/>
        <v>0</v>
      </c>
      <c r="BH739" s="9">
        <f t="shared" si="110"/>
        <v>1213.9908400000002</v>
      </c>
      <c r="BI739" s="9">
        <f t="shared" si="105"/>
        <v>1213.9908400000002</v>
      </c>
      <c r="BJ739">
        <v>147.50800000000001</v>
      </c>
      <c r="BK739" s="9">
        <f t="shared" si="112"/>
        <v>19279.295600000001</v>
      </c>
      <c r="BL739">
        <v>130.69999999999999</v>
      </c>
      <c r="BM739">
        <v>1</v>
      </c>
      <c r="BN739" t="s">
        <v>114</v>
      </c>
      <c r="BO739">
        <f t="shared" si="111"/>
        <v>0</v>
      </c>
      <c r="BP739">
        <f t="shared" si="106"/>
        <v>538594</v>
      </c>
      <c r="BQ739">
        <f t="shared" si="107"/>
        <v>3.5795600396588155E-2</v>
      </c>
      <c r="BR739">
        <f t="shared" si="108"/>
        <v>27.936394107676836</v>
      </c>
      <c r="BS739" t="str">
        <f t="shared" si="109"/>
        <v>NonPayer</v>
      </c>
    </row>
    <row r="740" spans="1:71">
      <c r="A740" s="27">
        <v>762</v>
      </c>
      <c r="B740" s="27" t="s">
        <v>97</v>
      </c>
      <c r="C740" s="29">
        <v>41639</v>
      </c>
      <c r="D740" s="27">
        <v>0.9415</v>
      </c>
      <c r="E740" s="27">
        <v>47839</v>
      </c>
      <c r="F740" s="27">
        <v>28444</v>
      </c>
      <c r="G740" s="27">
        <v>29535</v>
      </c>
      <c r="H740" s="27">
        <v>83173</v>
      </c>
      <c r="I740" s="27">
        <v>0</v>
      </c>
      <c r="J740" s="27">
        <v>719818</v>
      </c>
      <c r="K740" s="27">
        <v>12785</v>
      </c>
      <c r="L740" s="27">
        <v>14667</v>
      </c>
      <c r="M740" s="27">
        <v>746</v>
      </c>
      <c r="N740" s="27">
        <v>384376</v>
      </c>
      <c r="O740" s="27">
        <v>382163</v>
      </c>
      <c r="P740" s="27">
        <v>36561</v>
      </c>
      <c r="Q740" s="27">
        <v>674089</v>
      </c>
      <c r="R740" s="27">
        <v>170107</v>
      </c>
      <c r="S740" s="27" t="e">
        <v>#N/A</v>
      </c>
      <c r="T740" s="27">
        <v>18188</v>
      </c>
      <c r="U740" s="27">
        <v>590916</v>
      </c>
      <c r="V740" s="27">
        <v>-18188</v>
      </c>
      <c r="W740" s="27">
        <v>38840</v>
      </c>
      <c r="X740" s="27">
        <v>6429</v>
      </c>
      <c r="Y740" s="27">
        <v>1003</v>
      </c>
      <c r="Z740" s="27">
        <v>20652</v>
      </c>
      <c r="AA740" s="27" t="e">
        <v>#N/A</v>
      </c>
      <c r="AB740" s="27">
        <v>21</v>
      </c>
      <c r="AC740" s="27">
        <v>24355</v>
      </c>
      <c r="AD740" s="27">
        <v>21.5398</v>
      </c>
      <c r="AE740" s="27" t="e">
        <v>#N/A</v>
      </c>
      <c r="AF740" s="27">
        <v>14423</v>
      </c>
      <c r="AG740" s="27">
        <v>5061</v>
      </c>
      <c r="AH740" s="27">
        <v>2310</v>
      </c>
      <c r="AI740" s="27">
        <v>24355</v>
      </c>
      <c r="AJ740" s="27">
        <v>1268</v>
      </c>
      <c r="AK740" s="27">
        <v>22570</v>
      </c>
      <c r="AL740" s="27">
        <v>-2929</v>
      </c>
      <c r="AM740" s="27">
        <v>0</v>
      </c>
      <c r="AN740" s="27">
        <v>23496</v>
      </c>
      <c r="AO740" s="27">
        <v>120344</v>
      </c>
      <c r="AP740" s="27" t="e">
        <v>#N/A</v>
      </c>
      <c r="AQ740" s="27">
        <v>69564</v>
      </c>
      <c r="AR740" s="27">
        <v>674089</v>
      </c>
      <c r="AS740" s="27">
        <v>480666</v>
      </c>
      <c r="AT740" s="27">
        <v>22.654499999999999</v>
      </c>
      <c r="AU740" s="27">
        <v>22947</v>
      </c>
      <c r="AV740" s="27">
        <v>6924</v>
      </c>
      <c r="AW740" s="27">
        <v>7512</v>
      </c>
      <c r="AX740" s="27">
        <v>70832</v>
      </c>
      <c r="AY740" s="27">
        <v>69564</v>
      </c>
      <c r="AZ740" s="27">
        <v>454983</v>
      </c>
      <c r="BA740" s="27">
        <v>104409</v>
      </c>
      <c r="BB740" s="27">
        <v>101291</v>
      </c>
      <c r="BC740" s="27">
        <v>68825</v>
      </c>
      <c r="BD740" s="27" t="e">
        <v>#N/A</v>
      </c>
      <c r="BE740" s="28">
        <v>15691</v>
      </c>
      <c r="BF740" s="27">
        <v>8.23</v>
      </c>
      <c r="BG740" s="31">
        <f t="shared" si="104"/>
        <v>1213.9908400000002</v>
      </c>
      <c r="BH740" s="31">
        <f t="shared" si="110"/>
        <v>1213.9908400000002</v>
      </c>
      <c r="BI740" s="31">
        <f t="shared" si="105"/>
        <v>1213.9908400000002</v>
      </c>
      <c r="BJ740" s="27">
        <v>147.50800000000001</v>
      </c>
      <c r="BK740" s="31">
        <f t="shared" si="112"/>
        <v>17625.730920000002</v>
      </c>
      <c r="BL740" s="27">
        <v>119.49</v>
      </c>
      <c r="BM740" s="27">
        <v>1</v>
      </c>
      <c r="BN740" s="27" t="s">
        <v>114</v>
      </c>
      <c r="BO740" s="27">
        <f t="shared" si="111"/>
        <v>1</v>
      </c>
      <c r="BP740" s="27">
        <f t="shared" si="106"/>
        <v>503982</v>
      </c>
      <c r="BQ740" s="27">
        <f t="shared" si="107"/>
        <v>3.4972937366810723E-2</v>
      </c>
      <c r="BR740" s="27">
        <f t="shared" si="108"/>
        <v>28.593537611999352</v>
      </c>
      <c r="BS740" s="27" t="str">
        <f t="shared" si="109"/>
        <v>Initiate</v>
      </c>
    </row>
    <row r="741" spans="1:71" customFormat="1" hidden="1">
      <c r="A741">
        <v>763</v>
      </c>
      <c r="B741" t="s">
        <v>97</v>
      </c>
      <c r="C741" s="1">
        <v>41455</v>
      </c>
      <c r="D741">
        <v>0.9425</v>
      </c>
      <c r="E741">
        <v>49173</v>
      </c>
      <c r="F741">
        <v>29708</v>
      </c>
      <c r="G741">
        <v>27917</v>
      </c>
      <c r="H741">
        <v>107829</v>
      </c>
      <c r="I741" t="e">
        <v>#N/A</v>
      </c>
      <c r="J741" s="3" t="e">
        <v>#N/A</v>
      </c>
      <c r="K741">
        <v>16857</v>
      </c>
      <c r="L741">
        <v>17737</v>
      </c>
      <c r="M741">
        <v>746</v>
      </c>
      <c r="N741" s="2">
        <v>345453</v>
      </c>
      <c r="O741" s="2">
        <v>343521</v>
      </c>
      <c r="P741">
        <v>40928</v>
      </c>
      <c r="Q741">
        <v>656140</v>
      </c>
      <c r="R741">
        <v>195907</v>
      </c>
      <c r="S741" s="4" t="e">
        <v>#N/A</v>
      </c>
      <c r="T741">
        <v>14776</v>
      </c>
      <c r="U741">
        <v>548311</v>
      </c>
      <c r="V741">
        <v>-14776</v>
      </c>
      <c r="W741">
        <v>30618</v>
      </c>
      <c r="X741">
        <v>4169</v>
      </c>
      <c r="Y741">
        <v>88</v>
      </c>
      <c r="Z741">
        <v>15842</v>
      </c>
      <c r="AA741" t="e">
        <v>#N/A</v>
      </c>
      <c r="AB741" t="e">
        <v>#N/A</v>
      </c>
      <c r="AC741">
        <v>21841</v>
      </c>
      <c r="AD741">
        <v>20.405100000000001</v>
      </c>
      <c r="AE741" s="25" t="e">
        <v>#N/A</v>
      </c>
      <c r="AF741">
        <v>14935</v>
      </c>
      <c r="AG741">
        <v>4090</v>
      </c>
      <c r="AH741">
        <v>1421</v>
      </c>
      <c r="AI741">
        <v>21841</v>
      </c>
      <c r="AJ741" t="e">
        <v>#N/A</v>
      </c>
      <c r="AK741">
        <v>17463</v>
      </c>
      <c r="AL741">
        <v>-6018</v>
      </c>
      <c r="AM741">
        <v>0</v>
      </c>
      <c r="AN741">
        <v>20044</v>
      </c>
      <c r="AO741">
        <v>104696</v>
      </c>
      <c r="AP741" t="e">
        <v>#N/A</v>
      </c>
      <c r="AQ741">
        <v>72435</v>
      </c>
      <c r="AR741" t="e">
        <v>#N/A</v>
      </c>
      <c r="AS741">
        <v>442024</v>
      </c>
      <c r="AT741">
        <v>22.528700000000001</v>
      </c>
      <c r="AU741">
        <v>22642</v>
      </c>
      <c r="AV741">
        <v>6175</v>
      </c>
      <c r="AW741">
        <v>4382</v>
      </c>
      <c r="AX741" s="26">
        <v>73479</v>
      </c>
      <c r="AY741">
        <v>72435</v>
      </c>
      <c r="AZ741">
        <v>448206</v>
      </c>
      <c r="BA741">
        <v>100558</v>
      </c>
      <c r="BB741">
        <v>100503</v>
      </c>
      <c r="BC741">
        <v>45149</v>
      </c>
      <c r="BD741" t="e">
        <v>#N/A</v>
      </c>
      <c r="BE741" s="15">
        <v>14935</v>
      </c>
      <c r="BF741" s="5">
        <v>0</v>
      </c>
      <c r="BG741" s="9">
        <f t="shared" si="104"/>
        <v>0</v>
      </c>
      <c r="BH741" s="9">
        <f t="shared" si="110"/>
        <v>1268.5688</v>
      </c>
      <c r="BI741" s="9">
        <f t="shared" si="105"/>
        <v>1268.5688</v>
      </c>
      <c r="BJ741">
        <v>147.50800000000001</v>
      </c>
      <c r="BK741" s="9">
        <f t="shared" si="112"/>
        <v>13749.22068</v>
      </c>
      <c r="BL741">
        <v>93.21</v>
      </c>
      <c r="BM741">
        <v>1</v>
      </c>
      <c r="BN741" t="s">
        <v>114</v>
      </c>
      <c r="BO741">
        <f t="shared" si="111"/>
        <v>0</v>
      </c>
      <c r="BP741">
        <f t="shared" si="106"/>
        <v>460233</v>
      </c>
      <c r="BQ741">
        <f t="shared" si="107"/>
        <v>2.9874478101309554E-2</v>
      </c>
      <c r="BR741">
        <f t="shared" si="108"/>
        <v>33.473388107696003</v>
      </c>
      <c r="BS741" t="str">
        <f t="shared" si="109"/>
        <v>NonPayer</v>
      </c>
    </row>
    <row r="742" spans="1:71">
      <c r="A742" s="27">
        <v>764</v>
      </c>
      <c r="B742" s="27" t="s">
        <v>97</v>
      </c>
      <c r="C742" s="29">
        <v>41274</v>
      </c>
      <c r="D742" s="27">
        <v>0.94489999999999996</v>
      </c>
      <c r="E742" s="27">
        <v>49740</v>
      </c>
      <c r="F742" s="27">
        <v>31019</v>
      </c>
      <c r="G742" s="27">
        <v>13083</v>
      </c>
      <c r="H742" s="27">
        <v>76550</v>
      </c>
      <c r="I742" s="27">
        <v>0</v>
      </c>
      <c r="J742" s="27">
        <v>671181</v>
      </c>
      <c r="K742" s="27">
        <v>37991</v>
      </c>
      <c r="L742" s="27">
        <v>14931</v>
      </c>
      <c r="M742" s="27">
        <v>746</v>
      </c>
      <c r="N742" s="27">
        <v>333072</v>
      </c>
      <c r="O742" s="27">
        <v>330705</v>
      </c>
      <c r="P742" s="27">
        <v>32096</v>
      </c>
      <c r="Q742" s="27">
        <v>630607</v>
      </c>
      <c r="R742" s="27">
        <v>184374</v>
      </c>
      <c r="S742" s="27" t="e">
        <v>#N/A</v>
      </c>
      <c r="T742" s="27">
        <v>14384</v>
      </c>
      <c r="U742" s="27">
        <v>554057</v>
      </c>
      <c r="V742" s="27">
        <v>-14384</v>
      </c>
      <c r="W742" s="27">
        <v>12195</v>
      </c>
      <c r="X742" s="27">
        <v>4595</v>
      </c>
      <c r="Y742" s="27">
        <v>1213</v>
      </c>
      <c r="Z742" s="27">
        <v>-2189</v>
      </c>
      <c r="AA742" s="27" t="e">
        <v>#N/A</v>
      </c>
      <c r="AB742" s="27">
        <v>1</v>
      </c>
      <c r="AC742" s="27">
        <v>19219</v>
      </c>
      <c r="AD742" s="27">
        <v>23.733899999999998</v>
      </c>
      <c r="AE742" s="27" t="e">
        <v>#N/A</v>
      </c>
      <c r="AF742" s="27">
        <v>13407</v>
      </c>
      <c r="AG742" s="27">
        <v>4710</v>
      </c>
      <c r="AH742" s="27">
        <v>1171</v>
      </c>
      <c r="AI742" s="27">
        <v>19219</v>
      </c>
      <c r="AJ742" s="27">
        <v>1044</v>
      </c>
      <c r="AK742" s="27">
        <v>16279</v>
      </c>
      <c r="AL742" s="27">
        <v>-3699</v>
      </c>
      <c r="AM742" s="27">
        <v>0</v>
      </c>
      <c r="AN742" s="27">
        <v>19845</v>
      </c>
      <c r="AO742" s="27">
        <v>109709</v>
      </c>
      <c r="AP742" s="27" t="e">
        <v>#N/A</v>
      </c>
      <c r="AQ742" s="27">
        <v>72429</v>
      </c>
      <c r="AR742" s="27">
        <v>630607</v>
      </c>
      <c r="AS742" s="27">
        <v>429208</v>
      </c>
      <c r="AT742" s="27">
        <v>22.9527</v>
      </c>
      <c r="AU742" s="27">
        <v>23370</v>
      </c>
      <c r="AV742" s="27">
        <v>6978</v>
      </c>
      <c r="AW742" s="27">
        <v>4975</v>
      </c>
      <c r="AX742" s="27">
        <v>73473</v>
      </c>
      <c r="AY742" s="27">
        <v>72429</v>
      </c>
      <c r="AZ742" s="27">
        <v>444099</v>
      </c>
      <c r="BA742" s="27">
        <v>101675</v>
      </c>
      <c r="BB742" s="27">
        <v>101818</v>
      </c>
      <c r="BC742" s="27">
        <v>63782</v>
      </c>
      <c r="BD742" s="27" t="e">
        <v>#N/A</v>
      </c>
      <c r="BE742" s="28">
        <v>14451</v>
      </c>
      <c r="BF742" s="27">
        <v>8.6</v>
      </c>
      <c r="BG742" s="31">
        <f t="shared" si="104"/>
        <v>1268.5688</v>
      </c>
      <c r="BH742" s="31">
        <f t="shared" si="110"/>
        <v>1268.5688</v>
      </c>
      <c r="BI742" s="31">
        <f t="shared" si="105"/>
        <v>1268.5688</v>
      </c>
      <c r="BJ742" s="27">
        <v>147.50800000000001</v>
      </c>
      <c r="BK742" s="31">
        <f t="shared" si="112"/>
        <v>15688.95088</v>
      </c>
      <c r="BL742" s="27">
        <v>106.36</v>
      </c>
      <c r="BM742" s="27">
        <v>1</v>
      </c>
      <c r="BN742" s="27" t="s">
        <v>114</v>
      </c>
      <c r="BO742" s="27">
        <f t="shared" ref="BO742:BO773" si="113">IF(BF742&lt;&gt;0,1,0)</f>
        <v>1</v>
      </c>
      <c r="BP742" s="27">
        <f t="shared" si="106"/>
        <v>446233</v>
      </c>
      <c r="BQ742" s="27">
        <f t="shared" si="107"/>
        <v>3.5158652273588012E-2</v>
      </c>
      <c r="BR742" s="27">
        <f t="shared" si="108"/>
        <v>28.442500930310771</v>
      </c>
      <c r="BS742" s="27" t="str">
        <f t="shared" si="109"/>
        <v>Initiate</v>
      </c>
    </row>
    <row r="743" spans="1:71" customFormat="1" hidden="1">
      <c r="A743">
        <v>765</v>
      </c>
      <c r="B743" t="s">
        <v>97</v>
      </c>
      <c r="C743" s="1">
        <v>41090</v>
      </c>
      <c r="D743">
        <v>0.93240000000000001</v>
      </c>
      <c r="E743">
        <v>58151</v>
      </c>
      <c r="F743">
        <v>15042</v>
      </c>
      <c r="G743">
        <v>20220</v>
      </c>
      <c r="H743">
        <v>102551</v>
      </c>
      <c r="I743" t="e">
        <v>#N/A</v>
      </c>
      <c r="J743" s="3" t="e">
        <v>#N/A</v>
      </c>
      <c r="K743">
        <v>52058</v>
      </c>
      <c r="L743">
        <v>30926</v>
      </c>
      <c r="M743">
        <v>148</v>
      </c>
      <c r="N743" s="2">
        <v>307832</v>
      </c>
      <c r="O743" s="2">
        <v>306782</v>
      </c>
      <c r="P743">
        <v>33247</v>
      </c>
      <c r="Q743">
        <v>646881</v>
      </c>
      <c r="R743">
        <v>224006</v>
      </c>
      <c r="S743" s="4" t="e">
        <v>#N/A</v>
      </c>
      <c r="T743">
        <v>12821</v>
      </c>
      <c r="U743">
        <v>544330</v>
      </c>
      <c r="V743">
        <v>-12821</v>
      </c>
      <c r="W743">
        <v>25341</v>
      </c>
      <c r="X743">
        <v>4542</v>
      </c>
      <c r="Y743">
        <v>331</v>
      </c>
      <c r="Z743">
        <v>12520</v>
      </c>
      <c r="AA743" t="e">
        <v>#N/A</v>
      </c>
      <c r="AB743">
        <v>15</v>
      </c>
      <c r="AC743">
        <v>13748</v>
      </c>
      <c r="AD743">
        <v>27.051400000000001</v>
      </c>
      <c r="AE743" s="25" t="e">
        <v>#N/A</v>
      </c>
      <c r="AF743">
        <v>4538</v>
      </c>
      <c r="AG743">
        <v>2189</v>
      </c>
      <c r="AH743">
        <v>1948</v>
      </c>
      <c r="AI743">
        <v>13748</v>
      </c>
      <c r="AJ743" t="e">
        <v>#N/A</v>
      </c>
      <c r="AK743">
        <v>16829</v>
      </c>
      <c r="AL743">
        <v>-9997</v>
      </c>
      <c r="AM743">
        <v>0</v>
      </c>
      <c r="AN743">
        <v>8092</v>
      </c>
      <c r="AO743">
        <v>95884</v>
      </c>
      <c r="AP743" t="e">
        <v>#N/A</v>
      </c>
      <c r="AQ743">
        <v>53864</v>
      </c>
      <c r="AR743" t="e">
        <v>#N/A</v>
      </c>
      <c r="AS743">
        <v>405898</v>
      </c>
      <c r="AT743">
        <v>25.838799999999999</v>
      </c>
      <c r="AU743">
        <v>20130</v>
      </c>
      <c r="AV743">
        <v>4534</v>
      </c>
      <c r="AW743">
        <v>3912</v>
      </c>
      <c r="AX743" s="26">
        <v>53864</v>
      </c>
      <c r="AY743">
        <v>53864</v>
      </c>
      <c r="AZ743">
        <v>529020</v>
      </c>
      <c r="BA743">
        <v>89871</v>
      </c>
      <c r="BB743">
        <v>77906</v>
      </c>
      <c r="BC743">
        <v>59781</v>
      </c>
      <c r="BD743" t="e">
        <v>#N/A</v>
      </c>
      <c r="BE743" s="15">
        <v>4538</v>
      </c>
      <c r="BF743" s="5">
        <v>0</v>
      </c>
      <c r="BG743" s="9">
        <f t="shared" si="104"/>
        <v>0</v>
      </c>
      <c r="BH743" s="9">
        <f t="shared" si="110"/>
        <v>1044.35664</v>
      </c>
      <c r="BI743" s="9">
        <f t="shared" si="105"/>
        <v>1044.35664</v>
      </c>
      <c r="BJ743">
        <v>147.50800000000001</v>
      </c>
      <c r="BK743" s="9">
        <f t="shared" si="112"/>
        <v>12492.452520000001</v>
      </c>
      <c r="BL743">
        <v>84.69</v>
      </c>
      <c r="BM743">
        <v>1</v>
      </c>
      <c r="BN743" t="s">
        <v>114</v>
      </c>
      <c r="BO743">
        <f t="shared" si="113"/>
        <v>0</v>
      </c>
      <c r="BP743">
        <f t="shared" si="106"/>
        <v>422875</v>
      </c>
      <c r="BQ743">
        <f t="shared" si="107"/>
        <v>2.9541714501921373E-2</v>
      </c>
      <c r="BR743">
        <f t="shared" si="108"/>
        <v>33.850438840811378</v>
      </c>
      <c r="BS743" t="str">
        <f t="shared" si="109"/>
        <v>NonPayer</v>
      </c>
    </row>
    <row r="744" spans="1:71">
      <c r="A744" s="27">
        <v>766</v>
      </c>
      <c r="B744" s="27" t="s">
        <v>97</v>
      </c>
      <c r="C744" s="29">
        <v>40908</v>
      </c>
      <c r="D744" s="27">
        <v>0.81420000000000003</v>
      </c>
      <c r="E744" s="27">
        <v>70428</v>
      </c>
      <c r="F744" s="27">
        <v>15741</v>
      </c>
      <c r="G744" s="27">
        <v>17044</v>
      </c>
      <c r="H744" s="27">
        <v>97061</v>
      </c>
      <c r="I744" s="27">
        <v>0</v>
      </c>
      <c r="J744" s="27">
        <v>628599</v>
      </c>
      <c r="K744" s="27">
        <v>61776</v>
      </c>
      <c r="L744" s="27">
        <v>9391</v>
      </c>
      <c r="M744" s="27">
        <v>148</v>
      </c>
      <c r="N744" s="27">
        <v>291029</v>
      </c>
      <c r="O744" s="27">
        <v>289907</v>
      </c>
      <c r="P744" s="27">
        <v>40722</v>
      </c>
      <c r="Q744" s="27">
        <v>627823</v>
      </c>
      <c r="R744" s="27">
        <v>224412</v>
      </c>
      <c r="S744" s="27" t="e">
        <v>#N/A</v>
      </c>
      <c r="T744" s="27">
        <v>10870</v>
      </c>
      <c r="U744" s="27">
        <v>530762</v>
      </c>
      <c r="V744" s="27">
        <v>-10870</v>
      </c>
      <c r="W744" s="27">
        <v>12979</v>
      </c>
      <c r="X744" s="27">
        <v>1776</v>
      </c>
      <c r="Y744" s="27">
        <v>226</v>
      </c>
      <c r="Z744" s="27">
        <v>2109</v>
      </c>
      <c r="AA744" s="27" t="e">
        <v>#N/A</v>
      </c>
      <c r="AB744" s="27">
        <v>8</v>
      </c>
      <c r="AC744" s="27">
        <v>25548</v>
      </c>
      <c r="AD744" s="27">
        <v>21.623699999999999</v>
      </c>
      <c r="AE744" s="27" t="e">
        <v>#N/A</v>
      </c>
      <c r="AF744" s="27">
        <v>16336</v>
      </c>
      <c r="AG744" s="27">
        <v>4669</v>
      </c>
      <c r="AH744" s="27">
        <v>402</v>
      </c>
      <c r="AI744" s="27">
        <v>25548</v>
      </c>
      <c r="AJ744" s="27" t="e">
        <v>#N/A</v>
      </c>
      <c r="AK744" s="27">
        <v>14252</v>
      </c>
      <c r="AL744" s="27">
        <v>-1031</v>
      </c>
      <c r="AM744" s="27">
        <v>0</v>
      </c>
      <c r="AN744" s="27">
        <v>21592</v>
      </c>
      <c r="AO744" s="27">
        <v>168061</v>
      </c>
      <c r="AP744" s="27" t="e">
        <v>#N/A</v>
      </c>
      <c r="AQ744" s="27">
        <v>61428</v>
      </c>
      <c r="AR744" s="27">
        <v>627823</v>
      </c>
      <c r="AS744" s="27">
        <v>389011</v>
      </c>
      <c r="AT744" s="27">
        <v>25.533999999999999</v>
      </c>
      <c r="AU744" s="27">
        <v>21936</v>
      </c>
      <c r="AV744" s="27">
        <v>1050</v>
      </c>
      <c r="AW744" s="27">
        <v>2545</v>
      </c>
      <c r="AX744" s="27">
        <v>61428</v>
      </c>
      <c r="AY744" s="27">
        <v>61428</v>
      </c>
      <c r="AZ744" s="27">
        <v>615867</v>
      </c>
      <c r="BA744" s="27">
        <v>90644</v>
      </c>
      <c r="BB744" s="27">
        <v>85909</v>
      </c>
      <c r="BC744" s="27">
        <v>58539</v>
      </c>
      <c r="BD744" s="27" t="e">
        <v>#N/A</v>
      </c>
      <c r="BE744" s="28">
        <v>16336</v>
      </c>
      <c r="BF744" s="27">
        <v>7.08</v>
      </c>
      <c r="BG744" s="31">
        <f t="shared" si="104"/>
        <v>1044.35664</v>
      </c>
      <c r="BH744" s="31">
        <f t="shared" si="110"/>
        <v>1044.35664</v>
      </c>
      <c r="BI744" s="31">
        <f t="shared" si="105"/>
        <v>1044.35664</v>
      </c>
      <c r="BJ744" s="27">
        <v>147.50800000000001</v>
      </c>
      <c r="BK744" s="31">
        <f t="shared" si="112"/>
        <v>13110.511039999999</v>
      </c>
      <c r="BL744" s="27">
        <v>88.88</v>
      </c>
      <c r="BM744" s="27">
        <v>1</v>
      </c>
      <c r="BN744" s="27" t="s">
        <v>114</v>
      </c>
      <c r="BO744" s="27">
        <f t="shared" si="113"/>
        <v>1</v>
      </c>
      <c r="BP744" s="27">
        <f t="shared" si="106"/>
        <v>403411</v>
      </c>
      <c r="BQ744" s="27">
        <f t="shared" si="107"/>
        <v>3.249914117364177E-2</v>
      </c>
      <c r="BR744" s="27">
        <f t="shared" si="108"/>
        <v>30.770043880760884</v>
      </c>
      <c r="BS744" s="27" t="str">
        <f t="shared" si="109"/>
        <v>Initiate</v>
      </c>
    </row>
    <row r="745" spans="1:71" customFormat="1" hidden="1">
      <c r="A745">
        <v>767</v>
      </c>
      <c r="B745" t="s">
        <v>97</v>
      </c>
      <c r="C745" s="1">
        <v>40724</v>
      </c>
      <c r="D745">
        <v>0.82320000000000004</v>
      </c>
      <c r="E745">
        <v>60948</v>
      </c>
      <c r="F745">
        <v>14504</v>
      </c>
      <c r="G745">
        <v>14358</v>
      </c>
      <c r="H745">
        <v>94935</v>
      </c>
      <c r="I745" t="e">
        <v>#N/A</v>
      </c>
      <c r="J745" s="3" t="e">
        <v>#N/A</v>
      </c>
      <c r="K745">
        <v>52302</v>
      </c>
      <c r="L745">
        <v>9991</v>
      </c>
      <c r="M745">
        <v>148</v>
      </c>
      <c r="N745" s="2">
        <v>269051</v>
      </c>
      <c r="O745" s="2">
        <v>267436</v>
      </c>
      <c r="P745">
        <v>37474</v>
      </c>
      <c r="Q745">
        <v>590141</v>
      </c>
      <c r="R745">
        <v>210676</v>
      </c>
      <c r="S745" s="4" t="e">
        <v>#N/A</v>
      </c>
      <c r="T745">
        <v>15618</v>
      </c>
      <c r="U745">
        <v>495206</v>
      </c>
      <c r="V745">
        <v>-15618</v>
      </c>
      <c r="W745">
        <v>21161</v>
      </c>
      <c r="X745">
        <v>3282</v>
      </c>
      <c r="Y745">
        <v>3029</v>
      </c>
      <c r="Z745">
        <v>5543</v>
      </c>
      <c r="AA745" t="e">
        <v>#N/A</v>
      </c>
      <c r="AB745">
        <v>2</v>
      </c>
      <c r="AC745">
        <v>20808</v>
      </c>
      <c r="AD745">
        <v>24.971299999999999</v>
      </c>
      <c r="AE745" s="25" t="e">
        <v>#N/A</v>
      </c>
      <c r="AF745">
        <v>14991</v>
      </c>
      <c r="AG745">
        <v>5215</v>
      </c>
      <c r="AH745">
        <v>215</v>
      </c>
      <c r="AI745">
        <v>20808</v>
      </c>
      <c r="AJ745" t="e">
        <v>#N/A</v>
      </c>
      <c r="AK745">
        <v>13085</v>
      </c>
      <c r="AL745">
        <v>-5783</v>
      </c>
      <c r="AM745">
        <v>0</v>
      </c>
      <c r="AN745">
        <v>20884</v>
      </c>
      <c r="AO745">
        <v>162264</v>
      </c>
      <c r="AP745" t="e">
        <v>#N/A</v>
      </c>
      <c r="AQ745">
        <v>70280</v>
      </c>
      <c r="AR745" t="e">
        <v>#N/A</v>
      </c>
      <c r="AS745">
        <v>366232</v>
      </c>
      <c r="AT745">
        <v>20.970199999999998</v>
      </c>
      <c r="AU745">
        <v>19422</v>
      </c>
      <c r="AV745">
        <v>725</v>
      </c>
      <c r="AW745">
        <v>2915</v>
      </c>
      <c r="AX745" s="26">
        <v>70280</v>
      </c>
      <c r="AY745">
        <v>70280</v>
      </c>
      <c r="AZ745">
        <v>547411</v>
      </c>
      <c r="BA745">
        <v>84181</v>
      </c>
      <c r="BB745">
        <v>92617</v>
      </c>
      <c r="BC745">
        <v>40614</v>
      </c>
      <c r="BD745" t="e">
        <v>#N/A</v>
      </c>
      <c r="BE745" s="15">
        <v>14991</v>
      </c>
      <c r="BF745" s="5">
        <v>0</v>
      </c>
      <c r="BG745" s="9">
        <f t="shared" si="104"/>
        <v>0</v>
      </c>
      <c r="BH745" s="9">
        <f t="shared" si="110"/>
        <v>740.49015999999995</v>
      </c>
      <c r="BI745" s="9">
        <f t="shared" si="105"/>
        <v>740.49015999999995</v>
      </c>
      <c r="BJ745">
        <v>147.50800000000001</v>
      </c>
      <c r="BK745" s="9">
        <f t="shared" si="112"/>
        <v>13319.972400000001</v>
      </c>
      <c r="BL745">
        <v>90.3</v>
      </c>
      <c r="BM745">
        <v>1</v>
      </c>
      <c r="BN745" t="s">
        <v>114</v>
      </c>
      <c r="BO745">
        <f t="shared" si="113"/>
        <v>0</v>
      </c>
      <c r="BP745">
        <f t="shared" si="106"/>
        <v>379465</v>
      </c>
      <c r="BQ745">
        <f t="shared" si="107"/>
        <v>3.5101978838628069E-2</v>
      </c>
      <c r="BR745">
        <f t="shared" si="108"/>
        <v>28.488422393427783</v>
      </c>
      <c r="BS745" t="str">
        <f t="shared" si="109"/>
        <v>NonPayer</v>
      </c>
    </row>
    <row r="746" spans="1:71">
      <c r="A746" s="27">
        <v>768</v>
      </c>
      <c r="B746" s="27" t="s">
        <v>97</v>
      </c>
      <c r="C746" s="29">
        <v>40543</v>
      </c>
      <c r="D746" s="27">
        <v>0.87729999999999997</v>
      </c>
      <c r="E746" s="27">
        <v>60325</v>
      </c>
      <c r="F746" s="27">
        <v>14890</v>
      </c>
      <c r="G746" s="27">
        <v>8080</v>
      </c>
      <c r="H746" s="27">
        <v>80836</v>
      </c>
      <c r="I746" s="27">
        <v>0</v>
      </c>
      <c r="J746" s="27">
        <v>589140</v>
      </c>
      <c r="K746" s="27">
        <v>75021</v>
      </c>
      <c r="L746" s="27">
        <v>9196</v>
      </c>
      <c r="M746" s="27">
        <v>148</v>
      </c>
      <c r="N746" s="27">
        <v>241005</v>
      </c>
      <c r="O746" s="27">
        <v>239663</v>
      </c>
      <c r="P746" s="27">
        <v>34367</v>
      </c>
      <c r="Q746" s="27">
        <v>567179</v>
      </c>
      <c r="R746" s="27">
        <v>216633</v>
      </c>
      <c r="S746" s="27" t="e">
        <v>#N/A</v>
      </c>
      <c r="T746" s="27">
        <v>18234</v>
      </c>
      <c r="U746" s="27">
        <v>486343</v>
      </c>
      <c r="V746" s="27">
        <v>-18234</v>
      </c>
      <c r="W746" s="27">
        <v>12516</v>
      </c>
      <c r="X746" s="27">
        <v>2397</v>
      </c>
      <c r="Y746" s="27">
        <v>167</v>
      </c>
      <c r="Z746" s="27">
        <v>-5718</v>
      </c>
      <c r="AA746" s="27" t="e">
        <v>#N/A</v>
      </c>
      <c r="AB746" s="27">
        <v>1</v>
      </c>
      <c r="AC746" s="27">
        <v>19744</v>
      </c>
      <c r="AD746" s="27">
        <v>13.0802</v>
      </c>
      <c r="AE746" s="27" t="e">
        <v>#N/A</v>
      </c>
      <c r="AF746" s="27">
        <v>16303</v>
      </c>
      <c r="AG746" s="27">
        <v>2491</v>
      </c>
      <c r="AH746" s="27">
        <v>139</v>
      </c>
      <c r="AI746" s="27">
        <v>19744</v>
      </c>
      <c r="AJ746" s="27" t="e">
        <v>#N/A</v>
      </c>
      <c r="AK746" s="27">
        <v>11939</v>
      </c>
      <c r="AL746" s="27">
        <v>-4501</v>
      </c>
      <c r="AM746" s="27">
        <v>0</v>
      </c>
      <c r="AN746" s="27">
        <v>19044</v>
      </c>
      <c r="AO746" s="27">
        <v>129802</v>
      </c>
      <c r="AP746" s="27" t="e">
        <v>#N/A</v>
      </c>
      <c r="AQ746" s="27">
        <v>46673</v>
      </c>
      <c r="AR746" s="27">
        <v>567179</v>
      </c>
      <c r="AS746" s="27">
        <v>338459</v>
      </c>
      <c r="AT746" s="27">
        <v>21.439399999999999</v>
      </c>
      <c r="AU746" s="27">
        <v>13822</v>
      </c>
      <c r="AV746" s="27">
        <v>483</v>
      </c>
      <c r="AW746" s="27">
        <v>3975</v>
      </c>
      <c r="AX746" s="27">
        <v>46673</v>
      </c>
      <c r="AY746" s="27">
        <v>46673</v>
      </c>
      <c r="AZ746" s="27">
        <v>468032</v>
      </c>
      <c r="BA746" s="27">
        <v>64097</v>
      </c>
      <c r="BB746" s="27">
        <v>64470</v>
      </c>
      <c r="BC746" s="27">
        <v>51721</v>
      </c>
      <c r="BD746" s="27" t="e">
        <v>#N/A</v>
      </c>
      <c r="BE746" s="28">
        <v>16303</v>
      </c>
      <c r="BF746" s="27">
        <v>5.0199999999999996</v>
      </c>
      <c r="BG746" s="31">
        <f t="shared" si="104"/>
        <v>740.49015999999995</v>
      </c>
      <c r="BH746" s="31">
        <f t="shared" si="110"/>
        <v>740.49015999999995</v>
      </c>
      <c r="BI746" s="31">
        <f t="shared" si="105"/>
        <v>740.49015999999995</v>
      </c>
      <c r="BJ746" s="27">
        <v>147.50800000000001</v>
      </c>
      <c r="BK746" s="31">
        <f t="shared" si="112"/>
        <v>12443.774880000001</v>
      </c>
      <c r="BL746" s="27">
        <v>84.36</v>
      </c>
      <c r="BM746" s="27">
        <v>1</v>
      </c>
      <c r="BN746" s="27" t="s">
        <v>114</v>
      </c>
      <c r="BO746" s="27">
        <f t="shared" si="113"/>
        <v>1</v>
      </c>
      <c r="BP746" s="27">
        <f t="shared" si="106"/>
        <v>350546</v>
      </c>
      <c r="BQ746" s="27">
        <f t="shared" si="107"/>
        <v>3.5498265220541669E-2</v>
      </c>
      <c r="BR746" s="27">
        <f t="shared" si="108"/>
        <v>28.170390687749244</v>
      </c>
      <c r="BS746" s="27" t="str">
        <f t="shared" si="109"/>
        <v>Initiate</v>
      </c>
    </row>
    <row r="747" spans="1:71" customFormat="1" hidden="1">
      <c r="A747">
        <v>769</v>
      </c>
      <c r="B747" t="s">
        <v>97</v>
      </c>
      <c r="C747" s="1">
        <v>40359</v>
      </c>
      <c r="D747">
        <v>1.1834</v>
      </c>
      <c r="E747">
        <v>43110</v>
      </c>
      <c r="F747">
        <v>13900</v>
      </c>
      <c r="G747">
        <v>23676</v>
      </c>
      <c r="H747">
        <v>75758</v>
      </c>
      <c r="I747" t="e">
        <v>#N/A</v>
      </c>
      <c r="J747" s="3" t="e">
        <v>#N/A</v>
      </c>
      <c r="K747">
        <v>87898</v>
      </c>
      <c r="L747">
        <v>14256</v>
      </c>
      <c r="M747">
        <v>148</v>
      </c>
      <c r="N747" s="2">
        <v>210192</v>
      </c>
      <c r="O747" s="2">
        <v>208228</v>
      </c>
      <c r="P747">
        <v>21798</v>
      </c>
      <c r="Q747">
        <v>540395</v>
      </c>
      <c r="R747">
        <v>222974</v>
      </c>
      <c r="S747" s="4" t="e">
        <v>#N/A</v>
      </c>
      <c r="T747">
        <v>23999</v>
      </c>
      <c r="U747">
        <v>464637</v>
      </c>
      <c r="V747">
        <v>-23999</v>
      </c>
      <c r="W747">
        <v>15490</v>
      </c>
      <c r="X747">
        <v>2990</v>
      </c>
      <c r="Y747" t="e">
        <v>#N/A</v>
      </c>
      <c r="Z747">
        <v>-8509</v>
      </c>
      <c r="AA747" t="e">
        <v>#N/A</v>
      </c>
      <c r="AB747">
        <v>-366</v>
      </c>
      <c r="AC747">
        <v>11901</v>
      </c>
      <c r="AD747">
        <v>28.949400000000001</v>
      </c>
      <c r="AE747" s="25" t="e">
        <v>#N/A</v>
      </c>
      <c r="AF747">
        <v>3230</v>
      </c>
      <c r="AG747">
        <v>1860</v>
      </c>
      <c r="AH747">
        <v>98</v>
      </c>
      <c r="AI747">
        <v>11901</v>
      </c>
      <c r="AJ747" t="e">
        <v>#N/A</v>
      </c>
      <c r="AK747">
        <v>10250</v>
      </c>
      <c r="AL747">
        <v>7784</v>
      </c>
      <c r="AM747">
        <v>0</v>
      </c>
      <c r="AN747">
        <v>6425</v>
      </c>
      <c r="AO747">
        <v>109459</v>
      </c>
      <c r="AP747" t="e">
        <v>#N/A</v>
      </c>
      <c r="AQ747">
        <v>40546</v>
      </c>
      <c r="AR747" t="e">
        <v>#N/A</v>
      </c>
      <c r="AS747">
        <v>307023</v>
      </c>
      <c r="AT747">
        <v>25.792300000000001</v>
      </c>
      <c r="AU747">
        <v>15333</v>
      </c>
      <c r="AV747">
        <v>532</v>
      </c>
      <c r="AW747">
        <v>3569</v>
      </c>
      <c r="AX747" s="26">
        <v>40546</v>
      </c>
      <c r="AY747">
        <v>40546</v>
      </c>
      <c r="AZ747">
        <v>431287</v>
      </c>
      <c r="BA747">
        <v>60904</v>
      </c>
      <c r="BB747">
        <v>59448</v>
      </c>
      <c r="BC747">
        <v>61011</v>
      </c>
      <c r="BD747" t="e">
        <v>#N/A</v>
      </c>
      <c r="BE747" s="15">
        <v>3230</v>
      </c>
      <c r="BF747" s="5">
        <v>0</v>
      </c>
      <c r="BG747" s="9">
        <f t="shared" si="104"/>
        <v>0</v>
      </c>
      <c r="BH747" s="9">
        <f t="shared" si="110"/>
        <v>0</v>
      </c>
      <c r="BI747" s="9">
        <f t="shared" si="105"/>
        <v>0</v>
      </c>
      <c r="BJ747">
        <v>147.50800000000001</v>
      </c>
      <c r="BK747" s="9">
        <f t="shared" si="112"/>
        <v>10220.829320000001</v>
      </c>
      <c r="BL747">
        <v>69.290000000000006</v>
      </c>
      <c r="BM747">
        <v>1</v>
      </c>
      <c r="BN747" t="s">
        <v>114</v>
      </c>
      <c r="BO747">
        <f t="shared" si="113"/>
        <v>0</v>
      </c>
      <c r="BP747">
        <f t="shared" si="106"/>
        <v>317421</v>
      </c>
      <c r="BQ747">
        <f t="shared" si="107"/>
        <v>3.2199600278494493E-2</v>
      </c>
      <c r="BR747">
        <f t="shared" si="108"/>
        <v>31.056286144889853</v>
      </c>
      <c r="BS747" t="e">
        <f t="shared" si="109"/>
        <v>#N/A</v>
      </c>
    </row>
    <row r="748" spans="1:71">
      <c r="A748" s="27">
        <v>770</v>
      </c>
      <c r="B748" s="27" t="s">
        <v>98</v>
      </c>
      <c r="C748" s="29">
        <v>44561</v>
      </c>
      <c r="D748" s="27">
        <v>1.2773000000000001</v>
      </c>
      <c r="E748" s="27">
        <v>52969</v>
      </c>
      <c r="F748" s="27" t="e">
        <v>#N/A</v>
      </c>
      <c r="G748" s="27">
        <v>325065</v>
      </c>
      <c r="H748" s="27" t="e">
        <v>#N/A</v>
      </c>
      <c r="I748" s="27">
        <v>15069</v>
      </c>
      <c r="J748" s="27" t="e">
        <v>#N/A</v>
      </c>
      <c r="K748" s="27">
        <v>86195</v>
      </c>
      <c r="L748" s="27">
        <v>8136</v>
      </c>
      <c r="M748" s="27">
        <v>0</v>
      </c>
      <c r="N748" s="27">
        <v>159491</v>
      </c>
      <c r="O748" s="27">
        <v>148538</v>
      </c>
      <c r="P748" s="27">
        <v>5829</v>
      </c>
      <c r="Q748" s="27">
        <v>1317745</v>
      </c>
      <c r="R748" s="27">
        <v>1141654</v>
      </c>
      <c r="S748" s="27">
        <v>0</v>
      </c>
      <c r="T748" s="27">
        <v>2022</v>
      </c>
      <c r="U748" s="27" t="e">
        <v>#N/A</v>
      </c>
      <c r="V748" s="27">
        <v>-2022</v>
      </c>
      <c r="W748" s="27">
        <v>23172</v>
      </c>
      <c r="X748" s="27">
        <v>1987</v>
      </c>
      <c r="Y748" s="27">
        <v>0</v>
      </c>
      <c r="Z748" s="27">
        <v>21150</v>
      </c>
      <c r="AA748" s="27" t="e">
        <v>#N/A</v>
      </c>
      <c r="AB748" s="27">
        <v>0</v>
      </c>
      <c r="AC748" s="27" t="e">
        <v>#N/A</v>
      </c>
      <c r="AD748" s="27">
        <v>24.3294</v>
      </c>
      <c r="AE748" s="27" t="e">
        <v>#N/A</v>
      </c>
      <c r="AF748" s="27">
        <v>16629</v>
      </c>
      <c r="AG748" s="27">
        <v>5333</v>
      </c>
      <c r="AH748" s="27" t="e">
        <v>#N/A</v>
      </c>
      <c r="AI748" s="27">
        <v>21920</v>
      </c>
      <c r="AJ748" s="27">
        <v>0</v>
      </c>
      <c r="AK748" s="27">
        <v>325</v>
      </c>
      <c r="AL748" s="27">
        <v>-5880</v>
      </c>
      <c r="AM748" s="27">
        <v>0</v>
      </c>
      <c r="AN748" s="27">
        <v>21920</v>
      </c>
      <c r="AO748" s="27">
        <v>83863</v>
      </c>
      <c r="AP748" s="27" t="e">
        <v>#N/A</v>
      </c>
      <c r="AQ748" s="27">
        <v>63471</v>
      </c>
      <c r="AR748" s="27">
        <v>1302676</v>
      </c>
      <c r="AS748" s="27">
        <v>175766</v>
      </c>
      <c r="AT748" s="27">
        <v>21.804600000000001</v>
      </c>
      <c r="AU748" s="27">
        <v>17670</v>
      </c>
      <c r="AV748" s="27">
        <v>31254</v>
      </c>
      <c r="AW748" s="27">
        <v>-103</v>
      </c>
      <c r="AX748" s="27">
        <v>63471</v>
      </c>
      <c r="AY748" s="27">
        <v>63471</v>
      </c>
      <c r="AZ748" s="27">
        <v>275611</v>
      </c>
      <c r="BA748" s="27">
        <v>81038</v>
      </c>
      <c r="BB748" s="27">
        <v>81038</v>
      </c>
      <c r="BC748" s="27" t="e">
        <v>#N/A</v>
      </c>
      <c r="BD748" s="27">
        <v>684123</v>
      </c>
      <c r="BE748" s="28">
        <v>16629</v>
      </c>
      <c r="BF748" s="27">
        <v>0</v>
      </c>
      <c r="BG748" s="31">
        <f t="shared" si="104"/>
        <v>0</v>
      </c>
      <c r="BH748" s="31">
        <f t="shared" si="110"/>
        <v>3489.8305500000006</v>
      </c>
      <c r="BI748" s="31">
        <f t="shared" si="105"/>
        <v>3489.8305500000006</v>
      </c>
      <c r="BJ748" s="27">
        <v>199.30500000000001</v>
      </c>
      <c r="BK748" s="31">
        <f t="shared" si="112"/>
        <v>1218311.5651355251</v>
      </c>
      <c r="BL748" s="27">
        <v>6112.7998049999997</v>
      </c>
      <c r="BM748" s="27">
        <v>0</v>
      </c>
      <c r="BN748" s="27" t="s">
        <v>108</v>
      </c>
      <c r="BO748" s="27">
        <f t="shared" si="113"/>
        <v>0</v>
      </c>
      <c r="BP748" s="27">
        <f t="shared" si="106"/>
        <v>176091</v>
      </c>
      <c r="BQ748" s="27">
        <f t="shared" si="107"/>
        <v>6.9186475466408002</v>
      </c>
      <c r="BR748" s="27">
        <f t="shared" si="108"/>
        <v>0.14453691899445412</v>
      </c>
      <c r="BS748" s="27" t="str">
        <f t="shared" si="109"/>
        <v>NonPayer</v>
      </c>
    </row>
    <row r="749" spans="1:71" customFormat="1" hidden="1">
      <c r="A749">
        <v>771</v>
      </c>
      <c r="B749" t="s">
        <v>98</v>
      </c>
      <c r="C749" s="1">
        <v>44377</v>
      </c>
      <c r="D749">
        <v>1.1775</v>
      </c>
      <c r="E749">
        <v>21415</v>
      </c>
      <c r="F749" t="e">
        <v>#N/A</v>
      </c>
      <c r="G749">
        <v>52310</v>
      </c>
      <c r="H749" t="e">
        <v>#N/A</v>
      </c>
      <c r="I749">
        <v>11753</v>
      </c>
      <c r="J749" s="3" t="e">
        <v>#N/A</v>
      </c>
      <c r="K749">
        <v>42093</v>
      </c>
      <c r="L749">
        <v>2825</v>
      </c>
      <c r="M749">
        <v>0</v>
      </c>
      <c r="N749" s="2">
        <v>125337</v>
      </c>
      <c r="O749" s="2">
        <v>119252</v>
      </c>
      <c r="P749">
        <v>4856</v>
      </c>
      <c r="Q749">
        <v>966004</v>
      </c>
      <c r="R749">
        <v>818849</v>
      </c>
      <c r="S749" s="4">
        <v>0</v>
      </c>
      <c r="T749">
        <v>2112</v>
      </c>
      <c r="U749" t="e">
        <v>#N/A</v>
      </c>
      <c r="V749">
        <v>-2112</v>
      </c>
      <c r="W749">
        <v>31346</v>
      </c>
      <c r="X749">
        <v>1473</v>
      </c>
      <c r="Y749">
        <v>0</v>
      </c>
      <c r="Z749">
        <v>29234</v>
      </c>
      <c r="AA749" t="e">
        <v>#N/A</v>
      </c>
      <c r="AB749">
        <v>0</v>
      </c>
      <c r="AC749" t="e">
        <v>#N/A</v>
      </c>
      <c r="AD749">
        <v>20.9651</v>
      </c>
      <c r="AE749" s="25" t="e">
        <v>#N/A</v>
      </c>
      <c r="AF749">
        <v>16140</v>
      </c>
      <c r="AG749">
        <v>4271</v>
      </c>
      <c r="AH749" t="e">
        <v>#N/A</v>
      </c>
      <c r="AI749">
        <v>20372</v>
      </c>
      <c r="AJ749">
        <v>0</v>
      </c>
      <c r="AK749">
        <v>675</v>
      </c>
      <c r="AL749">
        <v>-3891</v>
      </c>
      <c r="AM749">
        <v>0</v>
      </c>
      <c r="AN749">
        <v>20372</v>
      </c>
      <c r="AO749">
        <v>65239</v>
      </c>
      <c r="AP749" t="e">
        <v>#N/A</v>
      </c>
      <c r="AQ749">
        <v>55257</v>
      </c>
      <c r="AR749">
        <v>954251</v>
      </c>
      <c r="AS749">
        <v>146480</v>
      </c>
      <c r="AT749">
        <v>21.0305</v>
      </c>
      <c r="AU749">
        <v>14706</v>
      </c>
      <c r="AV749">
        <v>24287</v>
      </c>
      <c r="AW749">
        <v>-36</v>
      </c>
      <c r="AX749" s="26">
        <v>55257</v>
      </c>
      <c r="AY749">
        <v>55257</v>
      </c>
      <c r="AZ749">
        <v>222121</v>
      </c>
      <c r="BA749">
        <v>69927</v>
      </c>
      <c r="BB749">
        <v>69927</v>
      </c>
      <c r="BC749" t="e">
        <v>#N/A</v>
      </c>
      <c r="BD749">
        <v>579899</v>
      </c>
      <c r="BE749" s="15">
        <v>16140</v>
      </c>
      <c r="BF749" s="5">
        <v>17.510000000000002</v>
      </c>
      <c r="BG749" s="9">
        <f t="shared" si="104"/>
        <v>3489.8305500000006</v>
      </c>
      <c r="BH749" s="9">
        <f t="shared" si="110"/>
        <v>10268.193600000001</v>
      </c>
      <c r="BI749" s="9">
        <f t="shared" si="105"/>
        <v>10268.193600000001</v>
      </c>
      <c r="BJ749">
        <v>199.30500000000001</v>
      </c>
      <c r="BK749" s="9">
        <f t="shared" si="112"/>
        <v>1278142.9650000001</v>
      </c>
      <c r="BL749">
        <v>6413</v>
      </c>
      <c r="BM749">
        <v>0</v>
      </c>
      <c r="BN749" t="s">
        <v>108</v>
      </c>
      <c r="BO749">
        <f t="shared" si="113"/>
        <v>1</v>
      </c>
      <c r="BP749">
        <f t="shared" si="106"/>
        <v>147155</v>
      </c>
      <c r="BQ749">
        <f t="shared" si="107"/>
        <v>8.685691719615372</v>
      </c>
      <c r="BR749">
        <f t="shared" si="108"/>
        <v>0.1151318780681158</v>
      </c>
      <c r="BS749" t="str">
        <f t="shared" si="109"/>
        <v>Continue</v>
      </c>
    </row>
    <row r="750" spans="1:71">
      <c r="A750" s="27">
        <v>772</v>
      </c>
      <c r="B750" s="27" t="s">
        <v>98</v>
      </c>
      <c r="C750" s="29">
        <v>44196</v>
      </c>
      <c r="D750" s="27">
        <v>1.0662</v>
      </c>
      <c r="E750" s="27">
        <v>31070</v>
      </c>
      <c r="F750" s="27" t="e">
        <v>#N/A</v>
      </c>
      <c r="G750" s="27">
        <v>141730</v>
      </c>
      <c r="H750" s="27" t="e">
        <v>#N/A</v>
      </c>
      <c r="I750" s="27">
        <v>7082</v>
      </c>
      <c r="J750" s="27" t="e">
        <v>#N/A</v>
      </c>
      <c r="K750" s="27">
        <v>46005</v>
      </c>
      <c r="L750" s="27">
        <v>4265</v>
      </c>
      <c r="M750" s="27">
        <v>0</v>
      </c>
      <c r="N750" s="27">
        <v>99540</v>
      </c>
      <c r="O750" s="27">
        <v>99699</v>
      </c>
      <c r="P750" s="27">
        <v>4795</v>
      </c>
      <c r="Q750" s="27">
        <v>859294</v>
      </c>
      <c r="R750" s="27">
        <v>732278</v>
      </c>
      <c r="S750" s="27">
        <v>0</v>
      </c>
      <c r="T750" s="27">
        <v>958</v>
      </c>
      <c r="U750" s="27" t="e">
        <v>#N/A</v>
      </c>
      <c r="V750" s="27">
        <v>-958</v>
      </c>
      <c r="W750" s="27">
        <v>-7573</v>
      </c>
      <c r="X750" s="27">
        <v>1157</v>
      </c>
      <c r="Y750" s="27">
        <v>0</v>
      </c>
      <c r="Z750" s="27">
        <v>-8531</v>
      </c>
      <c r="AA750" s="27" t="e">
        <v>#N/A</v>
      </c>
      <c r="AB750" s="27">
        <v>0</v>
      </c>
      <c r="AC750" s="27" t="e">
        <v>#N/A</v>
      </c>
      <c r="AD750" s="27">
        <v>20.768999999999998</v>
      </c>
      <c r="AE750" s="27" t="e">
        <v>#N/A</v>
      </c>
      <c r="AF750" s="27">
        <v>12332</v>
      </c>
      <c r="AG750" s="27">
        <v>3230</v>
      </c>
      <c r="AH750" s="27" t="e">
        <v>#N/A</v>
      </c>
      <c r="AI750" s="27">
        <v>15552</v>
      </c>
      <c r="AJ750" s="27">
        <v>0</v>
      </c>
      <c r="AK750" s="27">
        <v>89</v>
      </c>
      <c r="AL750" s="27">
        <v>-1945</v>
      </c>
      <c r="AM750" s="27">
        <v>0</v>
      </c>
      <c r="AN750" s="27">
        <v>15552</v>
      </c>
      <c r="AO750" s="27">
        <v>52221</v>
      </c>
      <c r="AP750" s="27" t="e">
        <v>#N/A</v>
      </c>
      <c r="AQ750" s="27">
        <v>44209</v>
      </c>
      <c r="AR750" s="27">
        <v>852212</v>
      </c>
      <c r="AS750" s="27">
        <v>126927</v>
      </c>
      <c r="AT750" s="27">
        <v>21.3977</v>
      </c>
      <c r="AU750" s="27">
        <v>12036</v>
      </c>
      <c r="AV750" s="27">
        <v>23465</v>
      </c>
      <c r="AW750" s="27">
        <v>4</v>
      </c>
      <c r="AX750" s="27">
        <v>44209</v>
      </c>
      <c r="AY750" s="27">
        <v>44209</v>
      </c>
      <c r="AZ750" s="27">
        <v>197889</v>
      </c>
      <c r="BA750" s="27">
        <v>56249</v>
      </c>
      <c r="BB750" s="27">
        <v>56249</v>
      </c>
      <c r="BC750" s="27" t="e">
        <v>#N/A</v>
      </c>
      <c r="BD750" s="27">
        <v>447421</v>
      </c>
      <c r="BE750" s="28">
        <v>12332</v>
      </c>
      <c r="BF750" s="27">
        <f>19.29+14.72</f>
        <v>34.01</v>
      </c>
      <c r="BG750" s="31">
        <f t="shared" si="104"/>
        <v>6778.3630499999999</v>
      </c>
      <c r="BH750" s="31">
        <f t="shared" si="110"/>
        <v>11976.237450000001</v>
      </c>
      <c r="BI750" s="31">
        <f t="shared" si="105"/>
        <v>11976.237450000001</v>
      </c>
      <c r="BJ750" s="27">
        <v>199.30500000000001</v>
      </c>
      <c r="BK750" s="31">
        <f t="shared" si="112"/>
        <v>472352.85000000003</v>
      </c>
      <c r="BL750" s="27">
        <v>2370</v>
      </c>
      <c r="BM750" s="27">
        <v>0</v>
      </c>
      <c r="BN750" s="27" t="s">
        <v>108</v>
      </c>
      <c r="BO750" s="27">
        <f t="shared" si="113"/>
        <v>1</v>
      </c>
      <c r="BP750" s="27">
        <f t="shared" si="106"/>
        <v>127016</v>
      </c>
      <c r="BQ750" s="27">
        <f t="shared" si="107"/>
        <v>3.7188452635888396</v>
      </c>
      <c r="BR750" s="27">
        <f t="shared" si="108"/>
        <v>0.26890067456986866</v>
      </c>
      <c r="BS750" s="27" t="str">
        <f t="shared" si="109"/>
        <v>Continue</v>
      </c>
    </row>
    <row r="751" spans="1:71" customFormat="1" hidden="1">
      <c r="A751">
        <v>773</v>
      </c>
      <c r="B751" t="s">
        <v>98</v>
      </c>
      <c r="C751" s="1">
        <v>44012</v>
      </c>
      <c r="D751">
        <v>1.1240000000000001</v>
      </c>
      <c r="E751">
        <v>14859</v>
      </c>
      <c r="F751" t="e">
        <v>#N/A</v>
      </c>
      <c r="G751">
        <v>40675</v>
      </c>
      <c r="H751" t="e">
        <v>#N/A</v>
      </c>
      <c r="I751">
        <v>5919</v>
      </c>
      <c r="J751" s="3" t="e">
        <v>#N/A</v>
      </c>
      <c r="K751">
        <v>44632</v>
      </c>
      <c r="L751">
        <v>3559</v>
      </c>
      <c r="M751">
        <v>0</v>
      </c>
      <c r="N751" s="2">
        <v>81264</v>
      </c>
      <c r="O751" s="2">
        <v>80724</v>
      </c>
      <c r="P751">
        <v>3044</v>
      </c>
      <c r="Q751">
        <v>669213</v>
      </c>
      <c r="R751">
        <v>561150</v>
      </c>
      <c r="S751" s="4">
        <v>0</v>
      </c>
      <c r="T751">
        <v>161</v>
      </c>
      <c r="U751" t="e">
        <v>#N/A</v>
      </c>
      <c r="V751">
        <v>-161</v>
      </c>
      <c r="W751">
        <v>17994</v>
      </c>
      <c r="X751">
        <v>1060</v>
      </c>
      <c r="Y751">
        <v>0</v>
      </c>
      <c r="Z751">
        <v>17833</v>
      </c>
      <c r="AA751" t="e">
        <v>#N/A</v>
      </c>
      <c r="AB751">
        <v>0</v>
      </c>
      <c r="AC751" t="e">
        <v>#N/A</v>
      </c>
      <c r="AD751">
        <v>22.044499999999999</v>
      </c>
      <c r="AE751" s="25" t="e">
        <v>#N/A</v>
      </c>
      <c r="AF751">
        <v>10229</v>
      </c>
      <c r="AG751">
        <v>2894</v>
      </c>
      <c r="AH751" t="e">
        <v>#N/A</v>
      </c>
      <c r="AI751">
        <v>13128</v>
      </c>
      <c r="AJ751">
        <v>0</v>
      </c>
      <c r="AK751">
        <v>111</v>
      </c>
      <c r="AL751">
        <v>-58</v>
      </c>
      <c r="AM751">
        <v>0</v>
      </c>
      <c r="AN751">
        <v>13128</v>
      </c>
      <c r="AO751">
        <v>47741</v>
      </c>
      <c r="AP751" t="e">
        <v>#N/A</v>
      </c>
      <c r="AQ751">
        <v>39979</v>
      </c>
      <c r="AR751">
        <v>663294</v>
      </c>
      <c r="AS751">
        <v>107952</v>
      </c>
      <c r="AT751">
        <v>20.965699999999998</v>
      </c>
      <c r="AU751">
        <v>10608</v>
      </c>
      <c r="AV751">
        <v>24562</v>
      </c>
      <c r="AW751">
        <v>10</v>
      </c>
      <c r="AX751" s="26">
        <v>39979</v>
      </c>
      <c r="AY751">
        <v>39979</v>
      </c>
      <c r="AZ751">
        <v>182455</v>
      </c>
      <c r="BA751">
        <v>50597</v>
      </c>
      <c r="BB751">
        <v>50597</v>
      </c>
      <c r="BC751" t="e">
        <v>#N/A</v>
      </c>
      <c r="BD751">
        <v>394992</v>
      </c>
      <c r="BE751" s="15">
        <v>10229</v>
      </c>
      <c r="BF751" s="5">
        <f>10.35+15.73</f>
        <v>26.08</v>
      </c>
      <c r="BG751" s="9">
        <f t="shared" si="104"/>
        <v>5197.8743999999997</v>
      </c>
      <c r="BH751" s="9">
        <f t="shared" si="110"/>
        <v>7388.2363499999992</v>
      </c>
      <c r="BI751" s="9">
        <f t="shared" si="105"/>
        <v>7388.2363499999992</v>
      </c>
      <c r="BJ751">
        <v>199.30500000000001</v>
      </c>
      <c r="BK751" s="9">
        <f t="shared" si="112"/>
        <v>286520.86321668001</v>
      </c>
      <c r="BL751">
        <v>1437.599976</v>
      </c>
      <c r="BM751">
        <v>0</v>
      </c>
      <c r="BN751" t="s">
        <v>108</v>
      </c>
      <c r="BO751">
        <f t="shared" si="113"/>
        <v>1</v>
      </c>
      <c r="BP751">
        <f t="shared" si="106"/>
        <v>108063</v>
      </c>
      <c r="BQ751">
        <f t="shared" si="107"/>
        <v>2.6514242915399353</v>
      </c>
      <c r="BR751">
        <f t="shared" si="108"/>
        <v>0.37715578121191784</v>
      </c>
      <c r="BS751" t="str">
        <f t="shared" si="109"/>
        <v>Continue</v>
      </c>
    </row>
    <row r="752" spans="1:71">
      <c r="A752" s="27">
        <v>774</v>
      </c>
      <c r="B752" s="27" t="s">
        <v>98</v>
      </c>
      <c r="C752" s="29">
        <v>43830</v>
      </c>
      <c r="D752" s="27">
        <v>1.1060000000000001</v>
      </c>
      <c r="E752" s="27">
        <v>21673</v>
      </c>
      <c r="F752" s="27" t="e">
        <v>#N/A</v>
      </c>
      <c r="G752" s="27">
        <v>59012</v>
      </c>
      <c r="H752" s="27" t="e">
        <v>#N/A</v>
      </c>
      <c r="I752" s="27">
        <v>5435</v>
      </c>
      <c r="J752" s="27" t="e">
        <v>#N/A</v>
      </c>
      <c r="K752" s="27">
        <v>46259</v>
      </c>
      <c r="L752" s="27">
        <v>413</v>
      </c>
      <c r="M752" s="27">
        <v>0</v>
      </c>
      <c r="N752" s="27">
        <v>66880</v>
      </c>
      <c r="O752" s="27">
        <v>68751</v>
      </c>
      <c r="P752" s="27">
        <v>23</v>
      </c>
      <c r="Q752" s="27">
        <v>580025</v>
      </c>
      <c r="R752" s="27">
        <v>483943</v>
      </c>
      <c r="S752" s="27">
        <v>0</v>
      </c>
      <c r="T752" s="27">
        <v>257</v>
      </c>
      <c r="U752" s="27" t="e">
        <v>#N/A</v>
      </c>
      <c r="V752" s="27">
        <v>-257</v>
      </c>
      <c r="W752" s="27">
        <v>4056</v>
      </c>
      <c r="X752" s="27">
        <v>878</v>
      </c>
      <c r="Y752" s="27">
        <v>0</v>
      </c>
      <c r="Z752" s="27">
        <v>3799</v>
      </c>
      <c r="AA752" s="27" t="e">
        <v>#N/A</v>
      </c>
      <c r="AB752" s="27">
        <v>0</v>
      </c>
      <c r="AC752" s="27" t="e">
        <v>#N/A</v>
      </c>
      <c r="AD752" s="27">
        <v>17.712599999999998</v>
      </c>
      <c r="AE752" s="27" t="e">
        <v>#N/A</v>
      </c>
      <c r="AF752" s="27">
        <v>11003</v>
      </c>
      <c r="AG752" s="27">
        <v>2368</v>
      </c>
      <c r="AH752" s="27" t="e">
        <v>#N/A</v>
      </c>
      <c r="AI752" s="27">
        <v>13369</v>
      </c>
      <c r="AJ752" s="27">
        <v>0</v>
      </c>
      <c r="AK752" s="27">
        <v>103</v>
      </c>
      <c r="AL752" s="27">
        <v>-1844</v>
      </c>
      <c r="AM752" s="27">
        <v>0</v>
      </c>
      <c r="AN752" s="27">
        <v>13369</v>
      </c>
      <c r="AO752" s="27">
        <v>42822</v>
      </c>
      <c r="AP752" s="27" t="e">
        <v>#N/A</v>
      </c>
      <c r="AQ752" s="27">
        <v>36122</v>
      </c>
      <c r="AR752" s="27">
        <v>574590</v>
      </c>
      <c r="AS752" s="27">
        <v>95979</v>
      </c>
      <c r="AT752" s="27">
        <v>20.671600000000002</v>
      </c>
      <c r="AU752" s="27">
        <v>9413</v>
      </c>
      <c r="AV752" s="27">
        <v>23056</v>
      </c>
      <c r="AW752" s="27">
        <v>1</v>
      </c>
      <c r="AX752" s="27">
        <v>36122</v>
      </c>
      <c r="AY752" s="27">
        <v>36122</v>
      </c>
      <c r="AZ752" s="27">
        <v>156853</v>
      </c>
      <c r="BA752" s="27">
        <v>45536</v>
      </c>
      <c r="BB752" s="27">
        <v>45536</v>
      </c>
      <c r="BC752" s="27" t="e">
        <v>#N/A</v>
      </c>
      <c r="BD752" s="27">
        <v>383912</v>
      </c>
      <c r="BE752" s="28">
        <v>11003</v>
      </c>
      <c r="BF752" s="27">
        <f>10.99</f>
        <v>10.99</v>
      </c>
      <c r="BG752" s="31">
        <f t="shared" si="104"/>
        <v>2190.36195</v>
      </c>
      <c r="BH752" s="31" t="e">
        <f t="shared" si="110"/>
        <v>#N/A</v>
      </c>
      <c r="BI752" s="31" t="e">
        <f t="shared" si="105"/>
        <v>#N/A</v>
      </c>
      <c r="BJ752" s="27">
        <v>199.30500000000001</v>
      </c>
      <c r="BK752" s="31">
        <f t="shared" si="112"/>
        <v>261328.70623405502</v>
      </c>
      <c r="BL752" s="27">
        <v>1311.1999510000001</v>
      </c>
      <c r="BM752" s="27">
        <v>0</v>
      </c>
      <c r="BN752" s="27" t="s">
        <v>108</v>
      </c>
      <c r="BO752" s="27">
        <f t="shared" si="113"/>
        <v>1</v>
      </c>
      <c r="BP752" s="27">
        <f t="shared" si="106"/>
        <v>96082</v>
      </c>
      <c r="BQ752" s="27">
        <f t="shared" si="107"/>
        <v>2.7198508173649074</v>
      </c>
      <c r="BR752" s="27">
        <f t="shared" si="108"/>
        <v>0.36766722410490044</v>
      </c>
      <c r="BS752" s="27" t="e">
        <f t="shared" si="109"/>
        <v>#N/A</v>
      </c>
    </row>
    <row r="753" spans="1:71" customFormat="1" hidden="1">
      <c r="A753">
        <v>775</v>
      </c>
      <c r="B753" s="10" t="s">
        <v>98</v>
      </c>
      <c r="C753" s="11">
        <v>43646</v>
      </c>
      <c r="D753" s="10">
        <v>1.0266</v>
      </c>
      <c r="E753" s="10" t="e">
        <v>#N/A</v>
      </c>
      <c r="F753" s="10" t="e">
        <v>#N/A</v>
      </c>
      <c r="G753" s="10">
        <v>26271</v>
      </c>
      <c r="H753" s="10" t="e">
        <v>#N/A</v>
      </c>
      <c r="I753" s="10">
        <v>5028</v>
      </c>
      <c r="J753" s="10" t="e">
        <v>#N/A</v>
      </c>
      <c r="K753" s="10">
        <v>36455</v>
      </c>
      <c r="L753" s="10">
        <v>79373</v>
      </c>
      <c r="M753" s="10">
        <v>0</v>
      </c>
      <c r="N753" s="10">
        <v>46460</v>
      </c>
      <c r="O753" s="10">
        <v>45526</v>
      </c>
      <c r="P753" s="10">
        <v>20519</v>
      </c>
      <c r="Q753" s="10">
        <v>452063</v>
      </c>
      <c r="R753" s="10">
        <v>397562</v>
      </c>
      <c r="S753" s="10" t="e">
        <v>#N/A</v>
      </c>
      <c r="T753" s="10">
        <v>224</v>
      </c>
      <c r="U753" s="10" t="e">
        <v>#N/A</v>
      </c>
      <c r="V753" s="10">
        <v>-224</v>
      </c>
      <c r="W753" s="10">
        <v>7386</v>
      </c>
      <c r="X753" s="10">
        <v>862</v>
      </c>
      <c r="Y753" s="10">
        <v>0</v>
      </c>
      <c r="Z753" s="10">
        <v>7162</v>
      </c>
      <c r="AA753" s="10" t="e">
        <v>#N/A</v>
      </c>
      <c r="AB753" s="10" t="e">
        <v>#N/A</v>
      </c>
      <c r="AC753" s="10" t="e">
        <v>#N/A</v>
      </c>
      <c r="AD753" s="10">
        <v>21.3642</v>
      </c>
      <c r="AE753" s="25" t="e">
        <v>#N/A</v>
      </c>
      <c r="AF753" s="10">
        <v>8210</v>
      </c>
      <c r="AG753" s="10">
        <v>2230</v>
      </c>
      <c r="AH753" s="10" t="e">
        <v>#N/A</v>
      </c>
      <c r="AI753" s="10">
        <v>10438</v>
      </c>
      <c r="AJ753" s="10">
        <v>0</v>
      </c>
      <c r="AK753" s="10">
        <v>164</v>
      </c>
      <c r="AL753" s="10">
        <v>6723</v>
      </c>
      <c r="AM753" s="10">
        <v>0</v>
      </c>
      <c r="AN753" s="10">
        <v>10438</v>
      </c>
      <c r="AO753" s="10">
        <v>38898</v>
      </c>
      <c r="AP753" s="10" t="e">
        <v>#N/A</v>
      </c>
      <c r="AQ753" s="10">
        <v>30763</v>
      </c>
      <c r="AR753" s="10">
        <v>447035</v>
      </c>
      <c r="AS753" s="10">
        <v>54337</v>
      </c>
      <c r="AT753" s="10">
        <v>22.6099</v>
      </c>
      <c r="AU753" s="10">
        <v>8987</v>
      </c>
      <c r="AV753" s="10">
        <v>19574</v>
      </c>
      <c r="AW753" s="10">
        <v>-2</v>
      </c>
      <c r="AX753" s="26">
        <v>30763</v>
      </c>
      <c r="AY753" s="10">
        <v>30763</v>
      </c>
      <c r="AZ753" s="10">
        <v>133046</v>
      </c>
      <c r="BA753" s="10">
        <v>39748</v>
      </c>
      <c r="BB753" s="10">
        <v>39748</v>
      </c>
      <c r="BC753" s="10" t="e">
        <v>#N/A</v>
      </c>
      <c r="BD753" s="10">
        <v>333049</v>
      </c>
      <c r="BE753" s="14">
        <v>8210</v>
      </c>
      <c r="BF753" s="12" t="e">
        <v>#N/A</v>
      </c>
      <c r="BG753" s="9" t="e">
        <f t="shared" si="104"/>
        <v>#N/A</v>
      </c>
      <c r="BH753" s="9" t="e">
        <f t="shared" si="110"/>
        <v>#N/A</v>
      </c>
      <c r="BI753" s="9" t="e">
        <f t="shared" si="105"/>
        <v>#N/A</v>
      </c>
      <c r="BJ753" s="10" t="e">
        <v>#N/A</v>
      </c>
      <c r="BK753" s="13" t="e">
        <f t="shared" si="112"/>
        <v>#N/A</v>
      </c>
      <c r="BL753" s="10" t="e">
        <v>#N/A</v>
      </c>
      <c r="BO753" t="e">
        <f t="shared" si="113"/>
        <v>#N/A</v>
      </c>
      <c r="BP753">
        <f t="shared" si="106"/>
        <v>54501</v>
      </c>
      <c r="BQ753" t="e">
        <f t="shared" si="107"/>
        <v>#N/A</v>
      </c>
      <c r="BR753" t="e">
        <f t="shared" si="108"/>
        <v>#N/A</v>
      </c>
      <c r="BS753" t="e">
        <f t="shared" si="109"/>
        <v>#N/A</v>
      </c>
    </row>
    <row r="754" spans="1:71">
      <c r="A754" s="27">
        <v>776</v>
      </c>
      <c r="B754" s="27" t="s">
        <v>98</v>
      </c>
      <c r="C754" s="29">
        <v>43465</v>
      </c>
      <c r="D754" s="27">
        <v>0.94130000000000003</v>
      </c>
      <c r="E754" s="27" t="e">
        <v>#N/A</v>
      </c>
      <c r="F754" s="27" t="e">
        <v>#N/A</v>
      </c>
      <c r="G754" s="27">
        <v>36237</v>
      </c>
      <c r="H754" s="27" t="e">
        <v>#N/A</v>
      </c>
      <c r="I754" s="27">
        <v>4223</v>
      </c>
      <c r="J754" s="27" t="e">
        <v>#N/A</v>
      </c>
      <c r="K754" s="27">
        <v>30249</v>
      </c>
      <c r="L754" s="27">
        <v>5666</v>
      </c>
      <c r="M754" s="27">
        <v>0</v>
      </c>
      <c r="N754" s="27">
        <v>36785</v>
      </c>
      <c r="O754" s="27">
        <v>33203</v>
      </c>
      <c r="P754" s="27">
        <v>1597</v>
      </c>
      <c r="Q754" s="27">
        <v>375499</v>
      </c>
      <c r="R754" s="27">
        <v>333249</v>
      </c>
      <c r="S754" s="27" t="e">
        <v>#N/A</v>
      </c>
      <c r="T754" s="27">
        <v>890</v>
      </c>
      <c r="U754" s="27" t="e">
        <v>#N/A</v>
      </c>
      <c r="V754" s="27">
        <v>-890</v>
      </c>
      <c r="W754" s="27">
        <v>5232</v>
      </c>
      <c r="X754" s="27">
        <v>534</v>
      </c>
      <c r="Y754" s="27">
        <v>0</v>
      </c>
      <c r="Z754" s="27">
        <v>4342</v>
      </c>
      <c r="AA754" s="27" t="e">
        <v>#N/A</v>
      </c>
      <c r="AB754" s="27" t="e">
        <v>#N/A</v>
      </c>
      <c r="AC754" s="27" t="e">
        <v>#N/A</v>
      </c>
      <c r="AD754" s="27">
        <v>22.567399999999999</v>
      </c>
      <c r="AE754" s="27" t="e">
        <v>#N/A</v>
      </c>
      <c r="AF754" s="27">
        <v>8086</v>
      </c>
      <c r="AG754" s="27">
        <v>2361</v>
      </c>
      <c r="AH754" s="27" t="e">
        <v>#N/A</v>
      </c>
      <c r="AI754" s="27">
        <v>10462</v>
      </c>
      <c r="AJ754" s="27">
        <v>0</v>
      </c>
      <c r="AK754" s="27">
        <v>236</v>
      </c>
      <c r="AL754" s="27">
        <v>-1252</v>
      </c>
      <c r="AM754" s="27">
        <v>0</v>
      </c>
      <c r="AN754" s="27">
        <v>10462</v>
      </c>
      <c r="AO754" s="27">
        <v>32469</v>
      </c>
      <c r="AP754" s="27" t="e">
        <v>#N/A</v>
      </c>
      <c r="AQ754" s="27">
        <v>27088</v>
      </c>
      <c r="AR754" s="27">
        <v>371276</v>
      </c>
      <c r="AS754" s="27">
        <v>42014</v>
      </c>
      <c r="AT754" s="27">
        <v>23.0014</v>
      </c>
      <c r="AU754" s="27">
        <v>8102</v>
      </c>
      <c r="AV754" s="27">
        <v>16555</v>
      </c>
      <c r="AW754" s="27">
        <v>34</v>
      </c>
      <c r="AX754" s="27">
        <v>27088</v>
      </c>
      <c r="AY754" s="27">
        <v>27088</v>
      </c>
      <c r="AZ754" s="27">
        <v>111297</v>
      </c>
      <c r="BA754" s="27">
        <v>35224</v>
      </c>
      <c r="BB754" s="27">
        <v>35224</v>
      </c>
      <c r="BC754" s="27" t="e">
        <v>#N/A</v>
      </c>
      <c r="BD754" s="27">
        <v>234710</v>
      </c>
      <c r="BE754" s="28">
        <v>8086</v>
      </c>
      <c r="BF754" s="27" t="e">
        <v>#N/A</v>
      </c>
      <c r="BG754" s="31" t="e">
        <f t="shared" si="104"/>
        <v>#N/A</v>
      </c>
      <c r="BH754" s="31" t="e">
        <f t="shared" si="110"/>
        <v>#N/A</v>
      </c>
      <c r="BI754" s="31" t="e">
        <f t="shared" si="105"/>
        <v>#N/A</v>
      </c>
      <c r="BJ754" s="27" t="e">
        <v>#N/A</v>
      </c>
      <c r="BK754" s="31" t="e">
        <f t="shared" si="112"/>
        <v>#N/A</v>
      </c>
      <c r="BL754" s="27" t="e">
        <v>#N/A</v>
      </c>
      <c r="BO754" s="27" t="e">
        <f t="shared" si="113"/>
        <v>#N/A</v>
      </c>
      <c r="BP754" s="27">
        <f t="shared" si="106"/>
        <v>42250</v>
      </c>
      <c r="BQ754" s="27" t="e">
        <f t="shared" si="107"/>
        <v>#N/A</v>
      </c>
      <c r="BR754" s="27" t="e">
        <f t="shared" si="108"/>
        <v>#N/A</v>
      </c>
      <c r="BS754" s="27" t="e">
        <f t="shared" si="109"/>
        <v>#N/A</v>
      </c>
    </row>
    <row r="755" spans="1:71" customFormat="1" hidden="1">
      <c r="A755">
        <v>777</v>
      </c>
      <c r="B755" s="10" t="s">
        <v>98</v>
      </c>
      <c r="C755" s="11">
        <v>43281</v>
      </c>
      <c r="D755" s="10">
        <v>0.74870000000000003</v>
      </c>
      <c r="E755" s="10" t="e">
        <v>#N/A</v>
      </c>
      <c r="F755" s="10" t="e">
        <v>#N/A</v>
      </c>
      <c r="G755" s="10">
        <v>18722</v>
      </c>
      <c r="H755" s="10" t="e">
        <v>#N/A</v>
      </c>
      <c r="I755" s="10">
        <v>3541</v>
      </c>
      <c r="J755" s="10" t="e">
        <v>#N/A</v>
      </c>
      <c r="K755" s="10">
        <v>29244</v>
      </c>
      <c r="L755" s="10">
        <v>178993</v>
      </c>
      <c r="M755" s="10">
        <v>0</v>
      </c>
      <c r="N755" s="10">
        <v>27730</v>
      </c>
      <c r="O755" s="10">
        <v>25688</v>
      </c>
      <c r="P755" s="10">
        <v>231</v>
      </c>
      <c r="Q755" s="10">
        <v>287172</v>
      </c>
      <c r="R755" s="10">
        <v>252436</v>
      </c>
      <c r="S755" s="10" t="e">
        <v>#N/A</v>
      </c>
      <c r="T755" s="10">
        <v>859</v>
      </c>
      <c r="U755" s="10" t="e">
        <v>#N/A</v>
      </c>
      <c r="V755" s="10">
        <v>-859</v>
      </c>
      <c r="W755" s="10">
        <v>14695</v>
      </c>
      <c r="X755" s="10">
        <v>389</v>
      </c>
      <c r="Y755" s="10">
        <v>0</v>
      </c>
      <c r="Z755" s="10">
        <v>13836</v>
      </c>
      <c r="AA755" s="10" t="e">
        <v>#N/A</v>
      </c>
      <c r="AB755" s="10" t="e">
        <v>#N/A</v>
      </c>
      <c r="AC755" s="10" t="e">
        <v>#N/A</v>
      </c>
      <c r="AD755" s="10">
        <v>22.599299999999999</v>
      </c>
      <c r="AE755" s="25" t="e">
        <v>#N/A</v>
      </c>
      <c r="AF755" s="10">
        <v>5982</v>
      </c>
      <c r="AG755" s="10">
        <v>1758</v>
      </c>
      <c r="AH755" s="10" t="e">
        <v>#N/A</v>
      </c>
      <c r="AI755" s="10">
        <v>7779</v>
      </c>
      <c r="AJ755" s="10">
        <v>0</v>
      </c>
      <c r="AK755" s="10">
        <v>237</v>
      </c>
      <c r="AL755" s="10">
        <v>-5195</v>
      </c>
      <c r="AM755" s="10">
        <v>0</v>
      </c>
      <c r="AN755" s="10">
        <v>7779</v>
      </c>
      <c r="AO755" s="10">
        <v>25780</v>
      </c>
      <c r="AP755" s="10" t="e">
        <v>#N/A</v>
      </c>
      <c r="AQ755" s="10">
        <v>23142</v>
      </c>
      <c r="AR755" s="10">
        <v>283631</v>
      </c>
      <c r="AS755" s="10">
        <v>34499</v>
      </c>
      <c r="AT755" s="10">
        <v>23.416699999999999</v>
      </c>
      <c r="AU755" s="10">
        <v>7088</v>
      </c>
      <c r="AV755" s="10">
        <v>15014</v>
      </c>
      <c r="AW755" s="10">
        <v>39</v>
      </c>
      <c r="AX755" s="26">
        <v>23142</v>
      </c>
      <c r="AY755" s="10">
        <v>23142</v>
      </c>
      <c r="AZ755" s="10">
        <v>94584</v>
      </c>
      <c r="BA755" s="10">
        <v>30269</v>
      </c>
      <c r="BB755" s="10">
        <v>30269</v>
      </c>
      <c r="BC755" s="10" t="e">
        <v>#N/A</v>
      </c>
      <c r="BD755" s="10">
        <v>189477</v>
      </c>
      <c r="BE755" s="14">
        <v>5982</v>
      </c>
      <c r="BF755" s="12" t="e">
        <v>#N/A</v>
      </c>
      <c r="BG755" s="9" t="e">
        <f t="shared" si="104"/>
        <v>#N/A</v>
      </c>
      <c r="BH755" s="9" t="e">
        <f t="shared" si="110"/>
        <v>#N/A</v>
      </c>
      <c r="BI755" s="9" t="e">
        <f t="shared" si="105"/>
        <v>#N/A</v>
      </c>
      <c r="BJ755" s="10" t="e">
        <v>#N/A</v>
      </c>
      <c r="BK755" s="13" t="e">
        <f t="shared" si="112"/>
        <v>#N/A</v>
      </c>
      <c r="BL755" s="10" t="e">
        <v>#N/A</v>
      </c>
      <c r="BO755" t="e">
        <f t="shared" si="113"/>
        <v>#N/A</v>
      </c>
      <c r="BP755">
        <f t="shared" si="106"/>
        <v>34736</v>
      </c>
      <c r="BQ755" t="e">
        <f t="shared" si="107"/>
        <v>#N/A</v>
      </c>
      <c r="BR755" t="e">
        <f t="shared" si="108"/>
        <v>#N/A</v>
      </c>
      <c r="BS755" t="e">
        <f t="shared" si="109"/>
        <v>#N/A</v>
      </c>
    </row>
    <row r="756" spans="1:71">
      <c r="A756" s="27">
        <v>778</v>
      </c>
      <c r="B756" s="27" t="s">
        <v>98</v>
      </c>
      <c r="C756" s="29">
        <v>43100</v>
      </c>
      <c r="D756" s="27">
        <v>0.69169999999999998</v>
      </c>
      <c r="E756" s="27" t="e">
        <v>#N/A</v>
      </c>
      <c r="F756" s="27" t="e">
        <v>#N/A</v>
      </c>
      <c r="G756" s="27">
        <v>25525</v>
      </c>
      <c r="H756" s="27" t="e">
        <v>#N/A</v>
      </c>
      <c r="I756" s="27">
        <v>3056</v>
      </c>
      <c r="J756" s="27" t="e">
        <v>#N/A</v>
      </c>
      <c r="K756" s="27">
        <v>32820</v>
      </c>
      <c r="L756" s="27">
        <v>71676</v>
      </c>
      <c r="M756" s="27">
        <v>0</v>
      </c>
      <c r="N756" s="27">
        <v>31797</v>
      </c>
      <c r="O756" s="27">
        <v>32932</v>
      </c>
      <c r="P756" s="27">
        <v>595</v>
      </c>
      <c r="Q756" s="27">
        <v>268828</v>
      </c>
      <c r="R756" s="27">
        <v>226883</v>
      </c>
      <c r="S756" s="27" t="e">
        <v>#N/A</v>
      </c>
      <c r="T756" s="27">
        <v>622</v>
      </c>
      <c r="U756" s="27" t="e">
        <v>#N/A</v>
      </c>
      <c r="V756" s="27">
        <v>-622</v>
      </c>
      <c r="W756" s="27">
        <v>10979</v>
      </c>
      <c r="X756" s="27">
        <v>305</v>
      </c>
      <c r="Y756" s="27">
        <v>0</v>
      </c>
      <c r="Z756" s="27">
        <v>10357</v>
      </c>
      <c r="AA756" s="27" t="e">
        <v>#N/A</v>
      </c>
      <c r="AB756" s="27" t="e">
        <v>#N/A</v>
      </c>
      <c r="AC756" s="27" t="e">
        <v>#N/A</v>
      </c>
      <c r="AD756" s="27">
        <v>24.3675</v>
      </c>
      <c r="AE756" s="27" t="e">
        <v>#N/A</v>
      </c>
      <c r="AF756" s="27">
        <v>6393</v>
      </c>
      <c r="AG756" s="27">
        <v>2061</v>
      </c>
      <c r="AH756" s="27" t="e">
        <v>#N/A</v>
      </c>
      <c r="AI756" s="27">
        <v>8458</v>
      </c>
      <c r="AJ756" s="27">
        <v>0</v>
      </c>
      <c r="AK756" s="27">
        <v>202</v>
      </c>
      <c r="AL756" s="27">
        <v>2506</v>
      </c>
      <c r="AM756" s="27">
        <v>0</v>
      </c>
      <c r="AN756" s="27">
        <v>8458</v>
      </c>
      <c r="AO756" s="27">
        <v>23685</v>
      </c>
      <c r="AP756" s="27" t="e">
        <v>#N/A</v>
      </c>
      <c r="AQ756" s="27">
        <v>19019</v>
      </c>
      <c r="AR756" s="27">
        <v>265772</v>
      </c>
      <c r="AS756" s="27">
        <v>41743</v>
      </c>
      <c r="AT756" s="27">
        <v>23.862300000000001</v>
      </c>
      <c r="AU756" s="27">
        <v>5962</v>
      </c>
      <c r="AV756" s="27">
        <v>13715</v>
      </c>
      <c r="AW756" s="27">
        <v>4</v>
      </c>
      <c r="AX756" s="27">
        <v>19019</v>
      </c>
      <c r="AY756" s="27">
        <v>19019</v>
      </c>
      <c r="AZ756" s="27">
        <v>78010</v>
      </c>
      <c r="BA756" s="27">
        <v>24985</v>
      </c>
      <c r="BB756" s="27">
        <v>24985</v>
      </c>
      <c r="BC756" s="27" t="e">
        <v>#N/A</v>
      </c>
      <c r="BD756" s="27">
        <v>157781</v>
      </c>
      <c r="BE756" s="28">
        <v>6393</v>
      </c>
      <c r="BF756" s="27" t="e">
        <v>#N/A</v>
      </c>
      <c r="BG756" s="31" t="e">
        <f t="shared" si="104"/>
        <v>#N/A</v>
      </c>
      <c r="BH756" s="31" t="e">
        <f t="shared" si="110"/>
        <v>#N/A</v>
      </c>
      <c r="BI756" s="31" t="e">
        <f t="shared" si="105"/>
        <v>#N/A</v>
      </c>
      <c r="BJ756" s="27" t="e">
        <v>#N/A</v>
      </c>
      <c r="BK756" s="31" t="e">
        <f t="shared" si="112"/>
        <v>#N/A</v>
      </c>
      <c r="BL756" s="27" t="e">
        <v>#N/A</v>
      </c>
      <c r="BO756" s="27" t="e">
        <f t="shared" si="113"/>
        <v>#N/A</v>
      </c>
      <c r="BP756" s="27">
        <f t="shared" si="106"/>
        <v>41945</v>
      </c>
      <c r="BQ756" s="27" t="e">
        <f t="shared" si="107"/>
        <v>#N/A</v>
      </c>
      <c r="BR756" s="27" t="e">
        <f t="shared" si="108"/>
        <v>#N/A</v>
      </c>
      <c r="BS756" s="27" t="e">
        <f t="shared" si="109"/>
        <v>#N/A</v>
      </c>
    </row>
    <row r="757" spans="1:71" customFormat="1" hidden="1">
      <c r="A757">
        <v>779</v>
      </c>
      <c r="B757" s="10" t="s">
        <v>98</v>
      </c>
      <c r="C757" s="11">
        <v>42916</v>
      </c>
      <c r="D757" s="10">
        <v>1.038</v>
      </c>
      <c r="E757" s="10" t="e">
        <v>#N/A</v>
      </c>
      <c r="F757" s="10" t="e">
        <v>#N/A</v>
      </c>
      <c r="G757" s="10">
        <v>28478</v>
      </c>
      <c r="H757" s="10" t="e">
        <v>#N/A</v>
      </c>
      <c r="I757" s="10">
        <v>2098</v>
      </c>
      <c r="J757" s="10" t="e">
        <v>#N/A</v>
      </c>
      <c r="K757" s="10">
        <v>31278</v>
      </c>
      <c r="L757" s="10">
        <v>50121</v>
      </c>
      <c r="M757" s="10">
        <v>0</v>
      </c>
      <c r="N757" s="10">
        <v>26886</v>
      </c>
      <c r="O757" s="10">
        <v>27097</v>
      </c>
      <c r="P757" s="10">
        <v>484</v>
      </c>
      <c r="Q757" s="10">
        <v>215323</v>
      </c>
      <c r="R757" s="10">
        <v>179415</v>
      </c>
      <c r="S757" s="10" t="e">
        <v>#N/A</v>
      </c>
      <c r="T757" s="10">
        <v>65</v>
      </c>
      <c r="U757" s="10" t="e">
        <v>#N/A</v>
      </c>
      <c r="V757" s="10">
        <v>-65</v>
      </c>
      <c r="W757" s="10">
        <v>11390</v>
      </c>
      <c r="X757" s="10">
        <v>190</v>
      </c>
      <c r="Y757" s="10">
        <v>0</v>
      </c>
      <c r="Z757" s="10">
        <v>11325</v>
      </c>
      <c r="AA757" s="10" t="e">
        <v>#N/A</v>
      </c>
      <c r="AB757" s="10" t="e">
        <v>#N/A</v>
      </c>
      <c r="AC757" s="10" t="e">
        <v>#N/A</v>
      </c>
      <c r="AD757" s="10">
        <v>23.2211</v>
      </c>
      <c r="AE757" s="25" t="e">
        <v>#N/A</v>
      </c>
      <c r="AF757" s="10">
        <v>4219</v>
      </c>
      <c r="AG757" s="10">
        <v>1276</v>
      </c>
      <c r="AH757" s="10" t="e">
        <v>#N/A</v>
      </c>
      <c r="AI757" s="10">
        <v>5495</v>
      </c>
      <c r="AJ757" s="10">
        <v>0</v>
      </c>
      <c r="AK757" s="10">
        <v>0</v>
      </c>
      <c r="AL757" s="10">
        <v>16219</v>
      </c>
      <c r="AM757" s="10">
        <v>0</v>
      </c>
      <c r="AN757" s="10">
        <v>5495</v>
      </c>
      <c r="AO757" s="10">
        <v>17729</v>
      </c>
      <c r="AP757" s="10" t="e">
        <v>#N/A</v>
      </c>
      <c r="AQ757" s="10">
        <v>14180</v>
      </c>
      <c r="AR757" s="10">
        <v>213225</v>
      </c>
      <c r="AS757" s="10">
        <v>35908</v>
      </c>
      <c r="AT757" s="10">
        <v>24.158999999999999</v>
      </c>
      <c r="AU757" s="10">
        <v>4517</v>
      </c>
      <c r="AV757" s="10">
        <v>13226</v>
      </c>
      <c r="AW757" s="10">
        <v>0</v>
      </c>
      <c r="AX757" s="26">
        <v>14180</v>
      </c>
      <c r="AY757" s="10">
        <v>14180</v>
      </c>
      <c r="AZ757" s="10">
        <v>64988</v>
      </c>
      <c r="BA757" s="10">
        <v>18697</v>
      </c>
      <c r="BB757" s="10">
        <v>18697</v>
      </c>
      <c r="BC757" s="10" t="e">
        <v>#N/A</v>
      </c>
      <c r="BD757" s="10">
        <v>139485</v>
      </c>
      <c r="BE757" s="14">
        <v>4219</v>
      </c>
      <c r="BF757" s="12" t="e">
        <v>#N/A</v>
      </c>
      <c r="BG757" s="9" t="e">
        <f t="shared" si="104"/>
        <v>#N/A</v>
      </c>
      <c r="BH757" s="9" t="e">
        <f t="shared" si="110"/>
        <v>#N/A</v>
      </c>
      <c r="BI757" s="9" t="e">
        <f t="shared" si="105"/>
        <v>#N/A</v>
      </c>
      <c r="BJ757" s="10" t="e">
        <v>#N/A</v>
      </c>
      <c r="BK757" s="13" t="e">
        <f t="shared" si="112"/>
        <v>#N/A</v>
      </c>
      <c r="BL757" s="10" t="e">
        <v>#N/A</v>
      </c>
      <c r="BO757" t="e">
        <f t="shared" si="113"/>
        <v>#N/A</v>
      </c>
      <c r="BP757">
        <f t="shared" si="106"/>
        <v>35908</v>
      </c>
      <c r="BQ757" t="e">
        <f t="shared" si="107"/>
        <v>#N/A</v>
      </c>
      <c r="BR757" t="e">
        <f t="shared" si="108"/>
        <v>#N/A</v>
      </c>
      <c r="BS757" t="e">
        <f t="shared" si="109"/>
        <v>#N/A</v>
      </c>
    </row>
    <row r="758" spans="1:71">
      <c r="A758" s="27">
        <v>780</v>
      </c>
      <c r="B758" s="27" t="s">
        <v>98</v>
      </c>
      <c r="C758" s="29">
        <v>42735</v>
      </c>
      <c r="D758" s="27">
        <v>0.82269999999999999</v>
      </c>
      <c r="E758" s="27" t="e">
        <v>#N/A</v>
      </c>
      <c r="F758" s="27" t="e">
        <v>#N/A</v>
      </c>
      <c r="G758" s="27">
        <v>17415</v>
      </c>
      <c r="H758" s="27" t="e">
        <v>#N/A</v>
      </c>
      <c r="I758" s="27">
        <v>1820</v>
      </c>
      <c r="J758" s="27" t="e">
        <v>#N/A</v>
      </c>
      <c r="K758" s="27">
        <v>14500</v>
      </c>
      <c r="L758" s="27">
        <v>33286</v>
      </c>
      <c r="M758" s="27">
        <v>0</v>
      </c>
      <c r="N758" s="27">
        <v>20885</v>
      </c>
      <c r="O758" s="27">
        <v>20707</v>
      </c>
      <c r="P758" s="27">
        <v>489</v>
      </c>
      <c r="Q758" s="27">
        <v>175371</v>
      </c>
      <c r="R758" s="27">
        <v>145853</v>
      </c>
      <c r="S758" s="27" t="e">
        <v>#N/A</v>
      </c>
      <c r="T758" s="27">
        <v>1156</v>
      </c>
      <c r="U758" s="27" t="e">
        <v>#N/A</v>
      </c>
      <c r="V758" s="27">
        <v>-1156</v>
      </c>
      <c r="W758" s="27">
        <v>1369</v>
      </c>
      <c r="X758" s="27">
        <v>150</v>
      </c>
      <c r="Y758" s="27">
        <v>0</v>
      </c>
      <c r="Z758" s="27">
        <v>213</v>
      </c>
      <c r="AA758" s="27" t="e">
        <v>#N/A</v>
      </c>
      <c r="AB758" s="27" t="e">
        <v>#N/A</v>
      </c>
      <c r="AC758" s="27" t="e">
        <v>#N/A</v>
      </c>
      <c r="AD758" s="27">
        <v>23.334700000000002</v>
      </c>
      <c r="AE758" s="27" t="e">
        <v>#N/A</v>
      </c>
      <c r="AF758" s="27">
        <v>3706</v>
      </c>
      <c r="AG758" s="27">
        <v>1128</v>
      </c>
      <c r="AH758" s="27" t="e">
        <v>#N/A</v>
      </c>
      <c r="AI758" s="27">
        <v>4834</v>
      </c>
      <c r="AJ758" s="27">
        <v>0</v>
      </c>
      <c r="AK758" s="27">
        <v>0</v>
      </c>
      <c r="AL758" s="27">
        <v>-340</v>
      </c>
      <c r="AM758" s="27">
        <v>0</v>
      </c>
      <c r="AN758" s="27">
        <v>4834</v>
      </c>
      <c r="AO758" s="27">
        <v>16173</v>
      </c>
      <c r="AP758" s="27" t="e">
        <v>#N/A</v>
      </c>
      <c r="AQ758" s="27">
        <v>11011</v>
      </c>
      <c r="AR758" s="27">
        <v>173551</v>
      </c>
      <c r="AS758" s="27">
        <v>29518</v>
      </c>
      <c r="AT758" s="27">
        <v>24.395800000000001</v>
      </c>
      <c r="AU758" s="27">
        <v>3553</v>
      </c>
      <c r="AV758" s="27">
        <v>14088</v>
      </c>
      <c r="AW758" s="27">
        <v>0</v>
      </c>
      <c r="AX758" s="27">
        <v>11011</v>
      </c>
      <c r="AY758" s="27">
        <v>11011</v>
      </c>
      <c r="AZ758" s="27">
        <v>58062</v>
      </c>
      <c r="BA758" s="27">
        <v>14564</v>
      </c>
      <c r="BB758" s="27">
        <v>14564</v>
      </c>
      <c r="BC758" s="27" t="e">
        <v>#N/A</v>
      </c>
      <c r="BD758" s="27">
        <v>120435</v>
      </c>
      <c r="BE758" s="28">
        <v>3706</v>
      </c>
      <c r="BF758" s="27" t="e">
        <v>#N/A</v>
      </c>
      <c r="BG758" s="31" t="e">
        <f t="shared" si="104"/>
        <v>#N/A</v>
      </c>
      <c r="BH758" s="31" t="e">
        <f t="shared" si="110"/>
        <v>#N/A</v>
      </c>
      <c r="BI758" s="31" t="e">
        <f t="shared" si="105"/>
        <v>#N/A</v>
      </c>
      <c r="BJ758" s="27" t="e">
        <v>#N/A</v>
      </c>
      <c r="BK758" s="31" t="e">
        <f t="shared" si="112"/>
        <v>#N/A</v>
      </c>
      <c r="BL758" s="27" t="e">
        <v>#N/A</v>
      </c>
      <c r="BO758" s="27" t="e">
        <f t="shared" si="113"/>
        <v>#N/A</v>
      </c>
      <c r="BP758" s="27">
        <f t="shared" si="106"/>
        <v>29518</v>
      </c>
      <c r="BQ758" s="27" t="e">
        <f t="shared" si="107"/>
        <v>#N/A</v>
      </c>
      <c r="BR758" s="27" t="e">
        <f t="shared" si="108"/>
        <v>#N/A</v>
      </c>
      <c r="BS758" s="27" t="e">
        <f t="shared" si="109"/>
        <v>#N/A</v>
      </c>
    </row>
    <row r="759" spans="1:71" customFormat="1" hidden="1">
      <c r="A759">
        <v>781</v>
      </c>
      <c r="B759" s="10" t="s">
        <v>98</v>
      </c>
      <c r="C759" s="11">
        <v>42551</v>
      </c>
      <c r="D759" s="10">
        <v>0.81779999999999997</v>
      </c>
      <c r="E759" s="10" t="e">
        <v>#N/A</v>
      </c>
      <c r="F759" s="10" t="e">
        <v>#N/A</v>
      </c>
      <c r="G759" s="10">
        <v>5239</v>
      </c>
      <c r="H759" s="10" t="e">
        <v>#N/A</v>
      </c>
      <c r="I759" s="10">
        <v>1609</v>
      </c>
      <c r="J759" s="10" t="e">
        <v>#N/A</v>
      </c>
      <c r="K759" s="10">
        <v>15659</v>
      </c>
      <c r="L759" s="10">
        <v>30220</v>
      </c>
      <c r="M759" s="10">
        <v>0</v>
      </c>
      <c r="N759" s="10">
        <v>16785</v>
      </c>
      <c r="O759" s="10">
        <v>16166</v>
      </c>
      <c r="P759" s="10">
        <v>4187</v>
      </c>
      <c r="Q759" s="10">
        <v>152691</v>
      </c>
      <c r="R759" s="10">
        <v>127714</v>
      </c>
      <c r="S759" s="10" t="e">
        <v>#N/A</v>
      </c>
      <c r="T759" s="10">
        <v>843</v>
      </c>
      <c r="U759" s="10" t="e">
        <v>#N/A</v>
      </c>
      <c r="V759" s="10">
        <v>-843</v>
      </c>
      <c r="W759" s="10">
        <v>10273</v>
      </c>
      <c r="X759" s="10">
        <v>119</v>
      </c>
      <c r="Y759" s="10">
        <v>0</v>
      </c>
      <c r="Z759" s="10">
        <v>9430</v>
      </c>
      <c r="AA759" s="10" t="e">
        <v>#N/A</v>
      </c>
      <c r="AB759" s="10" t="e">
        <v>#N/A</v>
      </c>
      <c r="AC759" s="10" t="e">
        <v>#N/A</v>
      </c>
      <c r="AD759" s="10">
        <v>22.750800000000002</v>
      </c>
      <c r="AE759" s="25" t="e">
        <v>#N/A</v>
      </c>
      <c r="AF759" s="10">
        <v>2533</v>
      </c>
      <c r="AG759" s="10">
        <v>746</v>
      </c>
      <c r="AH759" s="10" t="e">
        <v>#N/A</v>
      </c>
      <c r="AI759" s="10">
        <v>3279</v>
      </c>
      <c r="AJ759" s="10">
        <v>0</v>
      </c>
      <c r="AK759" s="10">
        <v>0</v>
      </c>
      <c r="AL759" s="10">
        <v>972</v>
      </c>
      <c r="AM759" s="10">
        <v>0</v>
      </c>
      <c r="AN759" s="10">
        <v>3279</v>
      </c>
      <c r="AO759" s="10">
        <v>13905</v>
      </c>
      <c r="AP759" s="10" t="e">
        <v>#N/A</v>
      </c>
      <c r="AQ759" s="10">
        <v>6068.7888999999996</v>
      </c>
      <c r="AR759" s="10">
        <v>151082</v>
      </c>
      <c r="AS759" s="10">
        <v>24977</v>
      </c>
      <c r="AT759" s="10">
        <v>24.4908</v>
      </c>
      <c r="AU759" s="10">
        <v>1968.3630000000001</v>
      </c>
      <c r="AV759" s="10">
        <v>13579.645</v>
      </c>
      <c r="AW759" s="10">
        <v>0</v>
      </c>
      <c r="AX759" s="26">
        <v>6068.7889999999998</v>
      </c>
      <c r="AY759" s="10">
        <v>6068.7889999999998</v>
      </c>
      <c r="AZ759" s="10">
        <v>50190.500999999997</v>
      </c>
      <c r="BA759" s="10">
        <v>8037.152</v>
      </c>
      <c r="BB759" s="10">
        <v>8037.152</v>
      </c>
      <c r="BC759" s="10" t="e">
        <v>#N/A</v>
      </c>
      <c r="BD759" s="10">
        <v>111464</v>
      </c>
      <c r="BE759" s="14">
        <v>2533</v>
      </c>
      <c r="BF759" s="12" t="e">
        <v>#N/A</v>
      </c>
      <c r="BG759" s="9" t="e">
        <f t="shared" si="104"/>
        <v>#N/A</v>
      </c>
      <c r="BH759" s="9" t="e">
        <f t="shared" si="110"/>
        <v>#N/A</v>
      </c>
      <c r="BI759" s="9" t="e">
        <f t="shared" si="105"/>
        <v>#N/A</v>
      </c>
      <c r="BJ759" s="10" t="e">
        <v>#N/A</v>
      </c>
      <c r="BK759" s="13" t="e">
        <f t="shared" si="112"/>
        <v>#N/A</v>
      </c>
      <c r="BL759" s="10" t="e">
        <v>#N/A</v>
      </c>
      <c r="BO759" t="e">
        <f t="shared" si="113"/>
        <v>#N/A</v>
      </c>
      <c r="BP759">
        <f t="shared" si="106"/>
        <v>24977</v>
      </c>
      <c r="BQ759" t="e">
        <f t="shared" si="107"/>
        <v>#N/A</v>
      </c>
      <c r="BR759" t="e">
        <f t="shared" si="108"/>
        <v>#N/A</v>
      </c>
      <c r="BS759" t="e">
        <f t="shared" si="109"/>
        <v>#N/A</v>
      </c>
    </row>
    <row r="760" spans="1:71">
      <c r="A760" s="27">
        <v>782</v>
      </c>
      <c r="B760" s="27" t="s">
        <v>98</v>
      </c>
      <c r="C760" s="29">
        <v>42369</v>
      </c>
      <c r="D760" s="27">
        <v>1.0343</v>
      </c>
      <c r="E760" s="27" t="e">
        <v>#N/A</v>
      </c>
      <c r="F760" s="27" t="e">
        <v>#N/A</v>
      </c>
      <c r="G760" s="27">
        <v>14363.761</v>
      </c>
      <c r="H760" s="27" t="e">
        <v>#N/A</v>
      </c>
      <c r="I760" s="27">
        <v>1418.6210000000001</v>
      </c>
      <c r="J760" s="27" t="e">
        <v>#N/A</v>
      </c>
      <c r="K760" s="27">
        <v>16514.151999999998</v>
      </c>
      <c r="L760" s="27">
        <v>15935.866</v>
      </c>
      <c r="M760" s="27">
        <v>0</v>
      </c>
      <c r="N760" s="27">
        <v>13716.168</v>
      </c>
      <c r="O760" s="27">
        <v>14135.44</v>
      </c>
      <c r="P760" s="27">
        <v>4264.29</v>
      </c>
      <c r="Q760" s="27">
        <v>139651.98300000001</v>
      </c>
      <c r="R760" s="27">
        <v>116705.5156</v>
      </c>
      <c r="S760" s="27" t="e">
        <v>#N/A</v>
      </c>
      <c r="T760" s="27">
        <v>1656.73</v>
      </c>
      <c r="U760" s="27" t="e">
        <v>#N/A</v>
      </c>
      <c r="V760" s="27">
        <v>-1656.73</v>
      </c>
      <c r="W760" s="27">
        <v>6744.4989999999998</v>
      </c>
      <c r="X760" s="27">
        <v>96.917000000000002</v>
      </c>
      <c r="Y760" s="27">
        <v>0</v>
      </c>
      <c r="Z760" s="27">
        <v>5087.7690000000002</v>
      </c>
      <c r="AA760" s="27" t="e">
        <v>#N/A</v>
      </c>
      <c r="AB760" s="27" t="e">
        <v>#N/A</v>
      </c>
      <c r="AC760" s="27" t="e">
        <v>#N/A</v>
      </c>
      <c r="AD760" s="27">
        <v>25.8597</v>
      </c>
      <c r="AE760" s="27" t="e">
        <v>#N/A</v>
      </c>
      <c r="AF760" s="27">
        <v>934.10699999999997</v>
      </c>
      <c r="AG760" s="27">
        <v>325.81099999999998</v>
      </c>
      <c r="AH760" s="27" t="e">
        <v>#N/A</v>
      </c>
      <c r="AI760" s="27">
        <v>1259.9179999999999</v>
      </c>
      <c r="AJ760" s="27">
        <v>0</v>
      </c>
      <c r="AK760" s="27">
        <v>0</v>
      </c>
      <c r="AL760" s="27">
        <v>1856.7469000000001</v>
      </c>
      <c r="AM760" s="27">
        <v>0</v>
      </c>
      <c r="AN760" s="27">
        <v>1259.9179999999999</v>
      </c>
      <c r="AO760" s="27">
        <v>12258.44</v>
      </c>
      <c r="AP760" s="27" t="e">
        <v>#N/A</v>
      </c>
      <c r="AQ760" s="27">
        <v>1850.182</v>
      </c>
      <c r="AR760" s="27">
        <v>138233.3634</v>
      </c>
      <c r="AS760" s="27">
        <v>22946.4712</v>
      </c>
      <c r="AT760" s="27">
        <v>27.880299999999998</v>
      </c>
      <c r="AU760" s="27">
        <v>715.24900000000002</v>
      </c>
      <c r="AV760" s="27">
        <v>12706.829100000001</v>
      </c>
      <c r="AW760" s="27">
        <v>0</v>
      </c>
      <c r="AX760" s="27">
        <v>1850.182</v>
      </c>
      <c r="AY760" s="27">
        <v>1850.182</v>
      </c>
      <c r="AZ760" s="27">
        <v>43342.036099999998</v>
      </c>
      <c r="BA760" s="27">
        <v>2565.431</v>
      </c>
      <c r="BB760" s="27">
        <v>2565.431</v>
      </c>
      <c r="BC760" s="27" t="e">
        <v>#N/A</v>
      </c>
      <c r="BD760" s="27">
        <v>101081.254</v>
      </c>
      <c r="BE760" s="28">
        <v>934.10699999999997</v>
      </c>
      <c r="BF760" s="27" t="e">
        <v>#N/A</v>
      </c>
      <c r="BG760" s="31" t="e">
        <f t="shared" si="104"/>
        <v>#N/A</v>
      </c>
      <c r="BH760" s="31" t="e">
        <f t="shared" si="110"/>
        <v>#N/A</v>
      </c>
      <c r="BI760" s="31" t="e">
        <f t="shared" si="105"/>
        <v>#N/A</v>
      </c>
      <c r="BJ760" s="27" t="e">
        <v>#N/A</v>
      </c>
      <c r="BK760" s="31" t="e">
        <f t="shared" si="112"/>
        <v>#N/A</v>
      </c>
      <c r="BL760" s="27" t="e">
        <v>#N/A</v>
      </c>
      <c r="BO760" s="27" t="e">
        <f t="shared" si="113"/>
        <v>#N/A</v>
      </c>
      <c r="BP760" s="27">
        <f t="shared" si="106"/>
        <v>22946.467400000009</v>
      </c>
      <c r="BQ760" s="27" t="e">
        <f t="shared" si="107"/>
        <v>#N/A</v>
      </c>
      <c r="BR760" s="27" t="e">
        <f t="shared" si="108"/>
        <v>#N/A</v>
      </c>
      <c r="BS760" s="27" t="e">
        <f t="shared" si="109"/>
        <v>#N/A</v>
      </c>
    </row>
    <row r="761" spans="1:71" customFormat="1" hidden="1">
      <c r="A761">
        <v>783</v>
      </c>
      <c r="B761" s="10" t="s">
        <v>98</v>
      </c>
      <c r="C761" s="11">
        <v>42185</v>
      </c>
      <c r="D761" s="10">
        <v>0.81920000000000004</v>
      </c>
      <c r="E761" s="10" t="e">
        <v>#N/A</v>
      </c>
      <c r="F761" s="10" t="e">
        <v>#N/A</v>
      </c>
      <c r="G761" s="10">
        <v>2856.4229999999998</v>
      </c>
      <c r="H761" s="10" t="e">
        <v>#N/A</v>
      </c>
      <c r="I761" s="10">
        <v>1277.7539999999999</v>
      </c>
      <c r="J761" s="10" t="e">
        <v>#N/A</v>
      </c>
      <c r="K761" s="10">
        <v>22110.554</v>
      </c>
      <c r="L761" s="10">
        <v>11844.984</v>
      </c>
      <c r="M761" s="10">
        <v>0</v>
      </c>
      <c r="N761" s="10">
        <v>12069.379000000001</v>
      </c>
      <c r="O761" s="10">
        <v>12313.22</v>
      </c>
      <c r="P761" s="10">
        <v>2412.0740000000001</v>
      </c>
      <c r="Q761" s="10">
        <v>122241.52</v>
      </c>
      <c r="R761" s="10">
        <v>101117.2656</v>
      </c>
      <c r="S761" s="10" t="e">
        <v>#N/A</v>
      </c>
      <c r="T761" s="10">
        <v>18.829000000000001</v>
      </c>
      <c r="U761" s="10" t="e">
        <v>#N/A</v>
      </c>
      <c r="V761" s="10">
        <v>-18.829000000000001</v>
      </c>
      <c r="W761" s="10">
        <v>3612.73</v>
      </c>
      <c r="X761" s="10">
        <v>103.614</v>
      </c>
      <c r="Y761" s="10">
        <v>0</v>
      </c>
      <c r="Z761" s="10">
        <v>3593.9009999999998</v>
      </c>
      <c r="AA761" s="10" t="e">
        <v>#N/A</v>
      </c>
      <c r="AB761" s="10" t="e">
        <v>#N/A</v>
      </c>
      <c r="AC761" s="10" t="e">
        <v>#N/A</v>
      </c>
      <c r="AD761" s="10">
        <v>27.4787</v>
      </c>
      <c r="AE761" s="25" t="e">
        <v>#N/A</v>
      </c>
      <c r="AF761" s="10">
        <v>396.36799999999999</v>
      </c>
      <c r="AG761" s="10">
        <v>150.18600000000001</v>
      </c>
      <c r="AH761" s="10" t="e">
        <v>#N/A</v>
      </c>
      <c r="AI761" s="10">
        <v>546.55399999999997</v>
      </c>
      <c r="AJ761" s="10">
        <v>0</v>
      </c>
      <c r="AK761" s="10">
        <v>0</v>
      </c>
      <c r="AL761" s="10">
        <v>-7616.2479999999996</v>
      </c>
      <c r="AM761" s="10">
        <v>0</v>
      </c>
      <c r="AN761" s="10">
        <v>546.55399999999997</v>
      </c>
      <c r="AO761" s="10">
        <v>10551.616</v>
      </c>
      <c r="AP761" s="10" t="e">
        <v>#N/A</v>
      </c>
      <c r="AQ761" s="10">
        <v>1942.7349999999999</v>
      </c>
      <c r="AR761" s="10">
        <v>120963.7694</v>
      </c>
      <c r="AS761" s="10">
        <v>21124.251199999999</v>
      </c>
      <c r="AT761" s="10">
        <v>34.0687</v>
      </c>
      <c r="AU761" s="10">
        <v>1003.871</v>
      </c>
      <c r="AV761" s="10">
        <v>10112.632100000001</v>
      </c>
      <c r="AW761" s="10">
        <v>0</v>
      </c>
      <c r="AX761" s="26">
        <v>1942.7349999999999</v>
      </c>
      <c r="AY761" s="10">
        <v>1942.7349999999999</v>
      </c>
      <c r="AZ761" s="10">
        <v>38963.839800000002</v>
      </c>
      <c r="BA761" s="10">
        <v>2946.6060000000002</v>
      </c>
      <c r="BB761" s="10">
        <v>2946.6060000000002</v>
      </c>
      <c r="BC761" s="10" t="e">
        <v>#N/A</v>
      </c>
      <c r="BD761" s="10">
        <v>95083.672000000006</v>
      </c>
      <c r="BE761" s="14">
        <v>396.36799999999999</v>
      </c>
      <c r="BF761" s="12" t="e">
        <v>#N/A</v>
      </c>
      <c r="BG761" s="9" t="e">
        <f t="shared" si="104"/>
        <v>#N/A</v>
      </c>
      <c r="BH761" s="9" t="e">
        <f t="shared" si="110"/>
        <v>#N/A</v>
      </c>
      <c r="BI761" s="9" t="e">
        <f t="shared" si="105"/>
        <v>#N/A</v>
      </c>
      <c r="BJ761" s="10" t="e">
        <v>#N/A</v>
      </c>
      <c r="BK761" s="13" t="e">
        <f t="shared" si="112"/>
        <v>#N/A</v>
      </c>
      <c r="BL761" s="10" t="e">
        <v>#N/A</v>
      </c>
      <c r="BO761" t="e">
        <f t="shared" si="113"/>
        <v>#N/A</v>
      </c>
      <c r="BP761">
        <f t="shared" si="106"/>
        <v>21124.254400000005</v>
      </c>
      <c r="BQ761" t="e">
        <f t="shared" si="107"/>
        <v>#N/A</v>
      </c>
      <c r="BR761" t="e">
        <f t="shared" si="108"/>
        <v>#N/A</v>
      </c>
      <c r="BS761" t="e">
        <f t="shared" si="109"/>
        <v>#N/A</v>
      </c>
    </row>
    <row r="762" spans="1:71">
      <c r="A762" s="27">
        <v>784</v>
      </c>
      <c r="B762" s="27" t="s">
        <v>98</v>
      </c>
      <c r="C762" s="29">
        <v>42004</v>
      </c>
      <c r="D762" s="27">
        <v>1.0072000000000001</v>
      </c>
      <c r="E762" s="27" t="e">
        <v>#N/A</v>
      </c>
      <c r="F762" s="27" t="e">
        <v>#N/A</v>
      </c>
      <c r="G762" s="27">
        <v>11385.087</v>
      </c>
      <c r="H762" s="27" t="e">
        <v>#N/A</v>
      </c>
      <c r="I762" s="27">
        <v>1125.307</v>
      </c>
      <c r="J762" s="27" t="e">
        <v>#N/A</v>
      </c>
      <c r="K762" s="27">
        <v>30665.466</v>
      </c>
      <c r="L762" s="27">
        <v>216.535</v>
      </c>
      <c r="M762" s="27">
        <v>0</v>
      </c>
      <c r="N762" s="27">
        <v>11800.358</v>
      </c>
      <c r="O762" s="27">
        <v>12158.037</v>
      </c>
      <c r="P762" s="27">
        <v>5328.817</v>
      </c>
      <c r="Q762" s="27">
        <v>108806.274</v>
      </c>
      <c r="R762" s="27">
        <v>87837.203099999999</v>
      </c>
      <c r="S762" s="27" t="e">
        <v>#N/A</v>
      </c>
      <c r="T762" s="27">
        <v>37.720999999999997</v>
      </c>
      <c r="U762" s="27" t="e">
        <v>#N/A</v>
      </c>
      <c r="V762" s="27">
        <v>-37.720999999999997</v>
      </c>
      <c r="W762" s="27">
        <v>12019.117</v>
      </c>
      <c r="X762" s="27">
        <v>169.67500000000001</v>
      </c>
      <c r="Y762" s="27">
        <v>0</v>
      </c>
      <c r="Z762" s="27">
        <v>11981.396199999999</v>
      </c>
      <c r="AA762" s="27" t="e">
        <v>#N/A</v>
      </c>
      <c r="AB762" s="27" t="e">
        <v>#N/A</v>
      </c>
      <c r="AC762" s="27" t="e">
        <v>#N/A</v>
      </c>
      <c r="AD762" s="27">
        <v>46.641599999999997</v>
      </c>
      <c r="AE762" s="27" t="e">
        <v>#N/A</v>
      </c>
      <c r="AF762" s="27">
        <v>604.77300000000002</v>
      </c>
      <c r="AG762" s="27">
        <v>528.64300000000003</v>
      </c>
      <c r="AH762" s="27" t="e">
        <v>#N/A</v>
      </c>
      <c r="AI762" s="27">
        <v>1133.4159999999999</v>
      </c>
      <c r="AJ762" s="27">
        <v>0</v>
      </c>
      <c r="AK762" s="27">
        <v>0</v>
      </c>
      <c r="AL762" s="27">
        <v>-1880.0070000000001</v>
      </c>
      <c r="AM762" s="27">
        <v>0</v>
      </c>
      <c r="AN762" s="27">
        <v>1133.4159999999999</v>
      </c>
      <c r="AO762" s="27">
        <v>9363.7720000000008</v>
      </c>
      <c r="AP762" s="27" t="e">
        <v>#N/A</v>
      </c>
      <c r="AQ762" s="27">
        <v>3400.6129999999998</v>
      </c>
      <c r="AR762" s="27">
        <v>107680.9664</v>
      </c>
      <c r="AS762" s="27">
        <v>20969.0687</v>
      </c>
      <c r="AT762" s="27">
        <v>30.5244</v>
      </c>
      <c r="AU762" s="27">
        <v>1494.0719999999999</v>
      </c>
      <c r="AV762" s="27">
        <v>8264.0260999999991</v>
      </c>
      <c r="AW762" s="27">
        <v>0</v>
      </c>
      <c r="AX762" s="27">
        <v>3400.6129999999998</v>
      </c>
      <c r="AY762" s="27">
        <v>3400.6129999999998</v>
      </c>
      <c r="AZ762" s="27">
        <v>39175.875999999997</v>
      </c>
      <c r="BA762" s="27">
        <v>4894.6850999999997</v>
      </c>
      <c r="BB762" s="27">
        <v>4894.6850999999997</v>
      </c>
      <c r="BC762" s="27" t="e">
        <v>#N/A</v>
      </c>
      <c r="BD762" s="27">
        <v>93907.326000000001</v>
      </c>
      <c r="BE762" s="28">
        <v>604.77300000000002</v>
      </c>
      <c r="BF762" s="27" t="e">
        <v>#N/A</v>
      </c>
      <c r="BG762" s="31" t="e">
        <f t="shared" si="104"/>
        <v>#N/A</v>
      </c>
      <c r="BH762" s="31" t="e">
        <f t="shared" si="110"/>
        <v>#N/A</v>
      </c>
      <c r="BI762" s="31" t="e">
        <f t="shared" si="105"/>
        <v>#N/A</v>
      </c>
      <c r="BJ762" s="27" t="e">
        <v>#N/A</v>
      </c>
      <c r="BK762" s="31" t="e">
        <f t="shared" si="112"/>
        <v>#N/A</v>
      </c>
      <c r="BL762" s="27" t="e">
        <v>#N/A</v>
      </c>
      <c r="BO762" s="27" t="e">
        <f t="shared" si="113"/>
        <v>#N/A</v>
      </c>
      <c r="BP762" s="27">
        <f t="shared" si="106"/>
        <v>20969.070900000006</v>
      </c>
      <c r="BQ762" s="27" t="e">
        <f t="shared" si="107"/>
        <v>#N/A</v>
      </c>
      <c r="BR762" s="27" t="e">
        <f t="shared" si="108"/>
        <v>#N/A</v>
      </c>
      <c r="BS762" s="27" t="e">
        <f t="shared" si="109"/>
        <v>#N/A</v>
      </c>
    </row>
    <row r="763" spans="1:71" customFormat="1" hidden="1">
      <c r="A763">
        <v>785</v>
      </c>
      <c r="B763" s="10" t="s">
        <v>98</v>
      </c>
      <c r="C763" s="11">
        <v>41820</v>
      </c>
      <c r="D763" s="10">
        <v>1.3926000000000001</v>
      </c>
      <c r="E763" s="10" t="e">
        <v>#N/A</v>
      </c>
      <c r="F763" s="10" t="e">
        <v>#N/A</v>
      </c>
      <c r="G763" s="10">
        <v>2483.8670000000002</v>
      </c>
      <c r="H763" s="10" t="e">
        <v>#N/A</v>
      </c>
      <c r="I763" s="10">
        <v>933.29600000000005</v>
      </c>
      <c r="J763" s="10" t="e">
        <v>#N/A</v>
      </c>
      <c r="K763" s="10">
        <v>22751.300999999999</v>
      </c>
      <c r="L763" s="10">
        <v>2608.0189999999998</v>
      </c>
      <c r="M763" s="10">
        <v>0</v>
      </c>
      <c r="N763" s="10">
        <v>12927.981</v>
      </c>
      <c r="O763" s="10">
        <v>13431.505999999999</v>
      </c>
      <c r="P763" s="10">
        <v>5183.3029999999999</v>
      </c>
      <c r="Q763" s="10">
        <v>94913.853000000003</v>
      </c>
      <c r="R763" s="10">
        <v>72671.3125</v>
      </c>
      <c r="S763" s="10" t="e">
        <v>#N/A</v>
      </c>
      <c r="T763" s="10">
        <v>35.573999999999998</v>
      </c>
      <c r="U763" s="10" t="e">
        <v>#N/A</v>
      </c>
      <c r="V763" s="10">
        <v>-35.573999999999998</v>
      </c>
      <c r="W763" s="10">
        <v>6849.4920000000002</v>
      </c>
      <c r="X763" s="10">
        <v>91.945999999999998</v>
      </c>
      <c r="Y763" s="10">
        <v>0</v>
      </c>
      <c r="Z763" s="10">
        <v>6813.9182000000001</v>
      </c>
      <c r="AA763" s="10" t="e">
        <v>#N/A</v>
      </c>
      <c r="AB763" s="10" t="e">
        <v>#N/A</v>
      </c>
      <c r="AC763" s="10" t="e">
        <v>#N/A</v>
      </c>
      <c r="AD763" s="10">
        <v>26.075900000000001</v>
      </c>
      <c r="AE763" s="25" t="e">
        <v>#N/A</v>
      </c>
      <c r="AF763" s="10">
        <v>1298.925</v>
      </c>
      <c r="AG763" s="10">
        <v>458.18200000000002</v>
      </c>
      <c r="AH763" s="10" t="e">
        <v>#N/A</v>
      </c>
      <c r="AI763" s="10">
        <v>1757.107</v>
      </c>
      <c r="AJ763" s="10">
        <v>0</v>
      </c>
      <c r="AK763" s="10">
        <v>0</v>
      </c>
      <c r="AL763" s="10">
        <v>-6219.3081000000002</v>
      </c>
      <c r="AM763" s="10">
        <v>0</v>
      </c>
      <c r="AN763" s="10">
        <v>1757.1070999999999</v>
      </c>
      <c r="AO763" s="10">
        <v>10477.075999999999</v>
      </c>
      <c r="AP763" s="10" t="e">
        <v>#N/A</v>
      </c>
      <c r="AQ763" s="10" t="e">
        <v>#N/A</v>
      </c>
      <c r="AR763" s="10">
        <v>93980.555500000002</v>
      </c>
      <c r="AS763" s="10">
        <v>22242.537700000001</v>
      </c>
      <c r="AT763" s="10" t="e">
        <v>#N/A</v>
      </c>
      <c r="AU763" s="10" t="e">
        <v>#N/A</v>
      </c>
      <c r="AV763" s="10" t="e">
        <v>#N/A</v>
      </c>
      <c r="AW763" s="10" t="e">
        <v>#N/A</v>
      </c>
      <c r="AX763" s="26" t="e">
        <v>#N/A</v>
      </c>
      <c r="AY763" s="10" t="e">
        <v>#N/A</v>
      </c>
      <c r="AZ763" s="10" t="e">
        <v>#N/A</v>
      </c>
      <c r="BA763" s="10" t="e">
        <v>#N/A</v>
      </c>
      <c r="BB763" s="10" t="e">
        <v>#N/A</v>
      </c>
      <c r="BC763" s="10" t="e">
        <v>#N/A</v>
      </c>
      <c r="BD763" s="10">
        <v>91291.663</v>
      </c>
      <c r="BE763" s="14">
        <v>1298.925</v>
      </c>
      <c r="BF763" s="12" t="e">
        <v>#N/A</v>
      </c>
      <c r="BG763" s="9" t="e">
        <f t="shared" si="104"/>
        <v>#N/A</v>
      </c>
      <c r="BH763" s="9" t="e">
        <f t="shared" si="110"/>
        <v>#N/A</v>
      </c>
      <c r="BI763" s="9" t="e">
        <f t="shared" si="105"/>
        <v>#N/A</v>
      </c>
      <c r="BJ763" s="10" t="e">
        <v>#N/A</v>
      </c>
      <c r="BK763" s="13" t="e">
        <f t="shared" si="112"/>
        <v>#N/A</v>
      </c>
      <c r="BL763" s="10" t="e">
        <v>#N/A</v>
      </c>
      <c r="BO763" t="e">
        <f t="shared" si="113"/>
        <v>#N/A</v>
      </c>
      <c r="BP763">
        <f t="shared" si="106"/>
        <v>22242.540500000003</v>
      </c>
      <c r="BQ763" t="e">
        <f t="shared" si="107"/>
        <v>#N/A</v>
      </c>
      <c r="BR763" t="e">
        <f t="shared" si="108"/>
        <v>#N/A</v>
      </c>
      <c r="BS763" t="e">
        <f t="shared" si="109"/>
        <v>#N/A</v>
      </c>
    </row>
    <row r="764" spans="1:71" customFormat="1" hidden="1">
      <c r="A764">
        <v>786</v>
      </c>
      <c r="B764" t="s">
        <v>99</v>
      </c>
      <c r="C764" s="1">
        <v>44377</v>
      </c>
      <c r="D764">
        <v>0.70640000000000003</v>
      </c>
      <c r="E764">
        <v>30076</v>
      </c>
      <c r="F764">
        <v>36966</v>
      </c>
      <c r="G764">
        <v>88546</v>
      </c>
      <c r="H764">
        <v>325929</v>
      </c>
      <c r="I764">
        <v>59467</v>
      </c>
      <c r="J764" s="3">
        <v>4497310</v>
      </c>
      <c r="K764">
        <v>492161</v>
      </c>
      <c r="L764">
        <v>324095</v>
      </c>
      <c r="M764">
        <v>77</v>
      </c>
      <c r="N764" s="2">
        <v>2134284</v>
      </c>
      <c r="O764" s="2">
        <v>2128212</v>
      </c>
      <c r="P764">
        <v>73255</v>
      </c>
      <c r="Q764">
        <v>3378221</v>
      </c>
      <c r="R764">
        <v>1112170</v>
      </c>
      <c r="S764" s="4">
        <v>0</v>
      </c>
      <c r="T764">
        <v>44245</v>
      </c>
      <c r="U764">
        <v>3052292</v>
      </c>
      <c r="V764">
        <v>-44245</v>
      </c>
      <c r="W764">
        <v>86585</v>
      </c>
      <c r="X764">
        <v>53916</v>
      </c>
      <c r="Y764">
        <v>245</v>
      </c>
      <c r="Z764">
        <v>42340</v>
      </c>
      <c r="AA764" t="e">
        <v>#N/A</v>
      </c>
      <c r="AB764">
        <v>0</v>
      </c>
      <c r="AC764">
        <v>68952</v>
      </c>
      <c r="AD764">
        <v>19.279599999999999</v>
      </c>
      <c r="AE764" s="25">
        <v>984288.79749999999</v>
      </c>
      <c r="AF764">
        <v>55238</v>
      </c>
      <c r="AG764">
        <v>13778</v>
      </c>
      <c r="AH764">
        <v>9239</v>
      </c>
      <c r="AI764">
        <v>68952</v>
      </c>
      <c r="AJ764" t="e">
        <v>#N/A</v>
      </c>
      <c r="AK764">
        <v>43939</v>
      </c>
      <c r="AL764">
        <v>-25037</v>
      </c>
      <c r="AM764">
        <v>0</v>
      </c>
      <c r="AN764">
        <v>71464</v>
      </c>
      <c r="AO764">
        <v>276014</v>
      </c>
      <c r="AP764">
        <v>29662.753199999999</v>
      </c>
      <c r="AQ764">
        <v>167012</v>
      </c>
      <c r="AR764">
        <v>3318754</v>
      </c>
      <c r="AS764">
        <v>2222035</v>
      </c>
      <c r="AT764">
        <v>22.506599999999999</v>
      </c>
      <c r="AU764">
        <v>49013</v>
      </c>
      <c r="AV764">
        <v>36399</v>
      </c>
      <c r="AW764">
        <v>1747</v>
      </c>
      <c r="AX764" s="26">
        <v>167012</v>
      </c>
      <c r="AY764">
        <v>167012</v>
      </c>
      <c r="AZ764">
        <v>1000209</v>
      </c>
      <c r="BA764">
        <v>215725</v>
      </c>
      <c r="BB764">
        <v>217772</v>
      </c>
      <c r="BC764">
        <v>227491</v>
      </c>
      <c r="BD764" t="e">
        <v>#N/A</v>
      </c>
      <c r="BE764" s="15">
        <v>55238</v>
      </c>
      <c r="BF764" s="12">
        <v>4.7300000000000004</v>
      </c>
      <c r="BG764" s="9">
        <f t="shared" si="104"/>
        <v>7.3551500000000001</v>
      </c>
      <c r="BH764" s="9">
        <f t="shared" si="110"/>
        <v>17.804749999999999</v>
      </c>
      <c r="BI764" s="9">
        <f t="shared" si="105"/>
        <v>17.804749999999999</v>
      </c>
      <c r="BJ764">
        <v>1.5549999999999999</v>
      </c>
      <c r="BK764" s="9">
        <f t="shared" si="112"/>
        <v>269403.75</v>
      </c>
      <c r="BL764">
        <v>173250</v>
      </c>
      <c r="BM764">
        <v>1</v>
      </c>
      <c r="BN764" t="s">
        <v>114</v>
      </c>
      <c r="BO764">
        <f t="shared" si="113"/>
        <v>1</v>
      </c>
      <c r="BP764">
        <f t="shared" si="106"/>
        <v>2266051</v>
      </c>
      <c r="BQ764">
        <f t="shared" si="107"/>
        <v>0.11888688736484748</v>
      </c>
      <c r="BR764">
        <f t="shared" si="108"/>
        <v>8.4113565605527025</v>
      </c>
      <c r="BS764" t="str">
        <f t="shared" si="109"/>
        <v>Continue</v>
      </c>
    </row>
    <row r="765" spans="1:71">
      <c r="A765" s="27">
        <v>787</v>
      </c>
      <c r="B765" s="27" t="s">
        <v>99</v>
      </c>
      <c r="C765" s="29">
        <v>44196</v>
      </c>
      <c r="D765" s="27">
        <v>0.72629999999999995</v>
      </c>
      <c r="E765" s="27">
        <v>19386</v>
      </c>
      <c r="F765" s="27">
        <v>44479</v>
      </c>
      <c r="G765" s="27">
        <v>62812</v>
      </c>
      <c r="H765" s="27">
        <v>304762</v>
      </c>
      <c r="I765" s="27">
        <v>61255</v>
      </c>
      <c r="J765" s="27">
        <v>4367000</v>
      </c>
      <c r="K765" s="27">
        <v>513026</v>
      </c>
      <c r="L765" s="27">
        <v>289345</v>
      </c>
      <c r="M765" s="27">
        <v>77</v>
      </c>
      <c r="N765" s="27">
        <v>2094243</v>
      </c>
      <c r="O765" s="27">
        <v>2088171</v>
      </c>
      <c r="P765" s="27">
        <v>97367</v>
      </c>
      <c r="Q765" s="27">
        <v>3331429</v>
      </c>
      <c r="R765" s="27">
        <v>1108690</v>
      </c>
      <c r="S765" s="27">
        <v>0</v>
      </c>
      <c r="T765" s="27">
        <v>49663</v>
      </c>
      <c r="U765" s="27">
        <v>3026667</v>
      </c>
      <c r="V765" s="27">
        <v>-49663</v>
      </c>
      <c r="W765" s="27">
        <v>89951</v>
      </c>
      <c r="X765" s="27">
        <v>54325</v>
      </c>
      <c r="Y765" s="27">
        <v>144</v>
      </c>
      <c r="Z765" s="27">
        <v>40288</v>
      </c>
      <c r="AA765" s="27" t="e">
        <v>#N/A</v>
      </c>
      <c r="AB765" s="27">
        <v>0</v>
      </c>
      <c r="AC765" s="27">
        <v>46333</v>
      </c>
      <c r="AD765" s="27">
        <v>37.249699999999997</v>
      </c>
      <c r="AE765" s="27">
        <v>799218.58680000005</v>
      </c>
      <c r="AF765" s="27">
        <v>23182</v>
      </c>
      <c r="AG765" s="27">
        <v>13617</v>
      </c>
      <c r="AH765" s="27">
        <v>7994</v>
      </c>
      <c r="AI765" s="27">
        <v>46333</v>
      </c>
      <c r="AJ765" s="27" t="e">
        <v>#N/A</v>
      </c>
      <c r="AK765" s="27">
        <v>40668</v>
      </c>
      <c r="AL765" s="27">
        <v>-53294</v>
      </c>
      <c r="AM765" s="27">
        <v>0</v>
      </c>
      <c r="AN765" s="27">
        <v>36556</v>
      </c>
      <c r="AO765" s="27">
        <v>246065</v>
      </c>
      <c r="AP765" s="27">
        <v>21072.866900000001</v>
      </c>
      <c r="AQ765" s="27">
        <v>133236</v>
      </c>
      <c r="AR765" s="27">
        <v>3270174</v>
      </c>
      <c r="AS765" s="27">
        <v>2181994</v>
      </c>
      <c r="AT765" s="27">
        <v>25.9057</v>
      </c>
      <c r="AU765" s="27">
        <v>46388</v>
      </c>
      <c r="AV765" s="27">
        <v>37817</v>
      </c>
      <c r="AW765" s="27">
        <v>-559</v>
      </c>
      <c r="AX765" s="27">
        <v>133236</v>
      </c>
      <c r="AY765" s="27">
        <v>133236</v>
      </c>
      <c r="AZ765" s="27">
        <v>962440</v>
      </c>
      <c r="BA765" s="27">
        <v>225656</v>
      </c>
      <c r="BB765" s="27">
        <v>179065</v>
      </c>
      <c r="BC765" s="27">
        <v>185058</v>
      </c>
      <c r="BD765" s="27" t="e">
        <v>#N/A</v>
      </c>
      <c r="BE765" s="28">
        <v>23182</v>
      </c>
      <c r="BF765" s="36">
        <v>6.72</v>
      </c>
      <c r="BG765" s="31">
        <f t="shared" si="104"/>
        <v>10.449599999999998</v>
      </c>
      <c r="BH765" s="31">
        <f>BG765+BG766</f>
        <v>10.449599999999998</v>
      </c>
      <c r="BI765" s="31">
        <f t="shared" si="105"/>
        <v>10.449599999999998</v>
      </c>
      <c r="BJ765" s="27">
        <v>1.5549999999999999</v>
      </c>
      <c r="BK765" s="31">
        <f t="shared" ref="BK765:BK796" si="114">BJ765*BL765</f>
        <v>218710.75</v>
      </c>
      <c r="BL765" s="27">
        <v>140650</v>
      </c>
      <c r="BM765" s="27">
        <v>1</v>
      </c>
      <c r="BN765" s="27" t="s">
        <v>114</v>
      </c>
      <c r="BO765" s="27">
        <f t="shared" si="113"/>
        <v>1</v>
      </c>
      <c r="BP765" s="27">
        <f t="shared" si="106"/>
        <v>2222739</v>
      </c>
      <c r="BQ765" s="27">
        <f t="shared" si="107"/>
        <v>9.839695528804776E-2</v>
      </c>
      <c r="BR765" s="27">
        <f t="shared" si="108"/>
        <v>10.162916088943959</v>
      </c>
      <c r="BS765" s="27" t="str">
        <f t="shared" si="109"/>
        <v>Initiate</v>
      </c>
    </row>
    <row r="766" spans="1:71" customFormat="1" hidden="1">
      <c r="A766">
        <v>788</v>
      </c>
      <c r="B766" t="s">
        <v>99</v>
      </c>
      <c r="C766" s="1">
        <v>44012</v>
      </c>
      <c r="D766">
        <v>0.70879999999999999</v>
      </c>
      <c r="E766">
        <v>22532</v>
      </c>
      <c r="F766">
        <v>34456</v>
      </c>
      <c r="G766">
        <v>143030</v>
      </c>
      <c r="H766">
        <v>304449</v>
      </c>
      <c r="I766">
        <v>61801</v>
      </c>
      <c r="J766" s="3">
        <v>4270042</v>
      </c>
      <c r="K766">
        <v>538655</v>
      </c>
      <c r="L766">
        <v>259037</v>
      </c>
      <c r="M766">
        <v>77</v>
      </c>
      <c r="N766" s="2">
        <v>2113963</v>
      </c>
      <c r="O766" s="2">
        <v>2107891</v>
      </c>
      <c r="P766">
        <v>127868</v>
      </c>
      <c r="Q766">
        <v>3372507</v>
      </c>
      <c r="R766">
        <v>1122853</v>
      </c>
      <c r="S766" s="4">
        <v>0</v>
      </c>
      <c r="T766">
        <v>45154</v>
      </c>
      <c r="U766">
        <v>3068058</v>
      </c>
      <c r="V766">
        <v>-45154</v>
      </c>
      <c r="W766">
        <v>50969</v>
      </c>
      <c r="X766">
        <v>54161</v>
      </c>
      <c r="Y766">
        <v>99</v>
      </c>
      <c r="Z766">
        <v>5815</v>
      </c>
      <c r="AA766" t="e">
        <v>#N/A</v>
      </c>
      <c r="AB766">
        <v>0</v>
      </c>
      <c r="AC766">
        <v>61327</v>
      </c>
      <c r="AD766">
        <v>31.08</v>
      </c>
      <c r="AE766" s="25">
        <v>763912.88509999996</v>
      </c>
      <c r="AF766">
        <v>15156</v>
      </c>
      <c r="AG766">
        <v>8202</v>
      </c>
      <c r="AH766">
        <v>9645</v>
      </c>
      <c r="AI766">
        <v>61327</v>
      </c>
      <c r="AJ766" t="e">
        <v>#N/A</v>
      </c>
      <c r="AK766">
        <v>47863</v>
      </c>
      <c r="AL766">
        <v>-8195</v>
      </c>
      <c r="AM766">
        <v>0</v>
      </c>
      <c r="AN766">
        <v>26390</v>
      </c>
      <c r="AO766">
        <v>228335</v>
      </c>
      <c r="AP766">
        <v>23065.573199999999</v>
      </c>
      <c r="AQ766">
        <v>145445</v>
      </c>
      <c r="AR766">
        <v>3310706</v>
      </c>
      <c r="AS766">
        <v>2201714</v>
      </c>
      <c r="AT766">
        <v>21.036899999999999</v>
      </c>
      <c r="AU766">
        <v>42046</v>
      </c>
      <c r="AV766">
        <v>34392</v>
      </c>
      <c r="AW766">
        <v>12377</v>
      </c>
      <c r="AX766" s="26">
        <v>145445</v>
      </c>
      <c r="AY766">
        <v>145445</v>
      </c>
      <c r="AZ766">
        <v>1035223</v>
      </c>
      <c r="BA766">
        <v>274682</v>
      </c>
      <c r="BB766">
        <v>199868</v>
      </c>
      <c r="BC766">
        <v>227776</v>
      </c>
      <c r="BD766" t="e">
        <v>#N/A</v>
      </c>
      <c r="BE766" s="15">
        <v>15156</v>
      </c>
      <c r="BF766" s="20">
        <v>0</v>
      </c>
      <c r="BG766" s="9">
        <f t="shared" si="104"/>
        <v>0</v>
      </c>
      <c r="BH766" s="9">
        <f t="shared" si="110"/>
        <v>1.5083499999999999</v>
      </c>
      <c r="BI766" s="9">
        <f t="shared" si="105"/>
        <v>1.5083499999999999</v>
      </c>
      <c r="BJ766">
        <v>1.5549999999999999</v>
      </c>
      <c r="BK766" s="9">
        <f t="shared" si="114"/>
        <v>208603.25</v>
      </c>
      <c r="BL766">
        <v>134150</v>
      </c>
      <c r="BM766">
        <v>1</v>
      </c>
      <c r="BN766" t="s">
        <v>114</v>
      </c>
      <c r="BO766">
        <f t="shared" si="113"/>
        <v>0</v>
      </c>
      <c r="BP766">
        <f t="shared" si="106"/>
        <v>2249654</v>
      </c>
      <c r="BQ766">
        <f t="shared" si="107"/>
        <v>9.2726814879088071E-2</v>
      </c>
      <c r="BR766">
        <f t="shared" si="108"/>
        <v>10.784366974148293</v>
      </c>
      <c r="BS766" t="str">
        <f t="shared" si="109"/>
        <v>NonPayer</v>
      </c>
    </row>
    <row r="767" spans="1:71">
      <c r="A767" s="27">
        <v>789</v>
      </c>
      <c r="B767" s="27" t="s">
        <v>99</v>
      </c>
      <c r="C767" s="29">
        <v>43830</v>
      </c>
      <c r="D767" s="27">
        <v>0.6431</v>
      </c>
      <c r="E767" s="27">
        <v>21896</v>
      </c>
      <c r="F767" s="27">
        <v>46872</v>
      </c>
      <c r="G767" s="27">
        <v>83601</v>
      </c>
      <c r="H767" s="27">
        <v>303993</v>
      </c>
      <c r="I767" s="27">
        <v>58275</v>
      </c>
      <c r="J767" s="27">
        <v>4183886</v>
      </c>
      <c r="K767" s="27">
        <v>574341</v>
      </c>
      <c r="L767" s="27">
        <v>231309</v>
      </c>
      <c r="M767" s="27">
        <v>77</v>
      </c>
      <c r="N767" s="27">
        <v>2039033</v>
      </c>
      <c r="O767" s="27">
        <v>2032961</v>
      </c>
      <c r="P767" s="27">
        <v>83811</v>
      </c>
      <c r="Q767" s="27">
        <v>3329502</v>
      </c>
      <c r="R767" s="27">
        <v>1160520</v>
      </c>
      <c r="S767" s="27">
        <v>0</v>
      </c>
      <c r="T767" s="27">
        <v>82079</v>
      </c>
      <c r="U767" s="27">
        <v>3025509</v>
      </c>
      <c r="V767" s="27">
        <v>-82079</v>
      </c>
      <c r="W767" s="27">
        <v>130668</v>
      </c>
      <c r="X767" s="27">
        <v>53998</v>
      </c>
      <c r="Y767" s="27">
        <v>162</v>
      </c>
      <c r="Z767" s="27">
        <v>48589</v>
      </c>
      <c r="AA767" s="27" t="e">
        <v>#N/A</v>
      </c>
      <c r="AB767" s="27">
        <v>0</v>
      </c>
      <c r="AC767" s="27">
        <v>55371</v>
      </c>
      <c r="AD767" s="27">
        <v>21.944800000000001</v>
      </c>
      <c r="AE767" s="27">
        <v>1006497.2228</v>
      </c>
      <c r="AF767" s="27">
        <v>35349</v>
      </c>
      <c r="AG767" s="27">
        <v>11083</v>
      </c>
      <c r="AH767" s="27">
        <v>6058</v>
      </c>
      <c r="AI767" s="27">
        <v>55371</v>
      </c>
      <c r="AJ767" s="27" t="e">
        <v>#N/A</v>
      </c>
      <c r="AK767" s="27">
        <v>42121</v>
      </c>
      <c r="AL767" s="27">
        <v>8837</v>
      </c>
      <c r="AM767" s="27">
        <v>0</v>
      </c>
      <c r="AN767" s="27">
        <v>50504</v>
      </c>
      <c r="AO767" s="27">
        <v>271094</v>
      </c>
      <c r="AP767" s="27">
        <v>27339.372599999999</v>
      </c>
      <c r="AQ767" s="27">
        <v>179388</v>
      </c>
      <c r="AR767" s="27">
        <v>3271227</v>
      </c>
      <c r="AS767" s="27">
        <v>2126784</v>
      </c>
      <c r="AT767" s="27">
        <v>19.555299999999999</v>
      </c>
      <c r="AU767" s="27">
        <v>47914</v>
      </c>
      <c r="AV767" s="27">
        <v>36249</v>
      </c>
      <c r="AW767" s="27">
        <v>17716</v>
      </c>
      <c r="AX767" s="27">
        <v>179388</v>
      </c>
      <c r="AY767" s="27">
        <v>179388</v>
      </c>
      <c r="AZ767" s="27">
        <v>1063829</v>
      </c>
      <c r="BA767" s="27">
        <v>277089</v>
      </c>
      <c r="BB767" s="27">
        <v>245018</v>
      </c>
      <c r="BC767" s="27">
        <v>168849</v>
      </c>
      <c r="BD767" s="27" t="e">
        <v>#N/A</v>
      </c>
      <c r="BE767" s="28">
        <v>35349</v>
      </c>
      <c r="BF767" s="34">
        <v>0.97</v>
      </c>
      <c r="BG767" s="31">
        <f t="shared" si="104"/>
        <v>1.5083499999999999</v>
      </c>
      <c r="BH767" s="31">
        <f t="shared" si="110"/>
        <v>1.5083499999999999</v>
      </c>
      <c r="BI767" s="31">
        <f t="shared" si="105"/>
        <v>1.5083499999999999</v>
      </c>
      <c r="BJ767" s="27">
        <v>1.5549999999999999</v>
      </c>
      <c r="BK767" s="31">
        <f t="shared" si="114"/>
        <v>274846.25</v>
      </c>
      <c r="BL767" s="27">
        <v>176750</v>
      </c>
      <c r="BM767" s="27">
        <v>1</v>
      </c>
      <c r="BN767" s="27" t="s">
        <v>114</v>
      </c>
      <c r="BO767" s="27">
        <f t="shared" si="113"/>
        <v>1</v>
      </c>
      <c r="BP767" s="27">
        <f t="shared" si="106"/>
        <v>2168982</v>
      </c>
      <c r="BQ767" s="27">
        <f t="shared" si="107"/>
        <v>0.12671670396527035</v>
      </c>
      <c r="BR767" s="27">
        <f t="shared" si="108"/>
        <v>7.8916194053948345</v>
      </c>
      <c r="BS767" s="27" t="str">
        <f t="shared" si="109"/>
        <v>Initiate</v>
      </c>
    </row>
    <row r="768" spans="1:71" customFormat="1" hidden="1">
      <c r="A768">
        <v>790</v>
      </c>
      <c r="B768" t="s">
        <v>99</v>
      </c>
      <c r="C768" s="1">
        <v>43646</v>
      </c>
      <c r="D768">
        <v>0.59870000000000001</v>
      </c>
      <c r="E768">
        <v>23394</v>
      </c>
      <c r="F768">
        <v>49254</v>
      </c>
      <c r="G768">
        <v>143690</v>
      </c>
      <c r="H768">
        <v>350192</v>
      </c>
      <c r="I768">
        <v>59540</v>
      </c>
      <c r="J768" s="3">
        <v>4049141</v>
      </c>
      <c r="K768">
        <v>595503</v>
      </c>
      <c r="L768">
        <v>213027</v>
      </c>
      <c r="M768">
        <v>77</v>
      </c>
      <c r="N768" s="2">
        <v>1967477</v>
      </c>
      <c r="O768" s="2">
        <v>1961405</v>
      </c>
      <c r="P768">
        <v>104244</v>
      </c>
      <c r="Q768">
        <v>3297315</v>
      </c>
      <c r="R768">
        <v>1209811</v>
      </c>
      <c r="S768" s="4" t="e">
        <v>#N/A</v>
      </c>
      <c r="T768">
        <v>66607</v>
      </c>
      <c r="U768">
        <v>2947123</v>
      </c>
      <c r="V768">
        <v>-66607</v>
      </c>
      <c r="W768">
        <v>90805</v>
      </c>
      <c r="X768">
        <v>50020</v>
      </c>
      <c r="Y768">
        <v>150</v>
      </c>
      <c r="Z768">
        <v>24198</v>
      </c>
      <c r="AA768" t="e">
        <v>#N/A</v>
      </c>
      <c r="AB768" t="e">
        <v>#N/A</v>
      </c>
      <c r="AC768">
        <v>68142</v>
      </c>
      <c r="AD768">
        <v>20.299199999999999</v>
      </c>
      <c r="AE768" s="25">
        <v>942149.7341</v>
      </c>
      <c r="AF768">
        <v>55769</v>
      </c>
      <c r="AG768">
        <v>14994</v>
      </c>
      <c r="AH768">
        <v>10336</v>
      </c>
      <c r="AI768">
        <v>68142</v>
      </c>
      <c r="AJ768" t="e">
        <v>#N/A</v>
      </c>
      <c r="AK768">
        <v>32199</v>
      </c>
      <c r="AL768">
        <v>7863</v>
      </c>
      <c r="AM768">
        <v>0</v>
      </c>
      <c r="AN768">
        <v>73865</v>
      </c>
      <c r="AO768">
        <v>260186</v>
      </c>
      <c r="AP768">
        <v>32839.006300000001</v>
      </c>
      <c r="AQ768">
        <v>238039</v>
      </c>
      <c r="AR768">
        <v>3237775</v>
      </c>
      <c r="AS768">
        <v>2055228</v>
      </c>
      <c r="AT768">
        <v>19.0809</v>
      </c>
      <c r="AU768">
        <v>58024</v>
      </c>
      <c r="AV768">
        <v>53933</v>
      </c>
      <c r="AW768">
        <v>8032</v>
      </c>
      <c r="AX768" s="26">
        <v>238039</v>
      </c>
      <c r="AY768">
        <v>238039</v>
      </c>
      <c r="AZ768">
        <v>1036936</v>
      </c>
      <c r="BA768">
        <v>276240</v>
      </c>
      <c r="BB768">
        <v>304095</v>
      </c>
      <c r="BC768">
        <v>136785</v>
      </c>
      <c r="BD768" t="e">
        <v>#N/A</v>
      </c>
      <c r="BE768" s="15">
        <v>55769</v>
      </c>
      <c r="BF768" s="20">
        <v>0</v>
      </c>
      <c r="BG768" s="9">
        <f t="shared" si="104"/>
        <v>0</v>
      </c>
      <c r="BH768" s="9">
        <f t="shared" si="110"/>
        <v>11.8491</v>
      </c>
      <c r="BI768" s="9">
        <f t="shared" si="105"/>
        <v>11.8491</v>
      </c>
      <c r="BJ768">
        <v>1.5549999999999999</v>
      </c>
      <c r="BK768" s="9">
        <f t="shared" si="114"/>
        <v>257274.75</v>
      </c>
      <c r="BL768">
        <v>165450</v>
      </c>
      <c r="BM768">
        <v>1</v>
      </c>
      <c r="BN768" t="s">
        <v>114</v>
      </c>
      <c r="BO768">
        <f t="shared" si="113"/>
        <v>0</v>
      </c>
      <c r="BP768">
        <f t="shared" si="106"/>
        <v>2087504</v>
      </c>
      <c r="BQ768">
        <f t="shared" si="107"/>
        <v>0.12324515306317976</v>
      </c>
      <c r="BR768">
        <f t="shared" si="108"/>
        <v>8.1139093517727652</v>
      </c>
      <c r="BS768" t="str">
        <f t="shared" si="109"/>
        <v>NonPayer</v>
      </c>
    </row>
    <row r="769" spans="1:71">
      <c r="A769" s="27">
        <v>791</v>
      </c>
      <c r="B769" s="27" t="s">
        <v>99</v>
      </c>
      <c r="C769" s="29">
        <v>43465</v>
      </c>
      <c r="D769" s="27">
        <v>0.72940000000000005</v>
      </c>
      <c r="E769" s="27">
        <v>22518</v>
      </c>
      <c r="F769" s="27">
        <v>52544</v>
      </c>
      <c r="G769" s="27">
        <v>101852</v>
      </c>
      <c r="H769" s="27">
        <v>294753</v>
      </c>
      <c r="I769" s="27">
        <v>160318</v>
      </c>
      <c r="J769" s="27">
        <v>3815814</v>
      </c>
      <c r="K769" s="27">
        <v>574452</v>
      </c>
      <c r="L769" s="27">
        <v>179351</v>
      </c>
      <c r="M769" s="27">
        <v>77</v>
      </c>
      <c r="N769" s="27">
        <v>1943965</v>
      </c>
      <c r="O769" s="27">
        <v>1937893</v>
      </c>
      <c r="P769" s="27">
        <v>98540</v>
      </c>
      <c r="Q769" s="27">
        <v>3189753</v>
      </c>
      <c r="R769" s="27">
        <v>1125086</v>
      </c>
      <c r="S769" s="27">
        <v>0</v>
      </c>
      <c r="T769" s="27">
        <v>76077</v>
      </c>
      <c r="U769" s="27">
        <v>2895000</v>
      </c>
      <c r="V769" s="27">
        <v>-76077</v>
      </c>
      <c r="W769" s="27">
        <v>132100</v>
      </c>
      <c r="X769" s="27">
        <v>46304</v>
      </c>
      <c r="Y769" s="27">
        <v>251</v>
      </c>
      <c r="Z769" s="27">
        <v>56023</v>
      </c>
      <c r="AA769" s="27" t="e">
        <v>#N/A</v>
      </c>
      <c r="AB769" s="27">
        <v>0</v>
      </c>
      <c r="AC769" s="27">
        <v>72668</v>
      </c>
      <c r="AD769" s="27">
        <v>21.410399999999999</v>
      </c>
      <c r="AE769" s="27">
        <v>973754.03170000005</v>
      </c>
      <c r="AF769" s="27">
        <v>53225</v>
      </c>
      <c r="AG769" s="27">
        <v>14825</v>
      </c>
      <c r="AH769" s="27">
        <v>19413</v>
      </c>
      <c r="AI769" s="27">
        <v>72668</v>
      </c>
      <c r="AJ769" s="27" t="e">
        <v>#N/A</v>
      </c>
      <c r="AK769" s="27">
        <v>32874</v>
      </c>
      <c r="AL769" s="27">
        <v>-52612</v>
      </c>
      <c r="AM769" s="27">
        <v>0</v>
      </c>
      <c r="AN769" s="27">
        <v>69242</v>
      </c>
      <c r="AO769" s="27">
        <v>263946</v>
      </c>
      <c r="AP769" s="27">
        <v>31179.639599999999</v>
      </c>
      <c r="AQ769" s="27">
        <v>224337</v>
      </c>
      <c r="AR769" s="27">
        <v>3029435</v>
      </c>
      <c r="AS769" s="27">
        <v>2031716</v>
      </c>
      <c r="AT769" s="27">
        <v>18.831800000000001</v>
      </c>
      <c r="AU769" s="27">
        <v>52298</v>
      </c>
      <c r="AV769" s="27">
        <v>66784</v>
      </c>
      <c r="AW769" s="27">
        <v>1076</v>
      </c>
      <c r="AX769" s="27">
        <v>224337</v>
      </c>
      <c r="AY769" s="27">
        <v>224337</v>
      </c>
      <c r="AZ769" s="27">
        <v>979958</v>
      </c>
      <c r="BA769" s="27">
        <v>255265</v>
      </c>
      <c r="BB769" s="27">
        <v>277711</v>
      </c>
      <c r="BC769" s="27">
        <v>112318</v>
      </c>
      <c r="BD769" s="27" t="e">
        <v>#N/A</v>
      </c>
      <c r="BE769" s="28">
        <v>53225</v>
      </c>
      <c r="BF769" s="27">
        <v>7.62</v>
      </c>
      <c r="BG769" s="31">
        <f t="shared" si="104"/>
        <v>11.8491</v>
      </c>
      <c r="BH769" s="31">
        <f t="shared" si="110"/>
        <v>11.8491</v>
      </c>
      <c r="BI769" s="31">
        <f t="shared" si="105"/>
        <v>11.8491</v>
      </c>
      <c r="BJ769" s="27">
        <v>1.5549999999999999</v>
      </c>
      <c r="BK769" s="31">
        <f t="shared" si="114"/>
        <v>254164.75</v>
      </c>
      <c r="BL769" s="27">
        <v>163450</v>
      </c>
      <c r="BM769" s="27">
        <v>1</v>
      </c>
      <c r="BN769" s="27" t="s">
        <v>114</v>
      </c>
      <c r="BO769" s="27">
        <f t="shared" si="113"/>
        <v>1</v>
      </c>
      <c r="BP769" s="27">
        <f t="shared" si="106"/>
        <v>2064667</v>
      </c>
      <c r="BQ769" s="27">
        <f t="shared" si="107"/>
        <v>0.12310205471390787</v>
      </c>
      <c r="BR769" s="27">
        <f t="shared" si="108"/>
        <v>8.1233412579832578</v>
      </c>
      <c r="BS769" s="27" t="str">
        <f t="shared" si="109"/>
        <v>Initiate</v>
      </c>
    </row>
    <row r="770" spans="1:71" customFormat="1" hidden="1">
      <c r="A770">
        <v>792</v>
      </c>
      <c r="B770" t="s">
        <v>99</v>
      </c>
      <c r="C770" s="1">
        <v>43281</v>
      </c>
      <c r="D770">
        <v>0.86819999999999997</v>
      </c>
      <c r="E770">
        <v>24281</v>
      </c>
      <c r="F770">
        <v>45753</v>
      </c>
      <c r="G770">
        <v>186074</v>
      </c>
      <c r="H770">
        <v>406046</v>
      </c>
      <c r="I770">
        <v>8499</v>
      </c>
      <c r="J770" s="3">
        <v>3573023</v>
      </c>
      <c r="K770">
        <v>582487</v>
      </c>
      <c r="L770">
        <v>301884</v>
      </c>
      <c r="M770">
        <v>77</v>
      </c>
      <c r="N770" s="2">
        <v>1812513</v>
      </c>
      <c r="O770" s="2">
        <v>1806441</v>
      </c>
      <c r="P770">
        <v>196015</v>
      </c>
      <c r="Q770">
        <v>3122437</v>
      </c>
      <c r="R770">
        <v>1220395</v>
      </c>
      <c r="S770" s="4" t="e">
        <v>#N/A</v>
      </c>
      <c r="T770">
        <v>62347</v>
      </c>
      <c r="U770">
        <v>2716391</v>
      </c>
      <c r="V770">
        <v>-62347</v>
      </c>
      <c r="W770">
        <v>74198</v>
      </c>
      <c r="X770">
        <v>43364</v>
      </c>
      <c r="Y770">
        <v>186</v>
      </c>
      <c r="Z770">
        <v>11851</v>
      </c>
      <c r="AA770" t="e">
        <v>#N/A</v>
      </c>
      <c r="AB770" t="e">
        <v>#N/A</v>
      </c>
      <c r="AC770">
        <v>57645</v>
      </c>
      <c r="AD770">
        <v>19.952100000000002</v>
      </c>
      <c r="AE770" s="25">
        <v>947559.47880000004</v>
      </c>
      <c r="AF770">
        <v>45116</v>
      </c>
      <c r="AG770">
        <v>11236</v>
      </c>
      <c r="AH770">
        <v>15262</v>
      </c>
      <c r="AI770">
        <v>57645</v>
      </c>
      <c r="AJ770" t="e">
        <v>#N/A</v>
      </c>
      <c r="AK770">
        <v>1701</v>
      </c>
      <c r="AL770">
        <v>4647</v>
      </c>
      <c r="AM770">
        <v>0</v>
      </c>
      <c r="AN770">
        <v>56315</v>
      </c>
      <c r="AO770">
        <v>238067</v>
      </c>
      <c r="AP770">
        <v>23833.2251</v>
      </c>
      <c r="AQ770">
        <v>170258</v>
      </c>
      <c r="AR770">
        <v>3113938</v>
      </c>
      <c r="AS770">
        <v>1900264</v>
      </c>
      <c r="AT770">
        <v>19.2897</v>
      </c>
      <c r="AU770">
        <v>40629</v>
      </c>
      <c r="AV770">
        <v>67674</v>
      </c>
      <c r="AW770">
        <v>-262</v>
      </c>
      <c r="AX770" s="26">
        <v>170258</v>
      </c>
      <c r="AY770">
        <v>170258</v>
      </c>
      <c r="AZ770">
        <v>909393</v>
      </c>
      <c r="BA770">
        <v>237356</v>
      </c>
      <c r="BB770">
        <v>210625</v>
      </c>
      <c r="BC770">
        <v>200928</v>
      </c>
      <c r="BD770" t="e">
        <v>#N/A</v>
      </c>
      <c r="BE770" s="15">
        <v>45116</v>
      </c>
      <c r="BF770" s="20">
        <v>0</v>
      </c>
      <c r="BG770" s="9">
        <f t="shared" ref="BG770:BG822" si="115">BF770*BJ770</f>
        <v>0</v>
      </c>
      <c r="BH770" s="9">
        <f t="shared" si="110"/>
        <v>2.1458999999999997</v>
      </c>
      <c r="BI770" s="9">
        <f t="shared" si="105"/>
        <v>2.1458999999999997</v>
      </c>
      <c r="BJ770">
        <v>1.5549999999999999</v>
      </c>
      <c r="BK770" s="9">
        <f t="shared" si="114"/>
        <v>258752</v>
      </c>
      <c r="BL770">
        <v>166400</v>
      </c>
      <c r="BM770">
        <v>1</v>
      </c>
      <c r="BN770" t="s">
        <v>114</v>
      </c>
      <c r="BO770">
        <f t="shared" si="113"/>
        <v>0</v>
      </c>
      <c r="BP770">
        <f t="shared" si="106"/>
        <v>1902042</v>
      </c>
      <c r="BQ770">
        <f t="shared" si="107"/>
        <v>0.13603905697140231</v>
      </c>
      <c r="BR770">
        <f t="shared" si="108"/>
        <v>7.3508301385110064</v>
      </c>
      <c r="BS770" t="str">
        <f t="shared" si="109"/>
        <v>NonPayer</v>
      </c>
    </row>
    <row r="771" spans="1:71">
      <c r="A771" s="27">
        <v>793</v>
      </c>
      <c r="B771" s="27" t="s">
        <v>99</v>
      </c>
      <c r="C771" s="29">
        <v>43100</v>
      </c>
      <c r="D771" s="27">
        <v>0.60419999999999996</v>
      </c>
      <c r="E771" s="27">
        <v>16901</v>
      </c>
      <c r="F771" s="27">
        <v>49070</v>
      </c>
      <c r="G771" s="27">
        <v>76162</v>
      </c>
      <c r="H771" s="27">
        <v>280455</v>
      </c>
      <c r="I771" s="27">
        <v>8966</v>
      </c>
      <c r="J771" s="27">
        <v>3441951</v>
      </c>
      <c r="K771" s="27">
        <v>579180</v>
      </c>
      <c r="L771" s="27">
        <v>265347</v>
      </c>
      <c r="M771" s="27">
        <v>77</v>
      </c>
      <c r="N771" s="27">
        <v>1803206</v>
      </c>
      <c r="O771" s="27">
        <v>1790126</v>
      </c>
      <c r="P771" s="27">
        <v>109730</v>
      </c>
      <c r="Q771" s="27">
        <v>2887692</v>
      </c>
      <c r="R771" s="27">
        <v>1036938</v>
      </c>
      <c r="S771" s="27">
        <v>0</v>
      </c>
      <c r="T771" s="27">
        <v>84795</v>
      </c>
      <c r="U771" s="27">
        <v>2607237</v>
      </c>
      <c r="V771" s="27">
        <v>-84795</v>
      </c>
      <c r="W771" s="27">
        <v>130168</v>
      </c>
      <c r="X771" s="27">
        <v>38240</v>
      </c>
      <c r="Y771" s="27" t="e">
        <v>#N/A</v>
      </c>
      <c r="Z771" s="27">
        <v>45373</v>
      </c>
      <c r="AA771" s="27" t="e">
        <v>#N/A</v>
      </c>
      <c r="AB771" s="27" t="e">
        <v>#N/A</v>
      </c>
      <c r="AC771" s="27">
        <v>52618</v>
      </c>
      <c r="AD771" s="27">
        <v>19.1998</v>
      </c>
      <c r="AE771" s="27">
        <v>1001817.7647000001</v>
      </c>
      <c r="AF771" s="27">
        <v>25093</v>
      </c>
      <c r="AG771" s="27">
        <v>5931</v>
      </c>
      <c r="AH771" s="27">
        <v>21462</v>
      </c>
      <c r="AI771" s="27">
        <v>52618</v>
      </c>
      <c r="AJ771" s="27" t="e">
        <v>#N/A</v>
      </c>
      <c r="AK771" s="27">
        <v>1776</v>
      </c>
      <c r="AL771" s="27">
        <v>-5428</v>
      </c>
      <c r="AM771" s="27">
        <v>0</v>
      </c>
      <c r="AN771" s="27">
        <v>30891</v>
      </c>
      <c r="AO771" s="27">
        <v>226535</v>
      </c>
      <c r="AP771" s="27">
        <v>27002.6338</v>
      </c>
      <c r="AQ771" s="27">
        <v>191971</v>
      </c>
      <c r="AR771" s="27">
        <v>2878726</v>
      </c>
      <c r="AS771" s="27">
        <v>1848901</v>
      </c>
      <c r="AT771" s="27">
        <v>20.796399999999998</v>
      </c>
      <c r="AU771" s="27">
        <v>50362</v>
      </c>
      <c r="AV771" s="27">
        <v>58679</v>
      </c>
      <c r="AW771" s="27">
        <v>-166</v>
      </c>
      <c r="AX771" s="27">
        <v>191971</v>
      </c>
      <c r="AY771" s="27">
        <v>191971</v>
      </c>
      <c r="AZ771" s="27">
        <v>884337</v>
      </c>
      <c r="BA771" s="27">
        <v>255638</v>
      </c>
      <c r="BB771" s="27">
        <v>242167</v>
      </c>
      <c r="BC771" s="27">
        <v>177409</v>
      </c>
      <c r="BD771" s="27" t="e">
        <v>#N/A</v>
      </c>
      <c r="BE771" s="28">
        <v>25093</v>
      </c>
      <c r="BF771" s="35">
        <v>1.38</v>
      </c>
      <c r="BG771" s="31">
        <f t="shared" si="115"/>
        <v>2.1458999999999997</v>
      </c>
      <c r="BH771" s="31">
        <f t="shared" si="110"/>
        <v>2.1458999999999997</v>
      </c>
      <c r="BI771" s="31">
        <f t="shared" ref="BI771:BI834" si="116">IF(C772&lt;&gt;DATE(2021,12,31),BG771+BG772,0)</f>
        <v>2.1458999999999997</v>
      </c>
      <c r="BJ771" s="27">
        <v>1.5549999999999999</v>
      </c>
      <c r="BK771" s="31">
        <f t="shared" si="114"/>
        <v>279744.5</v>
      </c>
      <c r="BL771" s="27">
        <v>179900</v>
      </c>
      <c r="BM771" s="27">
        <v>1</v>
      </c>
      <c r="BN771" s="27" t="s">
        <v>114</v>
      </c>
      <c r="BO771" s="27">
        <f t="shared" si="113"/>
        <v>1</v>
      </c>
      <c r="BP771" s="27">
        <f t="shared" ref="BP771:BP834" si="117">Q771-R771</f>
        <v>1850754</v>
      </c>
      <c r="BQ771" s="27">
        <f t="shared" ref="BQ771:BQ834" si="118">BK771/BP771</f>
        <v>0.15115163873750914</v>
      </c>
      <c r="BR771" s="27">
        <f t="shared" ref="BR771:BR834" si="119">BP771/BK771</f>
        <v>6.6158726981227511</v>
      </c>
      <c r="BS771" s="27" t="str">
        <f t="shared" ref="BS771:BS834" si="120">IF(B771=B772,IF(AND(BF771&gt;0,BF772&gt;0),"Continue",IF(AND(BF771&gt;0,BF772=0),"Initiate","NonPayer")),$BG$89)</f>
        <v>Initiate</v>
      </c>
    </row>
    <row r="772" spans="1:71" customFormat="1" hidden="1">
      <c r="A772">
        <v>794</v>
      </c>
      <c r="B772" t="s">
        <v>99</v>
      </c>
      <c r="C772" s="1">
        <v>42916</v>
      </c>
      <c r="D772">
        <v>0.68940000000000001</v>
      </c>
      <c r="E772">
        <v>18387</v>
      </c>
      <c r="F772">
        <v>51221</v>
      </c>
      <c r="G772">
        <v>75805</v>
      </c>
      <c r="H772">
        <v>264153</v>
      </c>
      <c r="I772">
        <v>8628</v>
      </c>
      <c r="J772" s="3">
        <v>3337112</v>
      </c>
      <c r="K772">
        <v>625690</v>
      </c>
      <c r="L772">
        <v>329585</v>
      </c>
      <c r="M772">
        <v>77</v>
      </c>
      <c r="N772" s="2">
        <v>1751347</v>
      </c>
      <c r="O772" s="2">
        <v>1738267</v>
      </c>
      <c r="P772">
        <v>89346</v>
      </c>
      <c r="Q772">
        <v>2863024</v>
      </c>
      <c r="R772">
        <v>1064089</v>
      </c>
      <c r="S772" s="4" t="e">
        <v>#N/A</v>
      </c>
      <c r="T772">
        <v>77879</v>
      </c>
      <c r="U772">
        <v>2598871</v>
      </c>
      <c r="V772">
        <v>-77879</v>
      </c>
      <c r="W772">
        <v>68742</v>
      </c>
      <c r="X772">
        <v>38451</v>
      </c>
      <c r="Y772">
        <v>675</v>
      </c>
      <c r="Z772">
        <v>-9137</v>
      </c>
      <c r="AA772" t="e">
        <v>#N/A</v>
      </c>
      <c r="AB772" t="e">
        <v>#N/A</v>
      </c>
      <c r="AC772">
        <v>66860</v>
      </c>
      <c r="AD772">
        <v>27.448499999999999</v>
      </c>
      <c r="AE772" s="25">
        <v>888215.30559999996</v>
      </c>
      <c r="AF772">
        <v>34408</v>
      </c>
      <c r="AG772">
        <v>13004</v>
      </c>
      <c r="AH772">
        <v>12502</v>
      </c>
      <c r="AI772">
        <v>66860</v>
      </c>
      <c r="AJ772">
        <v>0</v>
      </c>
      <c r="AK772">
        <v>1816</v>
      </c>
      <c r="AL772">
        <v>19965</v>
      </c>
      <c r="AM772">
        <v>0</v>
      </c>
      <c r="AN772">
        <v>47376</v>
      </c>
      <c r="AO772">
        <v>219179</v>
      </c>
      <c r="AP772">
        <v>29935.208999999999</v>
      </c>
      <c r="AQ772">
        <v>212138</v>
      </c>
      <c r="AR772">
        <v>2854396</v>
      </c>
      <c r="AS772">
        <v>1797042</v>
      </c>
      <c r="AT772">
        <v>24.4068</v>
      </c>
      <c r="AU772">
        <v>68534</v>
      </c>
      <c r="AV772">
        <v>53234</v>
      </c>
      <c r="AW772">
        <v>127</v>
      </c>
      <c r="AX772" s="26">
        <v>212138</v>
      </c>
      <c r="AY772">
        <v>212138</v>
      </c>
      <c r="AZ772">
        <v>868978</v>
      </c>
      <c r="BA772">
        <v>277685</v>
      </c>
      <c r="BB772">
        <v>280799</v>
      </c>
      <c r="BC772">
        <v>266374</v>
      </c>
      <c r="BD772" t="e">
        <v>#N/A</v>
      </c>
      <c r="BE772" s="15">
        <v>34408</v>
      </c>
      <c r="BF772" s="20">
        <v>0</v>
      </c>
      <c r="BG772" s="9">
        <f t="shared" si="115"/>
        <v>0</v>
      </c>
      <c r="BH772" s="9">
        <f t="shared" ref="BH772:BH835" si="121">BG772+BG773</f>
        <v>0.93299999999999994</v>
      </c>
      <c r="BI772" s="9">
        <f t="shared" si="116"/>
        <v>0.93299999999999994</v>
      </c>
      <c r="BJ772">
        <v>1.5549999999999999</v>
      </c>
      <c r="BK772" s="9">
        <f t="shared" si="114"/>
        <v>248022.5</v>
      </c>
      <c r="BL772">
        <v>159500</v>
      </c>
      <c r="BM772">
        <v>1</v>
      </c>
      <c r="BN772" t="s">
        <v>114</v>
      </c>
      <c r="BO772">
        <f t="shared" si="113"/>
        <v>0</v>
      </c>
      <c r="BP772">
        <f t="shared" si="117"/>
        <v>1798935</v>
      </c>
      <c r="BQ772">
        <f t="shared" si="118"/>
        <v>0.13787185195685225</v>
      </c>
      <c r="BR772">
        <f t="shared" si="119"/>
        <v>7.2531121168442381</v>
      </c>
      <c r="BS772" t="str">
        <f t="shared" si="120"/>
        <v>NonPayer</v>
      </c>
    </row>
    <row r="773" spans="1:71">
      <c r="A773" s="27">
        <v>795</v>
      </c>
      <c r="B773" s="27" t="s">
        <v>99</v>
      </c>
      <c r="C773" s="29">
        <v>42735</v>
      </c>
      <c r="D773" s="27">
        <v>0.52949999999999997</v>
      </c>
      <c r="E773" s="27">
        <v>21639</v>
      </c>
      <c r="F773" s="27">
        <v>73619</v>
      </c>
      <c r="G773" s="27">
        <v>74586</v>
      </c>
      <c r="H773" s="27">
        <v>293849</v>
      </c>
      <c r="I773" s="27">
        <v>8987</v>
      </c>
      <c r="J773" s="27">
        <v>3200162</v>
      </c>
      <c r="K773" s="27">
        <v>592505</v>
      </c>
      <c r="L773" s="27">
        <v>349645</v>
      </c>
      <c r="M773" s="27">
        <v>77</v>
      </c>
      <c r="N773" s="27">
        <v>1668788</v>
      </c>
      <c r="O773" s="27">
        <v>1661699</v>
      </c>
      <c r="P773" s="27">
        <v>109047</v>
      </c>
      <c r="Q773" s="27">
        <v>2766745</v>
      </c>
      <c r="R773" s="27">
        <v>1050390</v>
      </c>
      <c r="S773" s="27">
        <v>0</v>
      </c>
      <c r="T773" s="27">
        <v>88262</v>
      </c>
      <c r="U773" s="27">
        <v>2472896</v>
      </c>
      <c r="V773" s="27">
        <v>-88262</v>
      </c>
      <c r="W773" s="27">
        <v>140360</v>
      </c>
      <c r="X773" s="27">
        <v>25659</v>
      </c>
      <c r="Y773" s="27">
        <v>7</v>
      </c>
      <c r="Z773" s="27">
        <v>52098</v>
      </c>
      <c r="AA773" s="27" t="e">
        <v>#N/A</v>
      </c>
      <c r="AB773" s="27">
        <v>0</v>
      </c>
      <c r="AC773" s="27">
        <v>73592</v>
      </c>
      <c r="AD773" s="27">
        <v>28.508299999999998</v>
      </c>
      <c r="AE773" s="27">
        <v>1097998.3372</v>
      </c>
      <c r="AF773" s="27">
        <v>50244</v>
      </c>
      <c r="AG773" s="27">
        <v>20075</v>
      </c>
      <c r="AH773" s="27">
        <v>14628</v>
      </c>
      <c r="AI773" s="27">
        <v>73592</v>
      </c>
      <c r="AJ773" s="27" t="e">
        <v>#N/A</v>
      </c>
      <c r="AK773" s="27">
        <v>1795</v>
      </c>
      <c r="AL773" s="27">
        <v>-26234</v>
      </c>
      <c r="AM773" s="27">
        <v>0</v>
      </c>
      <c r="AN773" s="27">
        <v>70418</v>
      </c>
      <c r="AO773" s="27">
        <v>219086</v>
      </c>
      <c r="AP773" s="27">
        <v>32687.6211</v>
      </c>
      <c r="AQ773" s="27">
        <v>232856</v>
      </c>
      <c r="AR773" s="27">
        <v>2757758</v>
      </c>
      <c r="AS773" s="27">
        <v>1714483</v>
      </c>
      <c r="AT773" s="27">
        <v>22.730599999999999</v>
      </c>
      <c r="AU773" s="27">
        <v>68515</v>
      </c>
      <c r="AV773" s="27">
        <v>53504</v>
      </c>
      <c r="AW773" s="27">
        <v>51</v>
      </c>
      <c r="AX773" s="27">
        <v>232856</v>
      </c>
      <c r="AY773" s="27">
        <v>232856</v>
      </c>
      <c r="AZ773" s="27">
        <v>848134</v>
      </c>
      <c r="BA773" s="27">
        <v>279732</v>
      </c>
      <c r="BB773" s="27">
        <v>301422</v>
      </c>
      <c r="BC773" s="27">
        <v>241758</v>
      </c>
      <c r="BD773" s="27" t="e">
        <v>#N/A</v>
      </c>
      <c r="BE773" s="28">
        <v>50244</v>
      </c>
      <c r="BF773" s="35">
        <v>0.6</v>
      </c>
      <c r="BG773" s="31">
        <f t="shared" si="115"/>
        <v>0.93299999999999994</v>
      </c>
      <c r="BH773" s="31">
        <f t="shared" si="121"/>
        <v>0.93299999999999994</v>
      </c>
      <c r="BI773" s="31">
        <f t="shared" si="116"/>
        <v>0.93299999999999994</v>
      </c>
      <c r="BJ773" s="27">
        <v>1.5549999999999999</v>
      </c>
      <c r="BK773" s="31">
        <f t="shared" si="114"/>
        <v>307812.25</v>
      </c>
      <c r="BL773" s="27">
        <v>197950</v>
      </c>
      <c r="BM773" s="27">
        <v>1</v>
      </c>
      <c r="BN773" s="27" t="s">
        <v>114</v>
      </c>
      <c r="BO773" s="27">
        <f t="shared" si="113"/>
        <v>1</v>
      </c>
      <c r="BP773" s="27">
        <f t="shared" si="117"/>
        <v>1716355</v>
      </c>
      <c r="BQ773" s="27">
        <f t="shared" si="118"/>
        <v>0.17934066670356658</v>
      </c>
      <c r="BR773" s="27">
        <f t="shared" si="119"/>
        <v>5.5759801632326198</v>
      </c>
      <c r="BS773" s="27" t="str">
        <f t="shared" si="120"/>
        <v>Initiate</v>
      </c>
    </row>
    <row r="774" spans="1:71" customFormat="1" hidden="1">
      <c r="A774">
        <v>796</v>
      </c>
      <c r="B774" t="s">
        <v>99</v>
      </c>
      <c r="C774" s="1">
        <v>42551</v>
      </c>
      <c r="D774">
        <v>0.54139999999999999</v>
      </c>
      <c r="E774">
        <v>22130</v>
      </c>
      <c r="F774">
        <v>53669</v>
      </c>
      <c r="G774">
        <v>86874</v>
      </c>
      <c r="H774">
        <v>257957</v>
      </c>
      <c r="I774">
        <v>7909</v>
      </c>
      <c r="J774" s="3">
        <v>3018591</v>
      </c>
      <c r="K774">
        <v>689358</v>
      </c>
      <c r="L774">
        <v>356919</v>
      </c>
      <c r="M774">
        <v>77</v>
      </c>
      <c r="N774" s="2">
        <v>1567139</v>
      </c>
      <c r="O774" s="2">
        <v>1554059</v>
      </c>
      <c r="P774">
        <v>84483</v>
      </c>
      <c r="Q774">
        <v>2693228</v>
      </c>
      <c r="R774">
        <v>1084626</v>
      </c>
      <c r="S774" s="4" t="e">
        <v>#N/A</v>
      </c>
      <c r="T774">
        <v>76633</v>
      </c>
      <c r="U774">
        <v>2435271</v>
      </c>
      <c r="V774">
        <v>-76633</v>
      </c>
      <c r="W774">
        <v>51160</v>
      </c>
      <c r="X774">
        <v>33656</v>
      </c>
      <c r="Y774">
        <v>919</v>
      </c>
      <c r="Z774">
        <v>-25473</v>
      </c>
      <c r="AA774" t="e">
        <v>#N/A</v>
      </c>
      <c r="AB774" t="e">
        <v>#N/A</v>
      </c>
      <c r="AC774">
        <v>69572</v>
      </c>
      <c r="AD774">
        <v>20.587</v>
      </c>
      <c r="AE774" s="25">
        <v>923550.00329999998</v>
      </c>
      <c r="AF774">
        <v>58960</v>
      </c>
      <c r="AG774">
        <v>15283</v>
      </c>
      <c r="AH774">
        <v>13219</v>
      </c>
      <c r="AI774">
        <v>69572</v>
      </c>
      <c r="AJ774" t="e">
        <v>#N/A</v>
      </c>
      <c r="AK774">
        <v>1682</v>
      </c>
      <c r="AL774">
        <v>784</v>
      </c>
      <c r="AM774">
        <v>0</v>
      </c>
      <c r="AN774">
        <v>74236</v>
      </c>
      <c r="AO774">
        <v>213401</v>
      </c>
      <c r="AP774">
        <v>22087.2346</v>
      </c>
      <c r="AQ774">
        <v>158179</v>
      </c>
      <c r="AR774">
        <v>2685319</v>
      </c>
      <c r="AS774">
        <v>1606843</v>
      </c>
      <c r="AT774">
        <v>14.966699999999999</v>
      </c>
      <c r="AU774">
        <v>27840</v>
      </c>
      <c r="AV774">
        <v>53019</v>
      </c>
      <c r="AW774">
        <v>-6</v>
      </c>
      <c r="AX774" s="26">
        <v>158179</v>
      </c>
      <c r="AY774">
        <v>158179</v>
      </c>
      <c r="AZ774">
        <v>826014</v>
      </c>
      <c r="BA774">
        <v>260772</v>
      </c>
      <c r="BB774">
        <v>186013</v>
      </c>
      <c r="BC774">
        <v>337515</v>
      </c>
      <c r="BD774" t="e">
        <v>#N/A</v>
      </c>
      <c r="BE774" s="15">
        <v>58960</v>
      </c>
      <c r="BF774" s="20">
        <v>0</v>
      </c>
      <c r="BG774" s="9">
        <f t="shared" si="115"/>
        <v>0</v>
      </c>
      <c r="BH774" s="9">
        <f t="shared" si="121"/>
        <v>10.7606</v>
      </c>
      <c r="BI774" s="9">
        <f t="shared" si="116"/>
        <v>10.7606</v>
      </c>
      <c r="BJ774">
        <v>1.5549999999999999</v>
      </c>
      <c r="BK774" s="9">
        <f t="shared" si="114"/>
        <v>258907.5</v>
      </c>
      <c r="BL774">
        <v>166500</v>
      </c>
      <c r="BM774">
        <v>1</v>
      </c>
      <c r="BN774" t="s">
        <v>114</v>
      </c>
      <c r="BO774">
        <f t="shared" ref="BO774:BO798" si="122">IF(BF774&lt;&gt;0,1,0)</f>
        <v>0</v>
      </c>
      <c r="BP774">
        <f t="shared" si="117"/>
        <v>1608602</v>
      </c>
      <c r="BQ774">
        <f t="shared" si="118"/>
        <v>0.16095187000886485</v>
      </c>
      <c r="BR774">
        <f t="shared" si="119"/>
        <v>6.2130374747738095</v>
      </c>
      <c r="BS774" t="str">
        <f t="shared" si="120"/>
        <v>NonPayer</v>
      </c>
    </row>
    <row r="775" spans="1:71">
      <c r="A775" s="27">
        <v>797</v>
      </c>
      <c r="B775" s="27" t="s">
        <v>99</v>
      </c>
      <c r="C775" s="29">
        <v>42369</v>
      </c>
      <c r="D775" s="27">
        <v>0.6774</v>
      </c>
      <c r="E775" s="27">
        <v>23030</v>
      </c>
      <c r="F775" s="27">
        <v>53776</v>
      </c>
      <c r="G775" s="27">
        <v>92713</v>
      </c>
      <c r="H775" s="27">
        <v>240451</v>
      </c>
      <c r="I775" s="27">
        <v>9081</v>
      </c>
      <c r="J775" s="27">
        <v>2864341</v>
      </c>
      <c r="K775" s="27">
        <v>783509</v>
      </c>
      <c r="L775" s="27">
        <v>427197</v>
      </c>
      <c r="M775" s="27">
        <v>77</v>
      </c>
      <c r="N775" s="27">
        <v>1446470</v>
      </c>
      <c r="O775" s="27">
        <v>1433390</v>
      </c>
      <c r="P775" s="27">
        <v>81494</v>
      </c>
      <c r="Q775" s="27">
        <v>2659123</v>
      </c>
      <c r="R775" s="27">
        <v>1171167</v>
      </c>
      <c r="S775" s="27">
        <v>0</v>
      </c>
      <c r="T775" s="27">
        <v>117492</v>
      </c>
      <c r="U775" s="27">
        <v>2418672</v>
      </c>
      <c r="V775" s="27">
        <v>-117492</v>
      </c>
      <c r="W775" s="27">
        <v>128599</v>
      </c>
      <c r="X775" s="27">
        <v>30579</v>
      </c>
      <c r="Y775" s="27">
        <v>432</v>
      </c>
      <c r="Z775" s="27">
        <v>11107</v>
      </c>
      <c r="AA775" s="27" t="e">
        <v>#N/A</v>
      </c>
      <c r="AB775" s="27">
        <v>0</v>
      </c>
      <c r="AC775" s="27">
        <v>55598</v>
      </c>
      <c r="AD775" s="27" t="e">
        <v>#N/A</v>
      </c>
      <c r="AE775" s="27">
        <v>1076088.2921</v>
      </c>
      <c r="AF775" s="27">
        <v>8915</v>
      </c>
      <c r="AG775" s="27">
        <v>-7471</v>
      </c>
      <c r="AH775" s="27">
        <v>16231</v>
      </c>
      <c r="AI775" s="27">
        <v>55598</v>
      </c>
      <c r="AJ775" s="27" t="e">
        <v>#N/A</v>
      </c>
      <c r="AK775" s="27">
        <v>1705</v>
      </c>
      <c r="AL775" s="27">
        <v>-11014</v>
      </c>
      <c r="AM775" s="27">
        <v>0</v>
      </c>
      <c r="AN775" s="27">
        <v>1493</v>
      </c>
      <c r="AO775" s="27">
        <v>205636</v>
      </c>
      <c r="AP775" s="27">
        <v>22543.4241</v>
      </c>
      <c r="AQ775" s="27">
        <v>143378</v>
      </c>
      <c r="AR775" s="27">
        <v>2650042</v>
      </c>
      <c r="AS775" s="27">
        <v>1486174</v>
      </c>
      <c r="AT775" s="27">
        <v>13.3649</v>
      </c>
      <c r="AU775" s="27">
        <v>22126</v>
      </c>
      <c r="AV775" s="27">
        <v>49097</v>
      </c>
      <c r="AW775" s="27">
        <v>49</v>
      </c>
      <c r="AX775" s="27">
        <v>143378</v>
      </c>
      <c r="AY775" s="27">
        <v>143378</v>
      </c>
      <c r="AZ775" s="27">
        <v>815652</v>
      </c>
      <c r="BA775" s="27">
        <v>254515</v>
      </c>
      <c r="BB775" s="27">
        <v>165553</v>
      </c>
      <c r="BC775" s="27">
        <v>400463</v>
      </c>
      <c r="BD775" s="27" t="e">
        <v>#N/A</v>
      </c>
      <c r="BE775" s="28">
        <v>8915</v>
      </c>
      <c r="BF775" s="27">
        <v>6.92</v>
      </c>
      <c r="BG775" s="31">
        <f t="shared" si="115"/>
        <v>10.7606</v>
      </c>
      <c r="BH775" s="31">
        <f t="shared" si="121"/>
        <v>10.7606</v>
      </c>
      <c r="BI775" s="31">
        <f t="shared" si="116"/>
        <v>10.7606</v>
      </c>
      <c r="BJ775" s="27">
        <v>1.5549999999999999</v>
      </c>
      <c r="BK775" s="31">
        <f t="shared" si="114"/>
        <v>301670</v>
      </c>
      <c r="BL775" s="27">
        <v>194000</v>
      </c>
      <c r="BM775" s="27">
        <v>1</v>
      </c>
      <c r="BN775" s="27" t="s">
        <v>114</v>
      </c>
      <c r="BO775" s="27">
        <f t="shared" si="122"/>
        <v>1</v>
      </c>
      <c r="BP775" s="27">
        <f t="shared" si="117"/>
        <v>1487956</v>
      </c>
      <c r="BQ775" s="27">
        <f t="shared" si="118"/>
        <v>0.20274121008954565</v>
      </c>
      <c r="BR775" s="27">
        <f t="shared" si="119"/>
        <v>4.9323963271124072</v>
      </c>
      <c r="BS775" s="27" t="str">
        <f t="shared" si="120"/>
        <v>Initiate</v>
      </c>
    </row>
    <row r="776" spans="1:71" customFormat="1" hidden="1">
      <c r="A776">
        <v>798</v>
      </c>
      <c r="B776" t="s">
        <v>99</v>
      </c>
      <c r="C776" s="1">
        <v>42185</v>
      </c>
      <c r="D776">
        <v>0.64029999999999998</v>
      </c>
      <c r="E776">
        <v>24212</v>
      </c>
      <c r="F776">
        <v>46099</v>
      </c>
      <c r="G776">
        <v>129363</v>
      </c>
      <c r="H776">
        <v>364191</v>
      </c>
      <c r="I776">
        <v>4512</v>
      </c>
      <c r="J776" s="3">
        <v>2666214</v>
      </c>
      <c r="K776">
        <v>536424</v>
      </c>
      <c r="L776">
        <v>422429</v>
      </c>
      <c r="M776" t="e">
        <v>#N/A</v>
      </c>
      <c r="N776" s="2">
        <v>1425616</v>
      </c>
      <c r="O776" s="2">
        <v>1412536</v>
      </c>
      <c r="P776">
        <v>174316</v>
      </c>
      <c r="Q776">
        <v>2507970</v>
      </c>
      <c r="R776">
        <v>1040777</v>
      </c>
      <c r="S776" s="4" t="e">
        <v>#N/A</v>
      </c>
      <c r="T776">
        <v>68165</v>
      </c>
      <c r="U776">
        <v>2143779</v>
      </c>
      <c r="V776">
        <v>-68165</v>
      </c>
      <c r="W776">
        <v>48834</v>
      </c>
      <c r="X776">
        <v>29553</v>
      </c>
      <c r="Y776">
        <v>131</v>
      </c>
      <c r="Z776">
        <v>-19331</v>
      </c>
      <c r="AA776" t="e">
        <v>#N/A</v>
      </c>
      <c r="AB776" t="e">
        <v>#N/A</v>
      </c>
      <c r="AC776">
        <v>63387</v>
      </c>
      <c r="AD776">
        <v>20.358499999999999</v>
      </c>
      <c r="AE776" s="25">
        <v>747714.95759999997</v>
      </c>
      <c r="AF776">
        <v>56387</v>
      </c>
      <c r="AG776">
        <v>14414</v>
      </c>
      <c r="AH776">
        <v>9839</v>
      </c>
      <c r="AI776">
        <v>63387</v>
      </c>
      <c r="AJ776">
        <v>0</v>
      </c>
      <c r="AK776">
        <v>1796</v>
      </c>
      <c r="AL776">
        <v>-34222</v>
      </c>
      <c r="AM776">
        <v>0</v>
      </c>
      <c r="AN776">
        <v>70801</v>
      </c>
      <c r="AO776">
        <v>205567</v>
      </c>
      <c r="AP776">
        <v>13632.5996</v>
      </c>
      <c r="AQ776">
        <v>86119</v>
      </c>
      <c r="AR776">
        <v>2503458</v>
      </c>
      <c r="AS776">
        <v>1465397</v>
      </c>
      <c r="AT776">
        <v>32.004800000000003</v>
      </c>
      <c r="AU776">
        <v>41090</v>
      </c>
      <c r="AV776">
        <v>41011</v>
      </c>
      <c r="AW776">
        <v>0</v>
      </c>
      <c r="AX776" s="26">
        <v>87297</v>
      </c>
      <c r="AY776">
        <v>86119</v>
      </c>
      <c r="AZ776">
        <v>803511</v>
      </c>
      <c r="BA776">
        <v>244640</v>
      </c>
      <c r="BB776">
        <v>128387</v>
      </c>
      <c r="BC776">
        <v>323335</v>
      </c>
      <c r="BD776" t="e">
        <v>#N/A</v>
      </c>
      <c r="BE776" s="15">
        <v>56387</v>
      </c>
      <c r="BF776" s="20">
        <v>0</v>
      </c>
      <c r="BG776" s="9">
        <f t="shared" si="115"/>
        <v>0</v>
      </c>
      <c r="BH776" s="9">
        <f t="shared" si="121"/>
        <v>12.766550000000001</v>
      </c>
      <c r="BI776" s="9">
        <f t="shared" si="116"/>
        <v>12.766550000000001</v>
      </c>
      <c r="BJ776">
        <v>1.5549999999999999</v>
      </c>
      <c r="BK776" s="9">
        <f t="shared" si="114"/>
        <v>209614</v>
      </c>
      <c r="BL776">
        <v>134800</v>
      </c>
      <c r="BM776">
        <v>1</v>
      </c>
      <c r="BN776" t="s">
        <v>114</v>
      </c>
      <c r="BO776">
        <f t="shared" si="122"/>
        <v>0</v>
      </c>
      <c r="BP776">
        <f t="shared" si="117"/>
        <v>1467193</v>
      </c>
      <c r="BQ776">
        <f t="shared" si="118"/>
        <v>0.14286736646099046</v>
      </c>
      <c r="BR776">
        <f t="shared" si="119"/>
        <v>6.9994990792599729</v>
      </c>
      <c r="BS776" t="str">
        <f t="shared" si="120"/>
        <v>NonPayer</v>
      </c>
    </row>
    <row r="777" spans="1:71">
      <c r="A777" s="27">
        <v>799</v>
      </c>
      <c r="B777" s="27" t="s">
        <v>99</v>
      </c>
      <c r="C777" s="29">
        <v>42004</v>
      </c>
      <c r="D777" s="27">
        <v>0.7661</v>
      </c>
      <c r="E777" s="27">
        <v>24030</v>
      </c>
      <c r="F777" s="27">
        <v>44950</v>
      </c>
      <c r="G777" s="27">
        <v>113060</v>
      </c>
      <c r="H777" s="27">
        <v>383719</v>
      </c>
      <c r="I777" s="27">
        <v>4535</v>
      </c>
      <c r="J777" s="27">
        <v>2533298</v>
      </c>
      <c r="K777" s="27">
        <v>577272</v>
      </c>
      <c r="L777" s="27">
        <v>438721</v>
      </c>
      <c r="M777" s="27">
        <v>77</v>
      </c>
      <c r="N777" s="27">
        <v>1302605</v>
      </c>
      <c r="O777" s="27">
        <v>1289525</v>
      </c>
      <c r="P777" s="27">
        <v>181920</v>
      </c>
      <c r="Q777" s="27">
        <v>2474328</v>
      </c>
      <c r="R777" s="27">
        <v>1105465</v>
      </c>
      <c r="S777" s="27" t="e">
        <v>#N/A</v>
      </c>
      <c r="T777" s="27">
        <v>115022</v>
      </c>
      <c r="U777" s="27">
        <v>2090609</v>
      </c>
      <c r="V777" s="27">
        <v>-115022</v>
      </c>
      <c r="W777" s="27">
        <v>98720</v>
      </c>
      <c r="X777" s="27">
        <v>29946</v>
      </c>
      <c r="Y777" s="27">
        <v>316</v>
      </c>
      <c r="Z777" s="27">
        <v>-16302</v>
      </c>
      <c r="AA777" s="27" t="e">
        <v>#N/A</v>
      </c>
      <c r="AB777" s="27" t="e">
        <v>#N/A</v>
      </c>
      <c r="AC777" s="27">
        <v>48744</v>
      </c>
      <c r="AD777" s="27" t="e">
        <v>#N/A</v>
      </c>
      <c r="AE777" s="27">
        <v>698902.70519999997</v>
      </c>
      <c r="AF777" s="27">
        <v>-59656</v>
      </c>
      <c r="AG777" s="27">
        <v>6951</v>
      </c>
      <c r="AH777" s="27">
        <v>11038</v>
      </c>
      <c r="AI777" s="27">
        <v>48744</v>
      </c>
      <c r="AJ777" s="27">
        <v>1178</v>
      </c>
      <c r="AK777" s="27">
        <v>26477</v>
      </c>
      <c r="AL777" s="27" t="e">
        <v>#N/A</v>
      </c>
      <c r="AM777" s="27">
        <v>0</v>
      </c>
      <c r="AN777" s="27">
        <v>-51527</v>
      </c>
      <c r="AO777" s="27">
        <v>200445</v>
      </c>
      <c r="AP777" s="27">
        <v>7302.7362999999996</v>
      </c>
      <c r="AQ777" s="27">
        <v>58322</v>
      </c>
      <c r="AR777" s="27">
        <v>2469793</v>
      </c>
      <c r="AS777" s="27">
        <v>1342309</v>
      </c>
      <c r="AT777" s="27">
        <v>38.305500000000002</v>
      </c>
      <c r="AU777" s="27">
        <v>36943</v>
      </c>
      <c r="AV777" s="27">
        <v>36503</v>
      </c>
      <c r="AW777" s="27">
        <v>0</v>
      </c>
      <c r="AX777" s="27">
        <v>59500</v>
      </c>
      <c r="AY777" s="27">
        <v>58322</v>
      </c>
      <c r="AZ777" s="27">
        <v>774380</v>
      </c>
      <c r="BA777" s="27">
        <v>233327</v>
      </c>
      <c r="BB777" s="27">
        <v>96443</v>
      </c>
      <c r="BC777" s="27">
        <v>313775</v>
      </c>
      <c r="BD777" s="27" t="e">
        <v>#N/A</v>
      </c>
      <c r="BE777" s="28">
        <v>-58478</v>
      </c>
      <c r="BF777" s="27">
        <v>8.2100000000000009</v>
      </c>
      <c r="BG777" s="31">
        <f t="shared" si="115"/>
        <v>12.766550000000001</v>
      </c>
      <c r="BH777" s="31">
        <f t="shared" si="121"/>
        <v>12.766550000000001</v>
      </c>
      <c r="BI777" s="31">
        <f t="shared" si="116"/>
        <v>12.766550000000001</v>
      </c>
      <c r="BJ777" s="27">
        <v>1.5549999999999999</v>
      </c>
      <c r="BK777" s="31">
        <f t="shared" si="114"/>
        <v>195930</v>
      </c>
      <c r="BL777" s="27">
        <v>126000</v>
      </c>
      <c r="BM777" s="27">
        <v>1</v>
      </c>
      <c r="BN777" s="27" t="s">
        <v>114</v>
      </c>
      <c r="BO777" s="27">
        <f t="shared" si="122"/>
        <v>1</v>
      </c>
      <c r="BP777" s="27">
        <f t="shared" si="117"/>
        <v>1368863</v>
      </c>
      <c r="BQ777" s="27">
        <f t="shared" si="118"/>
        <v>0.14313338880516166</v>
      </c>
      <c r="BR777" s="27">
        <f t="shared" si="119"/>
        <v>6.9864900729852497</v>
      </c>
      <c r="BS777" s="27" t="str">
        <f t="shared" si="120"/>
        <v>Initiate</v>
      </c>
    </row>
    <row r="778" spans="1:71" customFormat="1" hidden="1">
      <c r="A778">
        <v>800</v>
      </c>
      <c r="B778" t="s">
        <v>99</v>
      </c>
      <c r="C778" s="1">
        <v>41820</v>
      </c>
      <c r="D778">
        <v>0.73850000000000005</v>
      </c>
      <c r="E778">
        <v>19530</v>
      </c>
      <c r="F778">
        <v>43298</v>
      </c>
      <c r="G778">
        <v>69973</v>
      </c>
      <c r="H778">
        <v>238898</v>
      </c>
      <c r="I778">
        <v>3485</v>
      </c>
      <c r="J778" s="3">
        <v>2371956</v>
      </c>
      <c r="K778">
        <v>447330</v>
      </c>
      <c r="L778">
        <v>268876</v>
      </c>
      <c r="M778" t="e">
        <v>#N/A</v>
      </c>
      <c r="N778" s="2">
        <v>1333219</v>
      </c>
      <c r="O778" s="2">
        <v>1320139</v>
      </c>
      <c r="P778">
        <v>101167</v>
      </c>
      <c r="Q778">
        <v>2157723</v>
      </c>
      <c r="R778">
        <v>758374</v>
      </c>
      <c r="S778" s="4" t="e">
        <v>#N/A</v>
      </c>
      <c r="T778">
        <v>67436</v>
      </c>
      <c r="U778">
        <v>1918825</v>
      </c>
      <c r="V778">
        <v>-67436</v>
      </c>
      <c r="W778">
        <v>23692</v>
      </c>
      <c r="X778">
        <v>26934</v>
      </c>
      <c r="Y778">
        <v>276</v>
      </c>
      <c r="Z778">
        <v>-43744</v>
      </c>
      <c r="AA778" t="e">
        <v>#N/A</v>
      </c>
      <c r="AB778" t="e">
        <v>#N/A</v>
      </c>
      <c r="AC778">
        <v>59308</v>
      </c>
      <c r="AD778">
        <v>19.616399999999999</v>
      </c>
      <c r="AE778" s="25">
        <v>413018.21769999998</v>
      </c>
      <c r="AF778">
        <v>51341</v>
      </c>
      <c r="AG778">
        <v>12529</v>
      </c>
      <c r="AH778">
        <v>8426</v>
      </c>
      <c r="AI778">
        <v>59308</v>
      </c>
      <c r="AJ778" t="e">
        <v>#N/A</v>
      </c>
      <c r="AK778">
        <v>26349</v>
      </c>
      <c r="AL778">
        <v>-1980</v>
      </c>
      <c r="AM778">
        <v>0</v>
      </c>
      <c r="AN778">
        <v>63870</v>
      </c>
      <c r="AO778">
        <v>189799</v>
      </c>
      <c r="AP778">
        <v>23734.440900000001</v>
      </c>
      <c r="AQ778">
        <v>159485</v>
      </c>
      <c r="AR778">
        <v>2154238</v>
      </c>
      <c r="AS778">
        <v>1373000</v>
      </c>
      <c r="AT778">
        <v>25.380199999999999</v>
      </c>
      <c r="AU778">
        <v>54628</v>
      </c>
      <c r="AV778">
        <v>35161</v>
      </c>
      <c r="AW778">
        <v>0</v>
      </c>
      <c r="AX778" s="26">
        <v>160611</v>
      </c>
      <c r="AY778">
        <v>159485</v>
      </c>
      <c r="AZ778">
        <v>758161</v>
      </c>
      <c r="BA778">
        <v>245131</v>
      </c>
      <c r="BB778">
        <v>215239</v>
      </c>
      <c r="BC778">
        <v>225113</v>
      </c>
      <c r="BD778" t="e">
        <v>#N/A</v>
      </c>
      <c r="BE778" s="15">
        <v>51341</v>
      </c>
      <c r="BF778" s="20">
        <v>0</v>
      </c>
      <c r="BG778" s="9">
        <f t="shared" si="115"/>
        <v>0</v>
      </c>
      <c r="BH778" s="9">
        <f t="shared" si="121"/>
        <v>3.6697999999999995</v>
      </c>
      <c r="BI778" s="9">
        <f t="shared" si="116"/>
        <v>3.6697999999999995</v>
      </c>
      <c r="BJ778">
        <v>1.5549999999999999</v>
      </c>
      <c r="BK778" s="9">
        <f t="shared" si="114"/>
        <v>115785.29999999999</v>
      </c>
      <c r="BL778">
        <v>74460</v>
      </c>
      <c r="BM778">
        <v>1</v>
      </c>
      <c r="BN778" t="s">
        <v>114</v>
      </c>
      <c r="BO778">
        <f t="shared" si="122"/>
        <v>0</v>
      </c>
      <c r="BP778">
        <f t="shared" si="117"/>
        <v>1399349</v>
      </c>
      <c r="BQ778">
        <f t="shared" si="118"/>
        <v>8.274226086558821E-2</v>
      </c>
      <c r="BR778">
        <f t="shared" si="119"/>
        <v>12.085722453541168</v>
      </c>
      <c r="BS778" t="str">
        <f t="shared" si="120"/>
        <v>NonPayer</v>
      </c>
    </row>
    <row r="779" spans="1:71">
      <c r="A779" s="27">
        <v>801</v>
      </c>
      <c r="B779" s="27" t="s">
        <v>99</v>
      </c>
      <c r="C779" s="29">
        <v>41639</v>
      </c>
      <c r="D779" s="27">
        <v>0.70760000000000001</v>
      </c>
      <c r="E779" s="27">
        <v>20233</v>
      </c>
      <c r="F779" s="27">
        <v>38756</v>
      </c>
      <c r="G779" s="27">
        <v>104742</v>
      </c>
      <c r="H779" s="27">
        <v>227921</v>
      </c>
      <c r="I779" s="27">
        <v>3624</v>
      </c>
      <c r="J779" s="27">
        <v>2245446</v>
      </c>
      <c r="K779" s="27">
        <v>484593</v>
      </c>
      <c r="L779" s="27">
        <v>301001</v>
      </c>
      <c r="M779" s="27">
        <v>77</v>
      </c>
      <c r="N779" s="27">
        <v>1249863</v>
      </c>
      <c r="O779" s="27">
        <v>1236783</v>
      </c>
      <c r="P779" s="27">
        <v>95965</v>
      </c>
      <c r="Q779" s="27">
        <v>2116594</v>
      </c>
      <c r="R779" s="27">
        <v>801555</v>
      </c>
      <c r="S779" s="27" t="e">
        <v>#N/A</v>
      </c>
      <c r="T779" s="27">
        <v>74355</v>
      </c>
      <c r="U779" s="27">
        <v>1888673</v>
      </c>
      <c r="V779" s="27">
        <v>-74355</v>
      </c>
      <c r="W779" s="27">
        <v>70781</v>
      </c>
      <c r="X779" s="27">
        <v>28393</v>
      </c>
      <c r="Y779" s="27">
        <v>64</v>
      </c>
      <c r="Z779" s="27">
        <v>-3574</v>
      </c>
      <c r="AA779" s="27" t="e">
        <v>#N/A</v>
      </c>
      <c r="AB779" s="27" t="e">
        <v>#N/A</v>
      </c>
      <c r="AC779" s="27">
        <v>59406</v>
      </c>
      <c r="AD779" s="27">
        <v>37.357700000000001</v>
      </c>
      <c r="AE779" s="27">
        <v>614575.91</v>
      </c>
      <c r="AF779" s="27">
        <v>24018</v>
      </c>
      <c r="AG779" s="27">
        <v>14995</v>
      </c>
      <c r="AH779" s="27">
        <v>9059</v>
      </c>
      <c r="AI779" s="27">
        <v>59406</v>
      </c>
      <c r="AJ779" s="27">
        <v>1126</v>
      </c>
      <c r="AK779" s="27">
        <v>25395</v>
      </c>
      <c r="AL779" s="27">
        <v>-12</v>
      </c>
      <c r="AM779" s="27">
        <v>0</v>
      </c>
      <c r="AN779" s="27">
        <v>40139</v>
      </c>
      <c r="AO779" s="27">
        <v>188031</v>
      </c>
      <c r="AP779" s="27">
        <v>23369.177199999998</v>
      </c>
      <c r="AQ779" s="27">
        <v>156891</v>
      </c>
      <c r="AR779" s="27">
        <v>2112970</v>
      </c>
      <c r="AS779" s="27">
        <v>1289567</v>
      </c>
      <c r="AT779" s="27">
        <v>25.4679</v>
      </c>
      <c r="AU779" s="27">
        <v>53995</v>
      </c>
      <c r="AV779" s="27">
        <v>37094</v>
      </c>
      <c r="AW779" s="27">
        <v>0</v>
      </c>
      <c r="AX779" s="27">
        <v>158017</v>
      </c>
      <c r="AY779" s="27">
        <v>156891</v>
      </c>
      <c r="AZ779" s="27">
        <v>749617</v>
      </c>
      <c r="BA779" s="27">
        <v>250483</v>
      </c>
      <c r="BB779" s="27">
        <v>212012</v>
      </c>
      <c r="BC779" s="27">
        <v>304096</v>
      </c>
      <c r="BD779" s="27" t="e">
        <v>#N/A</v>
      </c>
      <c r="BE779" s="28">
        <v>25144</v>
      </c>
      <c r="BF779" s="27">
        <v>2.36</v>
      </c>
      <c r="BG779" s="31">
        <f t="shared" si="115"/>
        <v>3.6697999999999995</v>
      </c>
      <c r="BH779" s="31">
        <f t="shared" si="121"/>
        <v>3.6697999999999995</v>
      </c>
      <c r="BI779" s="31">
        <f t="shared" si="116"/>
        <v>3.6697999999999995</v>
      </c>
      <c r="BJ779" s="27">
        <v>1.5549999999999999</v>
      </c>
      <c r="BK779" s="31">
        <f t="shared" si="114"/>
        <v>134568.14499999999</v>
      </c>
      <c r="BL779" s="27">
        <v>86539</v>
      </c>
      <c r="BM779" s="27">
        <v>1</v>
      </c>
      <c r="BN779" s="27" t="s">
        <v>114</v>
      </c>
      <c r="BO779" s="27">
        <f t="shared" si="122"/>
        <v>1</v>
      </c>
      <c r="BP779" s="27">
        <f t="shared" si="117"/>
        <v>1315039</v>
      </c>
      <c r="BQ779" s="27">
        <f t="shared" si="118"/>
        <v>0.10233015522733546</v>
      </c>
      <c r="BR779" s="27">
        <f t="shared" si="119"/>
        <v>9.7722904629472307</v>
      </c>
      <c r="BS779" s="27" t="str">
        <f t="shared" si="120"/>
        <v>Initiate</v>
      </c>
    </row>
    <row r="780" spans="1:71" customFormat="1" hidden="1">
      <c r="A780">
        <v>802</v>
      </c>
      <c r="B780" t="s">
        <v>99</v>
      </c>
      <c r="C780" s="1">
        <v>41455</v>
      </c>
      <c r="D780">
        <v>0.81389999999999996</v>
      </c>
      <c r="E780">
        <v>18778</v>
      </c>
      <c r="F780">
        <v>37251</v>
      </c>
      <c r="G780">
        <v>113032</v>
      </c>
      <c r="H780">
        <v>196606</v>
      </c>
      <c r="I780">
        <v>2559</v>
      </c>
      <c r="J780" s="3">
        <v>2157725</v>
      </c>
      <c r="K780">
        <v>529274</v>
      </c>
      <c r="L780">
        <v>295336</v>
      </c>
      <c r="M780" t="e">
        <v>#N/A</v>
      </c>
      <c r="N780" s="2">
        <v>1178637</v>
      </c>
      <c r="O780" s="2">
        <v>1165557</v>
      </c>
      <c r="P780">
        <v>74820</v>
      </c>
      <c r="Q780">
        <v>2112793</v>
      </c>
      <c r="R780">
        <v>854707</v>
      </c>
      <c r="S780" s="4" t="e">
        <v>#N/A</v>
      </c>
      <c r="T780">
        <v>42000</v>
      </c>
      <c r="U780">
        <v>1916187</v>
      </c>
      <c r="V780">
        <v>-42000</v>
      </c>
      <c r="W780">
        <v>93871</v>
      </c>
      <c r="X780">
        <v>24195</v>
      </c>
      <c r="Y780">
        <v>112</v>
      </c>
      <c r="Z780">
        <v>51871</v>
      </c>
      <c r="AA780" t="e">
        <v>#N/A</v>
      </c>
      <c r="AB780" t="e">
        <v>#N/A</v>
      </c>
      <c r="AC780">
        <v>63725</v>
      </c>
      <c r="AD780">
        <v>21.312999999999999</v>
      </c>
      <c r="AE780" s="25">
        <v>515336.44839999999</v>
      </c>
      <c r="AF780">
        <v>42860</v>
      </c>
      <c r="AG780">
        <v>11609</v>
      </c>
      <c r="AH780">
        <v>9370</v>
      </c>
      <c r="AI780">
        <v>63725</v>
      </c>
      <c r="AJ780" t="e">
        <v>#N/A</v>
      </c>
      <c r="AK780">
        <v>39668</v>
      </c>
      <c r="AL780">
        <v>632</v>
      </c>
      <c r="AM780">
        <v>0</v>
      </c>
      <c r="AN780">
        <v>54469</v>
      </c>
      <c r="AO780">
        <v>185498</v>
      </c>
      <c r="AP780">
        <v>26716.950199999999</v>
      </c>
      <c r="AQ780">
        <v>177349</v>
      </c>
      <c r="AR780">
        <v>2110234</v>
      </c>
      <c r="AS780">
        <v>1218418</v>
      </c>
      <c r="AT780">
        <v>19.8428</v>
      </c>
      <c r="AU780">
        <v>44166</v>
      </c>
      <c r="AV780">
        <v>34463</v>
      </c>
      <c r="AW780">
        <v>0</v>
      </c>
      <c r="AX780" s="26">
        <v>178414</v>
      </c>
      <c r="AY780">
        <v>177349</v>
      </c>
      <c r="AZ780">
        <v>740451</v>
      </c>
      <c r="BA780">
        <v>238793</v>
      </c>
      <c r="BB780">
        <v>222580</v>
      </c>
      <c r="BC780">
        <v>337521</v>
      </c>
      <c r="BD780" t="e">
        <v>#N/A</v>
      </c>
      <c r="BE780" s="15">
        <v>42860</v>
      </c>
      <c r="BF780" s="20">
        <v>0</v>
      </c>
      <c r="BG780" s="9">
        <f t="shared" si="115"/>
        <v>0</v>
      </c>
      <c r="BH780" s="9">
        <f t="shared" si="121"/>
        <v>2.3013999999999997</v>
      </c>
      <c r="BI780" s="9">
        <f t="shared" si="116"/>
        <v>2.3013999999999997</v>
      </c>
      <c r="BJ780">
        <v>1.5549999999999999</v>
      </c>
      <c r="BK780" s="9">
        <f t="shared" si="114"/>
        <v>111619.455</v>
      </c>
      <c r="BL780">
        <v>71781</v>
      </c>
      <c r="BM780">
        <v>1</v>
      </c>
      <c r="BN780" t="s">
        <v>114</v>
      </c>
      <c r="BO780">
        <f t="shared" si="122"/>
        <v>0</v>
      </c>
      <c r="BP780">
        <f t="shared" si="117"/>
        <v>1258086</v>
      </c>
      <c r="BQ780">
        <f t="shared" si="118"/>
        <v>8.8721641445815305E-2</v>
      </c>
      <c r="BR780">
        <f t="shared" si="119"/>
        <v>11.271207156494357</v>
      </c>
      <c r="BS780" t="str">
        <f t="shared" si="120"/>
        <v>NonPayer</v>
      </c>
    </row>
    <row r="781" spans="1:71">
      <c r="A781" s="27">
        <v>803</v>
      </c>
      <c r="B781" s="27" t="s">
        <v>99</v>
      </c>
      <c r="C781" s="29">
        <v>41274</v>
      </c>
      <c r="D781" s="27">
        <v>0.83509999999999995</v>
      </c>
      <c r="E781" s="27">
        <v>22084</v>
      </c>
      <c r="F781" s="27">
        <v>30459</v>
      </c>
      <c r="G781" s="27">
        <v>84517</v>
      </c>
      <c r="H781" s="27">
        <v>152122</v>
      </c>
      <c r="I781" s="27">
        <v>2101</v>
      </c>
      <c r="J781" s="27">
        <v>2074480</v>
      </c>
      <c r="K781" s="27">
        <v>544103</v>
      </c>
      <c r="L781" s="27">
        <v>213481</v>
      </c>
      <c r="M781" s="27">
        <v>77</v>
      </c>
      <c r="N781" s="27">
        <v>1096088</v>
      </c>
      <c r="O781" s="27">
        <v>1083008</v>
      </c>
      <c r="P781" s="27">
        <v>25531</v>
      </c>
      <c r="Q781" s="27">
        <v>1996999</v>
      </c>
      <c r="R781" s="27">
        <v>823944</v>
      </c>
      <c r="S781" s="27" t="e">
        <v>#N/A</v>
      </c>
      <c r="T781" s="27">
        <v>60362</v>
      </c>
      <c r="U781" s="27">
        <v>1844877</v>
      </c>
      <c r="V781" s="27">
        <v>-60362</v>
      </c>
      <c r="W781" s="27">
        <v>71776</v>
      </c>
      <c r="X781" s="27">
        <v>23064</v>
      </c>
      <c r="Y781" s="27">
        <v>49</v>
      </c>
      <c r="Z781" s="27">
        <v>11414</v>
      </c>
      <c r="AA781" s="27" t="e">
        <v>#N/A</v>
      </c>
      <c r="AB781" s="27" t="e">
        <v>#N/A</v>
      </c>
      <c r="AC781" s="27">
        <v>54095</v>
      </c>
      <c r="AD781" s="27">
        <v>19.995000000000001</v>
      </c>
      <c r="AE781" s="27">
        <v>381035.09869999997</v>
      </c>
      <c r="AF781" s="27">
        <v>40332</v>
      </c>
      <c r="AG781" s="27">
        <v>10346</v>
      </c>
      <c r="AH781" s="27">
        <v>8347</v>
      </c>
      <c r="AI781" s="27">
        <v>54095</v>
      </c>
      <c r="AJ781" s="27">
        <v>1065</v>
      </c>
      <c r="AK781" s="27">
        <v>37186</v>
      </c>
      <c r="AL781" s="27">
        <v>33995</v>
      </c>
      <c r="AM781" s="27">
        <v>0</v>
      </c>
      <c r="AN781" s="27">
        <v>51743</v>
      </c>
      <c r="AO781" s="27">
        <v>184061</v>
      </c>
      <c r="AP781" s="27">
        <v>27558.4365</v>
      </c>
      <c r="AQ781" s="27">
        <v>183325</v>
      </c>
      <c r="AR781" s="27">
        <v>1994898</v>
      </c>
      <c r="AS781" s="27">
        <v>1135792</v>
      </c>
      <c r="AT781" s="27">
        <v>21.417100000000001</v>
      </c>
      <c r="AU781" s="27">
        <v>50254</v>
      </c>
      <c r="AV781" s="27">
        <v>30154</v>
      </c>
      <c r="AW781" s="27">
        <v>0</v>
      </c>
      <c r="AX781" s="27">
        <v>184390</v>
      </c>
      <c r="AY781" s="27">
        <v>183325</v>
      </c>
      <c r="AZ781" s="27">
        <v>732375</v>
      </c>
      <c r="BA781" s="27">
        <v>239788</v>
      </c>
      <c r="BB781" s="27">
        <v>234644</v>
      </c>
      <c r="BC781" s="27">
        <v>309547</v>
      </c>
      <c r="BD781" s="27" t="e">
        <v>#N/A</v>
      </c>
      <c r="BE781" s="28">
        <v>41397</v>
      </c>
      <c r="BF781" s="27">
        <v>1.48</v>
      </c>
      <c r="BG781" s="31">
        <f t="shared" si="115"/>
        <v>2.3013999999999997</v>
      </c>
      <c r="BH781" s="31">
        <f t="shared" si="121"/>
        <v>2.3013999999999997</v>
      </c>
      <c r="BI781" s="31">
        <f t="shared" si="116"/>
        <v>2.3013999999999997</v>
      </c>
      <c r="BJ781" s="27">
        <v>1.5549999999999999</v>
      </c>
      <c r="BK781" s="31">
        <f t="shared" si="114"/>
        <v>107318.325</v>
      </c>
      <c r="BL781" s="27">
        <v>69015</v>
      </c>
      <c r="BM781" s="27">
        <v>1</v>
      </c>
      <c r="BN781" s="27" t="s">
        <v>114</v>
      </c>
      <c r="BO781" s="27">
        <f t="shared" si="122"/>
        <v>1</v>
      </c>
      <c r="BP781" s="27">
        <f t="shared" si="117"/>
        <v>1173055</v>
      </c>
      <c r="BQ781" s="27">
        <f t="shared" si="118"/>
        <v>9.1486183512282035E-2</v>
      </c>
      <c r="BR781" s="27">
        <f t="shared" si="119"/>
        <v>10.930612269619377</v>
      </c>
      <c r="BS781" s="27" t="str">
        <f t="shared" si="120"/>
        <v>Initiate</v>
      </c>
    </row>
    <row r="782" spans="1:71" customFormat="1" hidden="1">
      <c r="A782">
        <v>804</v>
      </c>
      <c r="B782" t="s">
        <v>99</v>
      </c>
      <c r="C782" s="1">
        <v>41090</v>
      </c>
      <c r="D782">
        <v>0.82430000000000003</v>
      </c>
      <c r="E782">
        <v>18258</v>
      </c>
      <c r="F782">
        <v>35952</v>
      </c>
      <c r="G782">
        <v>74440</v>
      </c>
      <c r="H782">
        <v>121858</v>
      </c>
      <c r="I782">
        <v>1124</v>
      </c>
      <c r="J782" s="3">
        <v>1986258</v>
      </c>
      <c r="K782">
        <v>559979</v>
      </c>
      <c r="L782">
        <v>195319</v>
      </c>
      <c r="M782" t="e">
        <v>#N/A</v>
      </c>
      <c r="N782" s="2">
        <v>1010624</v>
      </c>
      <c r="O782" s="2">
        <v>997544</v>
      </c>
      <c r="P782">
        <v>10624</v>
      </c>
      <c r="Q782">
        <v>1902631</v>
      </c>
      <c r="R782">
        <v>817266</v>
      </c>
      <c r="S782" s="4" t="e">
        <v>#N/A</v>
      </c>
      <c r="T782">
        <v>51647</v>
      </c>
      <c r="U782">
        <v>1780773</v>
      </c>
      <c r="V782">
        <v>-51647</v>
      </c>
      <c r="W782">
        <v>26901</v>
      </c>
      <c r="X782">
        <v>20098</v>
      </c>
      <c r="Y782">
        <v>0</v>
      </c>
      <c r="Z782">
        <v>-24746</v>
      </c>
      <c r="AA782" t="e">
        <v>#N/A</v>
      </c>
      <c r="AB782" t="e">
        <v>#N/A</v>
      </c>
      <c r="AC782">
        <v>66717</v>
      </c>
      <c r="AD782">
        <v>22.183</v>
      </c>
      <c r="AE782" s="25">
        <v>262049.68650000001</v>
      </c>
      <c r="AF782">
        <v>35518</v>
      </c>
      <c r="AG782">
        <v>10125</v>
      </c>
      <c r="AH782">
        <v>7876</v>
      </c>
      <c r="AI782">
        <v>66717</v>
      </c>
      <c r="AJ782" t="e">
        <v>#N/A</v>
      </c>
      <c r="AK782">
        <v>34960</v>
      </c>
      <c r="AL782">
        <v>-46192</v>
      </c>
      <c r="AM782">
        <v>0</v>
      </c>
      <c r="AN782">
        <v>45643</v>
      </c>
      <c r="AO782">
        <v>179943</v>
      </c>
      <c r="AP782">
        <v>22221.455600000001</v>
      </c>
      <c r="AQ782">
        <v>154953</v>
      </c>
      <c r="AR782">
        <v>1901507</v>
      </c>
      <c r="AS782">
        <v>1050405</v>
      </c>
      <c r="AT782">
        <v>23.281199999999998</v>
      </c>
      <c r="AU782">
        <v>47360</v>
      </c>
      <c r="AV782">
        <v>25700</v>
      </c>
      <c r="AW782">
        <v>0</v>
      </c>
      <c r="AX782" s="26">
        <v>156066</v>
      </c>
      <c r="AY782">
        <v>154953</v>
      </c>
      <c r="AZ782">
        <v>735085</v>
      </c>
      <c r="BA782">
        <v>236608</v>
      </c>
      <c r="BB782">
        <v>203426</v>
      </c>
      <c r="BC782">
        <v>311473</v>
      </c>
      <c r="BD782" t="e">
        <v>#N/A</v>
      </c>
      <c r="BE782" s="15">
        <v>35518</v>
      </c>
      <c r="BF782" s="20">
        <v>0</v>
      </c>
      <c r="BG782" s="9">
        <f t="shared" si="115"/>
        <v>0</v>
      </c>
      <c r="BH782" s="9">
        <f t="shared" si="121"/>
        <v>3.3432499999999998</v>
      </c>
      <c r="BI782" s="9">
        <f t="shared" si="116"/>
        <v>3.3432499999999998</v>
      </c>
      <c r="BJ782">
        <v>1.5549999999999999</v>
      </c>
      <c r="BK782" s="9">
        <f t="shared" si="114"/>
        <v>72991.7</v>
      </c>
      <c r="BL782">
        <v>46940</v>
      </c>
      <c r="BM782">
        <v>1</v>
      </c>
      <c r="BN782" t="s">
        <v>114</v>
      </c>
      <c r="BO782">
        <f t="shared" si="122"/>
        <v>0</v>
      </c>
      <c r="BP782">
        <f t="shared" si="117"/>
        <v>1085365</v>
      </c>
      <c r="BQ782">
        <f t="shared" si="118"/>
        <v>6.7250832669194238E-2</v>
      </c>
      <c r="BR782">
        <f t="shared" si="119"/>
        <v>14.869704363646827</v>
      </c>
      <c r="BS782" t="str">
        <f t="shared" si="120"/>
        <v>NonPayer</v>
      </c>
    </row>
    <row r="783" spans="1:71">
      <c r="A783" s="27">
        <v>805</v>
      </c>
      <c r="B783" s="27" t="s">
        <v>99</v>
      </c>
      <c r="C783" s="29">
        <v>40908</v>
      </c>
      <c r="D783" s="27">
        <v>0.90269999999999995</v>
      </c>
      <c r="E783" s="27">
        <v>16511</v>
      </c>
      <c r="F783" s="27">
        <v>36105</v>
      </c>
      <c r="G783" s="27">
        <v>145546</v>
      </c>
      <c r="H783" s="27">
        <v>180483</v>
      </c>
      <c r="I783" s="27">
        <v>1197</v>
      </c>
      <c r="J783" s="27">
        <v>1880811</v>
      </c>
      <c r="K783" s="27">
        <v>551939</v>
      </c>
      <c r="L783" s="27">
        <v>181749</v>
      </c>
      <c r="M783" s="27">
        <v>77</v>
      </c>
      <c r="N783" s="27">
        <v>919690</v>
      </c>
      <c r="O783" s="27">
        <v>906610</v>
      </c>
      <c r="P783" s="27">
        <v>53372</v>
      </c>
      <c r="Q783" s="27">
        <v>1858206</v>
      </c>
      <c r="R783" s="27">
        <v>861679</v>
      </c>
      <c r="S783" s="27" t="e">
        <v>#N/A</v>
      </c>
      <c r="T783" s="27">
        <v>43393</v>
      </c>
      <c r="U783" s="27">
        <v>1677723</v>
      </c>
      <c r="V783" s="27">
        <v>-43393</v>
      </c>
      <c r="W783" s="27">
        <v>64378</v>
      </c>
      <c r="X783" s="27">
        <v>20840</v>
      </c>
      <c r="Y783" s="27">
        <v>1335</v>
      </c>
      <c r="Z783" s="27">
        <v>20985</v>
      </c>
      <c r="AA783" s="27" t="e">
        <v>#N/A</v>
      </c>
      <c r="AB783" s="27" t="e">
        <v>#N/A</v>
      </c>
      <c r="AC783" s="27">
        <v>48464</v>
      </c>
      <c r="AD783" s="27">
        <v>23.395199999999999</v>
      </c>
      <c r="AE783" s="27">
        <v>275156.88569999998</v>
      </c>
      <c r="AF783" s="27">
        <v>34640</v>
      </c>
      <c r="AG783" s="27">
        <v>10919</v>
      </c>
      <c r="AH783" s="27">
        <v>5618</v>
      </c>
      <c r="AI783" s="27">
        <v>48464</v>
      </c>
      <c r="AJ783" s="27">
        <v>1113</v>
      </c>
      <c r="AK783" s="27">
        <v>37056</v>
      </c>
      <c r="AL783" s="27">
        <v>-2</v>
      </c>
      <c r="AM783" s="27">
        <v>0</v>
      </c>
      <c r="AN783" s="27">
        <v>46672</v>
      </c>
      <c r="AO783" s="27">
        <v>225111</v>
      </c>
      <c r="AP783" s="27">
        <v>32948.149400000002</v>
      </c>
      <c r="AQ783" s="27">
        <v>190105</v>
      </c>
      <c r="AR783" s="27">
        <v>1857009</v>
      </c>
      <c r="AS783" s="27">
        <v>959394</v>
      </c>
      <c r="AT783" s="27">
        <v>18.813400000000001</v>
      </c>
      <c r="AU783" s="27">
        <v>44311</v>
      </c>
      <c r="AV783" s="27">
        <v>22951</v>
      </c>
      <c r="AW783" s="27">
        <v>0</v>
      </c>
      <c r="AX783" s="27">
        <v>191218</v>
      </c>
      <c r="AY783" s="27">
        <v>190105</v>
      </c>
      <c r="AZ783" s="27">
        <v>670270</v>
      </c>
      <c r="BA783" s="27">
        <v>212422</v>
      </c>
      <c r="BB783" s="27">
        <v>235529</v>
      </c>
      <c r="BC783" s="27">
        <v>262409</v>
      </c>
      <c r="BD783" s="27" t="e">
        <v>#N/A</v>
      </c>
      <c r="BE783" s="28">
        <v>35753</v>
      </c>
      <c r="BF783" s="27">
        <v>2.15</v>
      </c>
      <c r="BG783" s="31">
        <f t="shared" si="115"/>
        <v>3.3432499999999998</v>
      </c>
      <c r="BH783" s="31">
        <f t="shared" si="121"/>
        <v>3.3432499999999998</v>
      </c>
      <c r="BI783" s="31">
        <f t="shared" si="116"/>
        <v>3.3432499999999998</v>
      </c>
      <c r="BJ783" s="27">
        <v>1.5549999999999999</v>
      </c>
      <c r="BK783" s="31">
        <f t="shared" si="114"/>
        <v>77128</v>
      </c>
      <c r="BL783" s="27">
        <v>49600</v>
      </c>
      <c r="BM783" s="27">
        <v>1</v>
      </c>
      <c r="BN783" s="27" t="s">
        <v>114</v>
      </c>
      <c r="BO783" s="27">
        <f t="shared" si="122"/>
        <v>1</v>
      </c>
      <c r="BP783" s="27">
        <f t="shared" si="117"/>
        <v>996527</v>
      </c>
      <c r="BQ783" s="27">
        <f t="shared" si="118"/>
        <v>7.7396799083216006E-2</v>
      </c>
      <c r="BR783" s="27">
        <f t="shared" si="119"/>
        <v>12.920430971890882</v>
      </c>
      <c r="BS783" s="27" t="str">
        <f t="shared" si="120"/>
        <v>Initiate</v>
      </c>
    </row>
    <row r="784" spans="1:71" customFormat="1" hidden="1">
      <c r="A784">
        <v>806</v>
      </c>
      <c r="B784" t="s">
        <v>99</v>
      </c>
      <c r="C784" s="1">
        <v>40724</v>
      </c>
      <c r="D784">
        <v>0.91410000000000002</v>
      </c>
      <c r="E784">
        <v>13973</v>
      </c>
      <c r="F784">
        <v>35099</v>
      </c>
      <c r="G784">
        <v>176531</v>
      </c>
      <c r="H784">
        <v>152328</v>
      </c>
      <c r="I784">
        <v>1469</v>
      </c>
      <c r="J784" s="3">
        <v>1771237</v>
      </c>
      <c r="K784">
        <v>498582</v>
      </c>
      <c r="L784">
        <v>103005</v>
      </c>
      <c r="M784" t="e">
        <v>#N/A</v>
      </c>
      <c r="N784" s="2">
        <v>861864</v>
      </c>
      <c r="O784" s="2">
        <v>848784</v>
      </c>
      <c r="P784">
        <v>52663</v>
      </c>
      <c r="Q784">
        <v>1728905</v>
      </c>
      <c r="R784">
        <v>792741</v>
      </c>
      <c r="S784" s="4" t="e">
        <v>#N/A</v>
      </c>
      <c r="T784">
        <v>67854</v>
      </c>
      <c r="U784">
        <v>1576577</v>
      </c>
      <c r="V784">
        <v>-67854</v>
      </c>
      <c r="W784">
        <v>32000</v>
      </c>
      <c r="X784">
        <v>19273</v>
      </c>
      <c r="Y784">
        <v>236</v>
      </c>
      <c r="Z784">
        <v>-35854</v>
      </c>
      <c r="AA784" t="e">
        <v>#N/A</v>
      </c>
      <c r="AB784" t="e">
        <v>#N/A</v>
      </c>
      <c r="AC784">
        <v>55517</v>
      </c>
      <c r="AD784">
        <v>20.652999999999999</v>
      </c>
      <c r="AE784" s="25">
        <v>223909.5675</v>
      </c>
      <c r="AF784">
        <v>45054</v>
      </c>
      <c r="AG784">
        <v>11727</v>
      </c>
      <c r="AH784">
        <v>5657</v>
      </c>
      <c r="AI784">
        <v>55517</v>
      </c>
      <c r="AJ784" t="e">
        <v>#N/A</v>
      </c>
      <c r="AK784">
        <v>34519</v>
      </c>
      <c r="AL784">
        <v>239</v>
      </c>
      <c r="AM784">
        <v>0</v>
      </c>
      <c r="AN784">
        <v>56781</v>
      </c>
      <c r="AO784">
        <v>147297</v>
      </c>
      <c r="AP784">
        <v>34270.674299999999</v>
      </c>
      <c r="AQ784">
        <v>200294</v>
      </c>
      <c r="AR784">
        <v>1727436</v>
      </c>
      <c r="AS784">
        <v>901645</v>
      </c>
      <c r="AT784">
        <v>17.134399999999999</v>
      </c>
      <c r="AU784">
        <v>41496</v>
      </c>
      <c r="AV784">
        <v>24405</v>
      </c>
      <c r="AW784">
        <v>0</v>
      </c>
      <c r="AX784" s="26">
        <v>200683</v>
      </c>
      <c r="AY784">
        <v>200294</v>
      </c>
      <c r="AZ784">
        <v>535789</v>
      </c>
      <c r="BA784">
        <v>197062</v>
      </c>
      <c r="BB784">
        <v>242179</v>
      </c>
      <c r="BC784">
        <v>235827</v>
      </c>
      <c r="BD784" t="e">
        <v>#N/A</v>
      </c>
      <c r="BE784" s="15">
        <v>45054</v>
      </c>
      <c r="BF784" s="20">
        <v>0</v>
      </c>
      <c r="BG784" s="9">
        <f t="shared" si="115"/>
        <v>0</v>
      </c>
      <c r="BH784" s="9">
        <f t="shared" si="121"/>
        <v>1.8348999999999998</v>
      </c>
      <c r="BI784" s="9">
        <f t="shared" si="116"/>
        <v>1.8348999999999998</v>
      </c>
      <c r="BJ784">
        <v>1.5549999999999999</v>
      </c>
      <c r="BK784" s="9">
        <f t="shared" si="114"/>
        <v>62573.2</v>
      </c>
      <c r="BL784">
        <v>40240</v>
      </c>
      <c r="BM784">
        <v>1</v>
      </c>
      <c r="BN784" t="s">
        <v>114</v>
      </c>
      <c r="BO784">
        <f t="shared" si="122"/>
        <v>0</v>
      </c>
      <c r="BP784">
        <f t="shared" si="117"/>
        <v>936164</v>
      </c>
      <c r="BQ784">
        <f t="shared" si="118"/>
        <v>6.6839998119987518E-2</v>
      </c>
      <c r="BR784">
        <f t="shared" si="119"/>
        <v>14.961101557855441</v>
      </c>
      <c r="BS784" t="str">
        <f t="shared" si="120"/>
        <v>NonPayer</v>
      </c>
    </row>
    <row r="785" spans="1:71">
      <c r="A785" s="27">
        <v>807</v>
      </c>
      <c r="B785" s="27" t="s">
        <v>99</v>
      </c>
      <c r="C785" s="29">
        <v>40543</v>
      </c>
      <c r="D785" s="27">
        <v>0.88880000000000003</v>
      </c>
      <c r="E785" s="27">
        <v>1811</v>
      </c>
      <c r="F785" s="27">
        <v>32447</v>
      </c>
      <c r="G785" s="27">
        <v>283653</v>
      </c>
      <c r="H785" s="27">
        <v>111168</v>
      </c>
      <c r="I785" s="27">
        <v>1539</v>
      </c>
      <c r="J785" s="27">
        <v>1675104</v>
      </c>
      <c r="K785" s="27">
        <v>573148</v>
      </c>
      <c r="L785" s="27">
        <v>51061</v>
      </c>
      <c r="M785" s="27">
        <v>77</v>
      </c>
      <c r="N785" s="27">
        <v>732864</v>
      </c>
      <c r="O785" s="27">
        <v>719784</v>
      </c>
      <c r="P785" s="27">
        <v>10655</v>
      </c>
      <c r="Q785" s="27">
        <v>1651635</v>
      </c>
      <c r="R785" s="27">
        <v>845198</v>
      </c>
      <c r="S785" s="27" t="e">
        <v>#N/A</v>
      </c>
      <c r="T785" s="27">
        <v>64137</v>
      </c>
      <c r="U785" s="27">
        <v>1540467</v>
      </c>
      <c r="V785" s="27">
        <v>-64137</v>
      </c>
      <c r="W785" s="27">
        <v>60598</v>
      </c>
      <c r="X785" s="27">
        <v>22142</v>
      </c>
      <c r="Y785" s="27">
        <v>1</v>
      </c>
      <c r="Z785" s="27">
        <v>-3539</v>
      </c>
      <c r="AA785" s="27" t="e">
        <v>#N/A</v>
      </c>
      <c r="AB785" s="27" t="e">
        <v>#N/A</v>
      </c>
      <c r="AC785" s="27">
        <v>48695</v>
      </c>
      <c r="AD785" s="27">
        <v>18.146100000000001</v>
      </c>
      <c r="AE785" s="27">
        <v>208287.43659999999</v>
      </c>
      <c r="AF785" s="27">
        <v>36938</v>
      </c>
      <c r="AG785" s="27">
        <v>8275</v>
      </c>
      <c r="AH785" s="27">
        <v>6962</v>
      </c>
      <c r="AI785" s="27">
        <v>48695</v>
      </c>
      <c r="AJ785" s="27">
        <v>389</v>
      </c>
      <c r="AK785" s="27">
        <v>33792</v>
      </c>
      <c r="AL785" s="27">
        <v>32388</v>
      </c>
      <c r="AM785" s="27">
        <v>0</v>
      </c>
      <c r="AN785" s="27">
        <v>45602</v>
      </c>
      <c r="AO785" s="27">
        <v>125702</v>
      </c>
      <c r="AP785" s="27">
        <v>17905.347900000001</v>
      </c>
      <c r="AQ785" s="27">
        <v>125098</v>
      </c>
      <c r="AR785" s="27">
        <v>1650096</v>
      </c>
      <c r="AS785" s="27">
        <v>772568</v>
      </c>
      <c r="AT785" s="27">
        <v>20.618500000000001</v>
      </c>
      <c r="AU785" s="27">
        <v>32594</v>
      </c>
      <c r="AV785" s="27">
        <v>20874</v>
      </c>
      <c r="AW785" s="27">
        <v>0</v>
      </c>
      <c r="AX785" s="27">
        <v>125487</v>
      </c>
      <c r="AY785" s="27">
        <v>125098</v>
      </c>
      <c r="AZ785" s="27">
        <v>447532</v>
      </c>
      <c r="BA785" s="27">
        <v>167496</v>
      </c>
      <c r="BB785" s="27">
        <v>158081</v>
      </c>
      <c r="BC785" s="27">
        <v>303980</v>
      </c>
      <c r="BD785" s="27" t="e">
        <v>#N/A</v>
      </c>
      <c r="BE785" s="28">
        <v>37327</v>
      </c>
      <c r="BF785" s="27">
        <v>1.18</v>
      </c>
      <c r="BG785" s="31">
        <f t="shared" si="115"/>
        <v>1.8348999999999998</v>
      </c>
      <c r="BH785" s="31">
        <f t="shared" si="121"/>
        <v>1.8348999999999998</v>
      </c>
      <c r="BI785" s="31">
        <f t="shared" si="116"/>
        <v>1.8348999999999998</v>
      </c>
      <c r="BJ785" s="27">
        <v>1.5549999999999999</v>
      </c>
      <c r="BK785" s="31">
        <f t="shared" si="114"/>
        <v>58696.633593749997</v>
      </c>
      <c r="BL785" s="27">
        <v>37747.03125</v>
      </c>
      <c r="BM785" s="27">
        <v>1</v>
      </c>
      <c r="BN785" s="27" t="s">
        <v>114</v>
      </c>
      <c r="BO785" s="27">
        <f t="shared" si="122"/>
        <v>1</v>
      </c>
      <c r="BP785" s="27">
        <f t="shared" si="117"/>
        <v>806437</v>
      </c>
      <c r="BQ785" s="27">
        <f t="shared" si="118"/>
        <v>7.2785144523068751E-2</v>
      </c>
      <c r="BR785" s="27">
        <f t="shared" si="119"/>
        <v>13.739067313152848</v>
      </c>
      <c r="BS785" s="27" t="str">
        <f t="shared" si="120"/>
        <v>Initiate</v>
      </c>
    </row>
    <row r="786" spans="1:71" customFormat="1" hidden="1">
      <c r="A786">
        <v>808</v>
      </c>
      <c r="B786" t="s">
        <v>99</v>
      </c>
      <c r="C786" s="1">
        <v>40359</v>
      </c>
      <c r="D786">
        <v>0.96589999999999998</v>
      </c>
      <c r="E786">
        <v>2224</v>
      </c>
      <c r="F786">
        <v>26102</v>
      </c>
      <c r="G786">
        <v>275973</v>
      </c>
      <c r="H786">
        <v>86242</v>
      </c>
      <c r="I786">
        <v>1607</v>
      </c>
      <c r="J786" s="3">
        <v>1531994</v>
      </c>
      <c r="K786">
        <v>550145</v>
      </c>
      <c r="L786">
        <v>58995</v>
      </c>
      <c r="M786" t="e">
        <v>#N/A</v>
      </c>
      <c r="N786" s="2">
        <v>666071</v>
      </c>
      <c r="O786" s="2">
        <v>652991</v>
      </c>
      <c r="P786">
        <v>14657</v>
      </c>
      <c r="Q786">
        <v>1520162</v>
      </c>
      <c r="R786">
        <v>784448</v>
      </c>
      <c r="S786" s="4" t="e">
        <v>#N/A</v>
      </c>
      <c r="T786">
        <v>63560</v>
      </c>
      <c r="U786">
        <v>1433920</v>
      </c>
      <c r="V786">
        <v>-63560</v>
      </c>
      <c r="W786">
        <v>75301</v>
      </c>
      <c r="X786">
        <v>16871</v>
      </c>
      <c r="Y786">
        <v>621</v>
      </c>
      <c r="Z786">
        <v>11741</v>
      </c>
      <c r="AA786" t="e">
        <v>#N/A</v>
      </c>
      <c r="AB786" t="e">
        <v>#N/A</v>
      </c>
      <c r="AC786">
        <v>34673</v>
      </c>
      <c r="AD786">
        <v>22.805199999999999</v>
      </c>
      <c r="AE786" s="25">
        <v>150566.21840000001</v>
      </c>
      <c r="AF786">
        <v>20479</v>
      </c>
      <c r="AG786">
        <v>6050</v>
      </c>
      <c r="AH786">
        <v>4149</v>
      </c>
      <c r="AI786">
        <v>34673</v>
      </c>
      <c r="AJ786" t="e">
        <v>#N/A</v>
      </c>
      <c r="AK786">
        <v>29862</v>
      </c>
      <c r="AL786">
        <v>-231</v>
      </c>
      <c r="AM786">
        <v>0</v>
      </c>
      <c r="AN786">
        <v>26529</v>
      </c>
      <c r="AO786">
        <v>105436</v>
      </c>
      <c r="AP786">
        <v>17065.691900000002</v>
      </c>
      <c r="AQ786">
        <v>120711</v>
      </c>
      <c r="AR786">
        <v>1518555</v>
      </c>
      <c r="AS786">
        <v>705852</v>
      </c>
      <c r="AT786">
        <v>22.611599999999999</v>
      </c>
      <c r="AU786">
        <v>35795</v>
      </c>
      <c r="AV786" t="e">
        <v>#N/A</v>
      </c>
      <c r="AW786">
        <v>1409</v>
      </c>
      <c r="AX786" s="26">
        <v>121100</v>
      </c>
      <c r="AY786">
        <v>120711</v>
      </c>
      <c r="AZ786">
        <v>392534</v>
      </c>
      <c r="BA786">
        <v>163415</v>
      </c>
      <c r="BB786">
        <v>158304</v>
      </c>
      <c r="BC786">
        <v>316083</v>
      </c>
      <c r="BD786" t="e">
        <v>#N/A</v>
      </c>
      <c r="BE786" s="15">
        <v>20479</v>
      </c>
      <c r="BF786" s="20">
        <v>0</v>
      </c>
      <c r="BG786" s="9">
        <f t="shared" si="115"/>
        <v>0</v>
      </c>
      <c r="BH786" s="9">
        <f t="shared" si="121"/>
        <v>0</v>
      </c>
      <c r="BI786" s="9">
        <f t="shared" si="116"/>
        <v>0</v>
      </c>
      <c r="BJ786">
        <v>1.5549999999999999</v>
      </c>
      <c r="BK786" s="9">
        <f t="shared" si="114"/>
        <v>42102.481464454999</v>
      </c>
      <c r="BL786">
        <v>27075.550781000002</v>
      </c>
      <c r="BM786">
        <v>1</v>
      </c>
      <c r="BN786" t="s">
        <v>114</v>
      </c>
      <c r="BO786">
        <f t="shared" si="122"/>
        <v>0</v>
      </c>
      <c r="BP786">
        <f t="shared" si="117"/>
        <v>735714</v>
      </c>
      <c r="BQ786">
        <f t="shared" si="118"/>
        <v>5.7226696059141186E-2</v>
      </c>
      <c r="BR786">
        <f t="shared" si="119"/>
        <v>17.474361947552335</v>
      </c>
      <c r="BS786" t="e">
        <f t="shared" si="120"/>
        <v>#N/A</v>
      </c>
    </row>
    <row r="787" spans="1:71">
      <c r="A787" s="27">
        <v>809</v>
      </c>
      <c r="B787" s="27" t="s">
        <v>100</v>
      </c>
      <c r="C787" s="29">
        <v>44561</v>
      </c>
      <c r="D787" s="27">
        <v>1.3334999999999999</v>
      </c>
      <c r="E787" s="27">
        <v>20688</v>
      </c>
      <c r="F787" s="27">
        <v>14541</v>
      </c>
      <c r="G787" s="27">
        <v>23737</v>
      </c>
      <c r="H787" s="27">
        <v>61442</v>
      </c>
      <c r="I787" s="27">
        <v>156924</v>
      </c>
      <c r="J787" s="27">
        <v>51129</v>
      </c>
      <c r="K787" s="27">
        <v>62137</v>
      </c>
      <c r="L787" s="27">
        <v>0</v>
      </c>
      <c r="M787" s="27">
        <v>0</v>
      </c>
      <c r="N787" s="27">
        <v>89985</v>
      </c>
      <c r="O787" s="27">
        <v>90519</v>
      </c>
      <c r="P787" s="27">
        <v>11199</v>
      </c>
      <c r="Q787" s="27">
        <v>297925</v>
      </c>
      <c r="R787" s="27">
        <v>127663</v>
      </c>
      <c r="S787" s="27">
        <v>0</v>
      </c>
      <c r="T787" s="27">
        <v>1436</v>
      </c>
      <c r="U787" s="27">
        <v>236483</v>
      </c>
      <c r="V787" s="27">
        <v>-1436</v>
      </c>
      <c r="W787" s="27">
        <v>6198</v>
      </c>
      <c r="X787" s="27">
        <v>4966</v>
      </c>
      <c r="Y787" s="27" t="e">
        <v>#N/A</v>
      </c>
      <c r="Z787" s="27">
        <v>4762</v>
      </c>
      <c r="AA787" s="27" t="e">
        <v>#N/A</v>
      </c>
      <c r="AB787" s="27">
        <v>1486</v>
      </c>
      <c r="AC787" s="27">
        <v>5759</v>
      </c>
      <c r="AD787" s="27" t="e">
        <v>#N/A</v>
      </c>
      <c r="AE787" s="27" t="e">
        <v>#N/A</v>
      </c>
      <c r="AF787" s="27">
        <v>-6069</v>
      </c>
      <c r="AG787" s="27">
        <v>395</v>
      </c>
      <c r="AH787" s="27" t="e">
        <v>#N/A</v>
      </c>
      <c r="AI787" s="27">
        <v>5759</v>
      </c>
      <c r="AJ787" s="27">
        <v>0</v>
      </c>
      <c r="AK787" s="27">
        <v>346</v>
      </c>
      <c r="AL787" s="27">
        <v>912</v>
      </c>
      <c r="AM787" s="27">
        <v>0</v>
      </c>
      <c r="AN787" s="27">
        <v>-5514</v>
      </c>
      <c r="AO787" s="27">
        <v>38597</v>
      </c>
      <c r="AP787" s="27" t="e">
        <v>#N/A</v>
      </c>
      <c r="AQ787" s="27">
        <v>-15493</v>
      </c>
      <c r="AR787" s="27">
        <v>141001</v>
      </c>
      <c r="AS787" s="27">
        <v>169916</v>
      </c>
      <c r="AT787" s="27" t="e">
        <v>#N/A</v>
      </c>
      <c r="AU787" s="27">
        <v>1071</v>
      </c>
      <c r="AV787" s="27" t="e">
        <v>#N/A</v>
      </c>
      <c r="AW787" s="27">
        <v>-204</v>
      </c>
      <c r="AX787" s="27">
        <v>-15493</v>
      </c>
      <c r="AY787" s="27">
        <v>-15493</v>
      </c>
      <c r="AZ787" s="27">
        <v>126061</v>
      </c>
      <c r="BA787" s="27">
        <v>11076</v>
      </c>
      <c r="BB787" s="27">
        <v>-14626</v>
      </c>
      <c r="BC787" s="27">
        <v>-12594</v>
      </c>
      <c r="BD787" s="27" t="e">
        <v>#N/A</v>
      </c>
      <c r="BE787" s="28">
        <v>-6069</v>
      </c>
      <c r="BF787" s="35">
        <v>0</v>
      </c>
      <c r="BG787" s="31">
        <f t="shared" si="115"/>
        <v>0</v>
      </c>
      <c r="BH787" s="31">
        <f t="shared" si="121"/>
        <v>0</v>
      </c>
      <c r="BI787" s="31">
        <f t="shared" si="116"/>
        <v>0</v>
      </c>
      <c r="BJ787" s="27">
        <v>227.875</v>
      </c>
      <c r="BK787" s="31">
        <f t="shared" si="114"/>
        <v>197203.02499999999</v>
      </c>
      <c r="BL787" s="27">
        <v>865.4</v>
      </c>
      <c r="BM787" s="27">
        <v>1</v>
      </c>
      <c r="BN787" s="27" t="s">
        <v>115</v>
      </c>
      <c r="BO787" s="27">
        <f t="shared" si="122"/>
        <v>0</v>
      </c>
      <c r="BP787" s="27">
        <f t="shared" si="117"/>
        <v>170262</v>
      </c>
      <c r="BQ787" s="27">
        <f t="shared" si="118"/>
        <v>1.15823275305118</v>
      </c>
      <c r="BR787" s="27">
        <f t="shared" si="119"/>
        <v>0.86338432181757863</v>
      </c>
      <c r="BS787" s="27" t="str">
        <f t="shared" si="120"/>
        <v>NonPayer</v>
      </c>
    </row>
    <row r="788" spans="1:71" customFormat="1" hidden="1">
      <c r="A788">
        <v>810</v>
      </c>
      <c r="B788" t="s">
        <v>100</v>
      </c>
      <c r="C788" s="1">
        <v>44377</v>
      </c>
      <c r="D788">
        <v>1.2735000000000001</v>
      </c>
      <c r="E788">
        <v>15036</v>
      </c>
      <c r="F788">
        <v>11598</v>
      </c>
      <c r="G788">
        <v>20179</v>
      </c>
      <c r="H788">
        <v>52167</v>
      </c>
      <c r="I788">
        <v>155182</v>
      </c>
      <c r="J788" s="3" t="e">
        <v>#N/A</v>
      </c>
      <c r="K788">
        <v>49883</v>
      </c>
      <c r="L788">
        <v>0</v>
      </c>
      <c r="M788">
        <v>0</v>
      </c>
      <c r="N788" s="2">
        <v>95775</v>
      </c>
      <c r="O788" s="2">
        <v>95402</v>
      </c>
      <c r="P788">
        <v>9541</v>
      </c>
      <c r="Q788">
        <v>282309</v>
      </c>
      <c r="R788">
        <v>107697</v>
      </c>
      <c r="S788" s="4">
        <v>0</v>
      </c>
      <c r="T788">
        <v>2196</v>
      </c>
      <c r="U788">
        <v>230142</v>
      </c>
      <c r="V788">
        <v>-2196</v>
      </c>
      <c r="W788">
        <v>3720</v>
      </c>
      <c r="X788">
        <v>4413</v>
      </c>
      <c r="Y788">
        <v>0</v>
      </c>
      <c r="Z788">
        <v>1524</v>
      </c>
      <c r="AA788" t="e">
        <v>#N/A</v>
      </c>
      <c r="AB788">
        <v>0</v>
      </c>
      <c r="AC788">
        <v>1036</v>
      </c>
      <c r="AD788" t="e">
        <v>#N/A</v>
      </c>
      <c r="AE788" s="25" t="e">
        <v>#N/A</v>
      </c>
      <c r="AF788">
        <v>-4863</v>
      </c>
      <c r="AG788">
        <v>516</v>
      </c>
      <c r="AH788" t="e">
        <v>#N/A</v>
      </c>
      <c r="AI788">
        <v>1036</v>
      </c>
      <c r="AJ788">
        <v>0</v>
      </c>
      <c r="AK788">
        <v>1326</v>
      </c>
      <c r="AL788">
        <v>-1274</v>
      </c>
      <c r="AM788">
        <v>0</v>
      </c>
      <c r="AN788">
        <v>-4461</v>
      </c>
      <c r="AO788">
        <v>29688</v>
      </c>
      <c r="AP788" t="e">
        <v>#N/A</v>
      </c>
      <c r="AQ788">
        <v>-16504</v>
      </c>
      <c r="AR788">
        <v>127127</v>
      </c>
      <c r="AS788">
        <v>173286</v>
      </c>
      <c r="AT788" t="e">
        <v>#N/A</v>
      </c>
      <c r="AU788">
        <v>1511</v>
      </c>
      <c r="AV788" t="e">
        <v>#N/A</v>
      </c>
      <c r="AW788">
        <v>-267</v>
      </c>
      <c r="AX788" s="26">
        <v>-16504</v>
      </c>
      <c r="AY788">
        <v>-16504</v>
      </c>
      <c r="AZ788">
        <v>113256</v>
      </c>
      <c r="BA788">
        <v>10323</v>
      </c>
      <c r="BB788">
        <v>-15260</v>
      </c>
      <c r="BC788">
        <v>-6681</v>
      </c>
      <c r="BD788" t="e">
        <v>#N/A</v>
      </c>
      <c r="BE788" s="15">
        <v>-4863</v>
      </c>
      <c r="BF788" s="20">
        <v>0</v>
      </c>
      <c r="BG788" s="9">
        <f t="shared" si="115"/>
        <v>0</v>
      </c>
      <c r="BH788" s="9">
        <f t="shared" si="121"/>
        <v>0</v>
      </c>
      <c r="BI788" s="9">
        <f t="shared" si="116"/>
        <v>0</v>
      </c>
      <c r="BJ788">
        <v>227.875</v>
      </c>
      <c r="BK788" s="9">
        <f t="shared" si="114"/>
        <v>368246</v>
      </c>
      <c r="BL788">
        <v>1616</v>
      </c>
      <c r="BM788">
        <v>1</v>
      </c>
      <c r="BN788" t="s">
        <v>115</v>
      </c>
      <c r="BO788">
        <f t="shared" si="122"/>
        <v>0</v>
      </c>
      <c r="BP788">
        <f t="shared" si="117"/>
        <v>174612</v>
      </c>
      <c r="BQ788">
        <f t="shared" si="118"/>
        <v>2.108938675463313</v>
      </c>
      <c r="BR788">
        <f t="shared" si="119"/>
        <v>0.47417215665614831</v>
      </c>
      <c r="BS788" t="str">
        <f t="shared" si="120"/>
        <v>NonPayer</v>
      </c>
    </row>
    <row r="789" spans="1:71">
      <c r="A789" s="27">
        <v>811</v>
      </c>
      <c r="B789" s="27" t="s">
        <v>100</v>
      </c>
      <c r="C789" s="29">
        <v>44196</v>
      </c>
      <c r="D789" s="27">
        <v>1.3327</v>
      </c>
      <c r="E789" s="27">
        <v>16707</v>
      </c>
      <c r="F789" s="27">
        <v>10923</v>
      </c>
      <c r="G789" s="27">
        <v>39297</v>
      </c>
      <c r="H789" s="27">
        <v>49564</v>
      </c>
      <c r="I789" s="27">
        <v>155293</v>
      </c>
      <c r="J789" s="27">
        <v>43867</v>
      </c>
      <c r="K789" s="27">
        <v>52835</v>
      </c>
      <c r="L789" s="27">
        <v>0</v>
      </c>
      <c r="M789" s="27">
        <v>0</v>
      </c>
      <c r="N789" s="27">
        <v>103103</v>
      </c>
      <c r="O789" s="27">
        <v>103227</v>
      </c>
      <c r="P789" s="27">
        <v>7579</v>
      </c>
      <c r="Q789" s="27">
        <v>291411</v>
      </c>
      <c r="R789" s="27">
        <v>109420</v>
      </c>
      <c r="S789" s="27">
        <v>0</v>
      </c>
      <c r="T789" s="27">
        <v>2298</v>
      </c>
      <c r="U789" s="27">
        <v>241847</v>
      </c>
      <c r="V789" s="27">
        <v>-2298</v>
      </c>
      <c r="W789" s="27">
        <v>6472</v>
      </c>
      <c r="X789" s="27">
        <v>4612</v>
      </c>
      <c r="Y789" s="27" t="e">
        <v>#N/A</v>
      </c>
      <c r="Z789" s="27">
        <v>4174</v>
      </c>
      <c r="AA789" s="27" t="e">
        <v>#N/A</v>
      </c>
      <c r="AB789" s="27" t="e">
        <v>#N/A</v>
      </c>
      <c r="AC789" s="27">
        <v>7198</v>
      </c>
      <c r="AD789" s="27" t="e">
        <v>#N/A</v>
      </c>
      <c r="AE789" s="27" t="e">
        <v>#N/A</v>
      </c>
      <c r="AF789" s="27">
        <v>-9035</v>
      </c>
      <c r="AG789" s="27">
        <v>1079</v>
      </c>
      <c r="AH789" s="27" t="e">
        <v>#N/A</v>
      </c>
      <c r="AI789" s="27">
        <v>7198</v>
      </c>
      <c r="AJ789" s="27">
        <v>0</v>
      </c>
      <c r="AK789" s="27">
        <v>1663</v>
      </c>
      <c r="AL789" s="27">
        <v>15248</v>
      </c>
      <c r="AM789" s="27">
        <v>0</v>
      </c>
      <c r="AN789" s="27">
        <v>-7996</v>
      </c>
      <c r="AO789" s="27">
        <v>31316</v>
      </c>
      <c r="AP789" s="27" t="e">
        <v>#N/A</v>
      </c>
      <c r="AQ789" s="27">
        <v>-20921</v>
      </c>
      <c r="AR789" s="27">
        <v>136118</v>
      </c>
      <c r="AS789" s="27">
        <v>180328</v>
      </c>
      <c r="AT789" s="27" t="e">
        <v>#N/A</v>
      </c>
      <c r="AU789" s="27">
        <v>1833</v>
      </c>
      <c r="AV789" s="27" t="e">
        <v>#N/A</v>
      </c>
      <c r="AW789" s="27">
        <v>-305</v>
      </c>
      <c r="AX789" s="27">
        <v>-20921</v>
      </c>
      <c r="AY789" s="27">
        <v>-20921</v>
      </c>
      <c r="AZ789" s="27">
        <v>100542</v>
      </c>
      <c r="BA789" s="27">
        <v>4187</v>
      </c>
      <c r="BB789" s="27">
        <v>-19393</v>
      </c>
      <c r="BC789" s="27">
        <v>11437</v>
      </c>
      <c r="BD789" s="27" t="e">
        <v>#N/A</v>
      </c>
      <c r="BE789" s="28">
        <v>-9035</v>
      </c>
      <c r="BF789" s="35">
        <v>0</v>
      </c>
      <c r="BG789" s="31">
        <f t="shared" si="115"/>
        <v>0</v>
      </c>
      <c r="BH789" s="31">
        <f t="shared" si="121"/>
        <v>0</v>
      </c>
      <c r="BI789" s="31">
        <f t="shared" si="116"/>
        <v>0</v>
      </c>
      <c r="BJ789" s="27">
        <v>227.875</v>
      </c>
      <c r="BK789" s="31">
        <f t="shared" si="114"/>
        <v>450600.02500000002</v>
      </c>
      <c r="BL789" s="27">
        <v>1977.4</v>
      </c>
      <c r="BM789" s="27">
        <v>1</v>
      </c>
      <c r="BN789" s="27" t="s">
        <v>115</v>
      </c>
      <c r="BO789" s="27">
        <f t="shared" si="122"/>
        <v>0</v>
      </c>
      <c r="BP789" s="27">
        <f t="shared" si="117"/>
        <v>181991</v>
      </c>
      <c r="BQ789" s="27">
        <f t="shared" si="118"/>
        <v>2.4759467501140167</v>
      </c>
      <c r="BR789" s="27">
        <f t="shared" si="119"/>
        <v>0.40388590746305436</v>
      </c>
      <c r="BS789" s="27" t="str">
        <f t="shared" si="120"/>
        <v>NonPayer</v>
      </c>
    </row>
    <row r="790" spans="1:71" customFormat="1" hidden="1">
      <c r="A790">
        <v>812</v>
      </c>
      <c r="B790" t="s">
        <v>100</v>
      </c>
      <c r="C790" s="1">
        <v>44012</v>
      </c>
      <c r="D790">
        <v>1.2974000000000001</v>
      </c>
      <c r="E790">
        <v>11460</v>
      </c>
      <c r="F790">
        <v>8748</v>
      </c>
      <c r="G790">
        <v>13349</v>
      </c>
      <c r="H790">
        <v>50121</v>
      </c>
      <c r="I790">
        <v>152777</v>
      </c>
      <c r="J790" s="3" t="e">
        <v>#N/A</v>
      </c>
      <c r="K790">
        <v>23710</v>
      </c>
      <c r="L790">
        <v>219</v>
      </c>
      <c r="M790">
        <v>0</v>
      </c>
      <c r="N790" s="2">
        <v>113606</v>
      </c>
      <c r="O790" s="2">
        <v>112508</v>
      </c>
      <c r="P790">
        <v>9820</v>
      </c>
      <c r="Q790">
        <v>252114</v>
      </c>
      <c r="R790">
        <v>77968</v>
      </c>
      <c r="S790" s="4" t="e">
        <v>#N/A</v>
      </c>
      <c r="T790">
        <v>1496</v>
      </c>
      <c r="U790">
        <v>201993</v>
      </c>
      <c r="V790">
        <v>-1496</v>
      </c>
      <c r="W790">
        <v>6745</v>
      </c>
      <c r="X790">
        <v>3565</v>
      </c>
      <c r="Y790">
        <v>0</v>
      </c>
      <c r="Z790">
        <v>5249</v>
      </c>
      <c r="AA790" t="e">
        <v>#N/A</v>
      </c>
      <c r="AB790" t="e">
        <v>#N/A</v>
      </c>
      <c r="AC790">
        <v>891</v>
      </c>
      <c r="AD790" t="e">
        <v>#N/A</v>
      </c>
      <c r="AE790" s="25" t="e">
        <v>#N/A</v>
      </c>
      <c r="AF790">
        <v>-2668</v>
      </c>
      <c r="AG790">
        <v>380</v>
      </c>
      <c r="AH790" t="e">
        <v>#N/A</v>
      </c>
      <c r="AI790">
        <v>891</v>
      </c>
      <c r="AJ790">
        <v>0</v>
      </c>
      <c r="AK790">
        <v>430</v>
      </c>
      <c r="AL790">
        <v>-276</v>
      </c>
      <c r="AM790">
        <v>0</v>
      </c>
      <c r="AN790">
        <v>-2377</v>
      </c>
      <c r="AO790">
        <v>23087</v>
      </c>
      <c r="AP790" t="e">
        <v>#N/A</v>
      </c>
      <c r="AQ790">
        <v>10093</v>
      </c>
      <c r="AR790">
        <v>99337</v>
      </c>
      <c r="AS790">
        <v>173716</v>
      </c>
      <c r="AT790">
        <v>23.854299999999999</v>
      </c>
      <c r="AU790">
        <v>3170</v>
      </c>
      <c r="AV790" t="e">
        <v>#N/A</v>
      </c>
      <c r="AW790">
        <v>26</v>
      </c>
      <c r="AX790" s="26">
        <v>10093</v>
      </c>
      <c r="AY790">
        <v>10093</v>
      </c>
      <c r="AZ790">
        <v>103755</v>
      </c>
      <c r="BA790">
        <v>12208</v>
      </c>
      <c r="BB790">
        <v>13289</v>
      </c>
      <c r="BC790">
        <v>-20312</v>
      </c>
      <c r="BD790" t="e">
        <v>#N/A</v>
      </c>
      <c r="BE790" s="15">
        <v>-2668</v>
      </c>
      <c r="BF790" s="20">
        <v>0</v>
      </c>
      <c r="BG790" s="9">
        <f t="shared" si="115"/>
        <v>0</v>
      </c>
      <c r="BH790" s="9" t="e">
        <f t="shared" si="121"/>
        <v>#N/A</v>
      </c>
      <c r="BI790" s="9" t="e">
        <f t="shared" si="116"/>
        <v>#N/A</v>
      </c>
      <c r="BJ790">
        <v>227.875</v>
      </c>
      <c r="BK790" s="9">
        <f t="shared" si="114"/>
        <v>408352</v>
      </c>
      <c r="BL790">
        <v>1792</v>
      </c>
      <c r="BM790">
        <v>1</v>
      </c>
      <c r="BN790" t="s">
        <v>115</v>
      </c>
      <c r="BO790">
        <f t="shared" si="122"/>
        <v>0</v>
      </c>
      <c r="BP790">
        <f t="shared" si="117"/>
        <v>174146</v>
      </c>
      <c r="BQ790">
        <f t="shared" si="118"/>
        <v>2.3448830291824101</v>
      </c>
      <c r="BR790">
        <f t="shared" si="119"/>
        <v>0.42646050466264401</v>
      </c>
      <c r="BS790" t="str">
        <f t="shared" si="120"/>
        <v>NonPayer</v>
      </c>
    </row>
    <row r="791" spans="1:71">
      <c r="A791" s="27">
        <v>813</v>
      </c>
      <c r="B791" s="27" t="s">
        <v>100</v>
      </c>
      <c r="C791" s="29">
        <v>43830</v>
      </c>
      <c r="D791" s="27">
        <v>1.1268</v>
      </c>
      <c r="E791" s="27">
        <v>12658</v>
      </c>
      <c r="F791" s="27">
        <v>8030</v>
      </c>
      <c r="G791" s="27">
        <v>9825</v>
      </c>
      <c r="H791" s="27">
        <v>44186</v>
      </c>
      <c r="I791" s="27">
        <v>161256</v>
      </c>
      <c r="J791" s="27">
        <v>26726</v>
      </c>
      <c r="K791" s="27">
        <v>21042</v>
      </c>
      <c r="L791" s="27">
        <v>90</v>
      </c>
      <c r="M791" s="27">
        <v>0</v>
      </c>
      <c r="N791" s="27">
        <v>125351</v>
      </c>
      <c r="O791" s="27">
        <v>124369</v>
      </c>
      <c r="P791" s="27">
        <v>7262</v>
      </c>
      <c r="Q791" s="27">
        <v>254715</v>
      </c>
      <c r="R791" s="27">
        <v>69251</v>
      </c>
      <c r="S791" s="27">
        <v>0</v>
      </c>
      <c r="T791" s="27">
        <v>1328</v>
      </c>
      <c r="U791" s="27">
        <v>210529</v>
      </c>
      <c r="V791" s="27">
        <v>-1328</v>
      </c>
      <c r="W791" s="27">
        <v>5831</v>
      </c>
      <c r="X791" s="27">
        <v>3266</v>
      </c>
      <c r="Y791" s="27" t="e">
        <v>#N/A</v>
      </c>
      <c r="Z791" s="27">
        <v>4503</v>
      </c>
      <c r="AA791" s="27" t="e">
        <v>#N/A</v>
      </c>
      <c r="AB791" s="27">
        <v>0</v>
      </c>
      <c r="AC791" s="27">
        <v>3937</v>
      </c>
      <c r="AD791" s="27">
        <v>8.3445999999999998</v>
      </c>
      <c r="AE791" s="27" t="e">
        <v>#N/A</v>
      </c>
      <c r="AF791" s="27">
        <v>11559</v>
      </c>
      <c r="AG791" s="27">
        <v>1049</v>
      </c>
      <c r="AH791" s="27" t="e">
        <v>#N/A</v>
      </c>
      <c r="AI791" s="27">
        <v>3937</v>
      </c>
      <c r="AJ791" s="27">
        <v>0</v>
      </c>
      <c r="AK791" s="27">
        <v>809</v>
      </c>
      <c r="AL791" s="27">
        <v>14073</v>
      </c>
      <c r="AM791" s="27">
        <v>0</v>
      </c>
      <c r="AN791" s="27">
        <v>12571</v>
      </c>
      <c r="AO791" s="27">
        <v>25462</v>
      </c>
      <c r="AP791" s="27" t="e">
        <v>#N/A</v>
      </c>
      <c r="AQ791" s="27">
        <v>18686</v>
      </c>
      <c r="AR791" s="27">
        <v>93459</v>
      </c>
      <c r="AS791" s="27">
        <v>184655</v>
      </c>
      <c r="AT791" s="27">
        <v>15.386699999999999</v>
      </c>
      <c r="AU791" s="27">
        <v>3428</v>
      </c>
      <c r="AV791" s="27" t="e">
        <v>#N/A</v>
      </c>
      <c r="AW791" s="27">
        <v>165</v>
      </c>
      <c r="AX791" s="27">
        <v>18686</v>
      </c>
      <c r="AY791" s="27">
        <v>18686</v>
      </c>
      <c r="AZ791" s="27">
        <v>96231</v>
      </c>
      <c r="BA791" s="27">
        <v>15285</v>
      </c>
      <c r="BB791" s="27">
        <v>22279</v>
      </c>
      <c r="BC791" s="27">
        <v>-18515</v>
      </c>
      <c r="BD791" s="27" t="e">
        <v>#N/A</v>
      </c>
      <c r="BE791" s="28">
        <v>11559</v>
      </c>
      <c r="BF791" s="35">
        <v>0</v>
      </c>
      <c r="BG791" s="31" t="e">
        <f t="shared" si="115"/>
        <v>#N/A</v>
      </c>
      <c r="BH791" s="31" t="e">
        <f t="shared" si="121"/>
        <v>#N/A</v>
      </c>
      <c r="BI791" s="31" t="e">
        <f t="shared" si="116"/>
        <v>#N/A</v>
      </c>
      <c r="BJ791" s="27" t="e">
        <v>#N/A</v>
      </c>
      <c r="BK791" s="31" t="e">
        <f t="shared" si="114"/>
        <v>#N/A</v>
      </c>
      <c r="BL791" s="27" t="e">
        <v>#N/A</v>
      </c>
      <c r="BN791" s="27" t="s">
        <v>115</v>
      </c>
      <c r="BO791" s="27">
        <f t="shared" si="122"/>
        <v>0</v>
      </c>
      <c r="BP791" s="27">
        <f t="shared" si="117"/>
        <v>185464</v>
      </c>
      <c r="BQ791" s="27" t="e">
        <f t="shared" si="118"/>
        <v>#N/A</v>
      </c>
      <c r="BR791" s="27" t="e">
        <f t="shared" si="119"/>
        <v>#N/A</v>
      </c>
      <c r="BS791" s="27" t="e">
        <f t="shared" si="120"/>
        <v>#N/A</v>
      </c>
    </row>
    <row r="792" spans="1:71" customFormat="1" hidden="1">
      <c r="A792">
        <v>814</v>
      </c>
      <c r="B792" s="10" t="s">
        <v>100</v>
      </c>
      <c r="C792" s="11">
        <v>43646</v>
      </c>
      <c r="D792" s="10">
        <v>1.1224000000000001</v>
      </c>
      <c r="E792" s="10">
        <v>9145</v>
      </c>
      <c r="F792" s="10">
        <v>6819</v>
      </c>
      <c r="G792" s="10">
        <v>8054</v>
      </c>
      <c r="H792" s="10">
        <v>29645</v>
      </c>
      <c r="I792" s="10">
        <v>156933</v>
      </c>
      <c r="J792" s="10" t="e">
        <v>#N/A</v>
      </c>
      <c r="K792" s="10">
        <v>9066</v>
      </c>
      <c r="L792" s="10">
        <v>973</v>
      </c>
      <c r="M792" s="10">
        <v>0</v>
      </c>
      <c r="N792" s="10">
        <v>103514</v>
      </c>
      <c r="O792" s="10">
        <v>102732</v>
      </c>
      <c r="P792" s="10">
        <v>4523</v>
      </c>
      <c r="Q792" s="10">
        <v>215740</v>
      </c>
      <c r="R792" s="10">
        <v>53108</v>
      </c>
      <c r="S792" s="10" t="e">
        <v>#N/A</v>
      </c>
      <c r="T792" s="10">
        <v>1259</v>
      </c>
      <c r="U792" s="10">
        <v>186095</v>
      </c>
      <c r="V792" s="10">
        <v>-1259</v>
      </c>
      <c r="W792" s="10">
        <v>1475</v>
      </c>
      <c r="X792" s="10">
        <v>3153</v>
      </c>
      <c r="Y792" s="10">
        <v>0</v>
      </c>
      <c r="Z792" s="10">
        <v>216</v>
      </c>
      <c r="AA792" s="10" t="e">
        <v>#N/A</v>
      </c>
      <c r="AB792" s="10" t="e">
        <v>#N/A</v>
      </c>
      <c r="AC792" s="10">
        <v>411</v>
      </c>
      <c r="AD792" s="10">
        <v>51.941699999999997</v>
      </c>
      <c r="AE792" s="25" t="e">
        <v>#N/A</v>
      </c>
      <c r="AF792" s="10">
        <v>318</v>
      </c>
      <c r="AG792" s="10">
        <v>321</v>
      </c>
      <c r="AH792" s="10" t="e">
        <v>#N/A</v>
      </c>
      <c r="AI792" s="10">
        <v>411</v>
      </c>
      <c r="AJ792" s="10">
        <v>0</v>
      </c>
      <c r="AK792" s="10">
        <v>634</v>
      </c>
      <c r="AL792" s="10">
        <v>-939</v>
      </c>
      <c r="AM792" s="10">
        <v>0</v>
      </c>
      <c r="AN792" s="10">
        <v>618</v>
      </c>
      <c r="AO792" s="10">
        <v>19667</v>
      </c>
      <c r="AP792" s="10" t="e">
        <v>#N/A</v>
      </c>
      <c r="AQ792" s="10">
        <v>-7896</v>
      </c>
      <c r="AR792" s="10">
        <v>58807</v>
      </c>
      <c r="AS792" s="10">
        <v>161998</v>
      </c>
      <c r="AT792" s="10" t="e">
        <v>#N/A</v>
      </c>
      <c r="AU792" s="10">
        <v>852</v>
      </c>
      <c r="AV792" s="10" t="e">
        <v>#N/A</v>
      </c>
      <c r="AW792" s="10">
        <v>-87</v>
      </c>
      <c r="AX792" s="26">
        <v>-7896</v>
      </c>
      <c r="AY792" s="10">
        <v>-7896</v>
      </c>
      <c r="AZ792" s="10">
        <v>72689</v>
      </c>
      <c r="BA792" s="10">
        <v>-5522</v>
      </c>
      <c r="BB792" s="10">
        <v>-7131</v>
      </c>
      <c r="BC792" s="10">
        <v>8245</v>
      </c>
      <c r="BD792" s="10" t="e">
        <v>#N/A</v>
      </c>
      <c r="BE792" s="14">
        <v>318</v>
      </c>
      <c r="BF792" s="12" t="e">
        <v>#N/A</v>
      </c>
      <c r="BG792" s="9" t="e">
        <f t="shared" si="115"/>
        <v>#N/A</v>
      </c>
      <c r="BH792" s="9" t="e">
        <f t="shared" si="121"/>
        <v>#N/A</v>
      </c>
      <c r="BI792" s="9" t="e">
        <f t="shared" si="116"/>
        <v>#N/A</v>
      </c>
      <c r="BJ792" s="10" t="e">
        <v>#N/A</v>
      </c>
      <c r="BK792" s="13" t="e">
        <f t="shared" si="114"/>
        <v>#N/A</v>
      </c>
      <c r="BL792" s="10" t="e">
        <v>#N/A</v>
      </c>
      <c r="BN792" t="s">
        <v>115</v>
      </c>
      <c r="BO792" t="e">
        <f t="shared" si="122"/>
        <v>#N/A</v>
      </c>
      <c r="BP792">
        <f t="shared" si="117"/>
        <v>162632</v>
      </c>
      <c r="BQ792" t="e">
        <f t="shared" si="118"/>
        <v>#N/A</v>
      </c>
      <c r="BR792" t="e">
        <f t="shared" si="119"/>
        <v>#N/A</v>
      </c>
      <c r="BS792" t="e">
        <f t="shared" si="120"/>
        <v>#N/A</v>
      </c>
    </row>
    <row r="793" spans="1:71">
      <c r="A793" s="27">
        <v>815</v>
      </c>
      <c r="B793" s="27" t="s">
        <v>100</v>
      </c>
      <c r="C793" s="29">
        <v>43465</v>
      </c>
      <c r="D793" s="27">
        <v>0.98089999999999999</v>
      </c>
      <c r="E793" s="27">
        <v>9916</v>
      </c>
      <c r="F793" s="27">
        <v>8263</v>
      </c>
      <c r="G793" s="27">
        <v>11723</v>
      </c>
      <c r="H793" s="27">
        <v>25005</v>
      </c>
      <c r="I793" s="27">
        <v>161205</v>
      </c>
      <c r="J793" s="27">
        <v>17340</v>
      </c>
      <c r="K793" s="27">
        <v>0</v>
      </c>
      <c r="L793" s="27">
        <v>1070</v>
      </c>
      <c r="M793" s="27">
        <v>0</v>
      </c>
      <c r="N793" s="27">
        <v>106685</v>
      </c>
      <c r="O793" s="27">
        <v>106234</v>
      </c>
      <c r="P793" s="27">
        <v>0</v>
      </c>
      <c r="Q793" s="27">
        <v>204782</v>
      </c>
      <c r="R793" s="27">
        <v>39807</v>
      </c>
      <c r="S793" s="27" t="e">
        <v>#N/A</v>
      </c>
      <c r="T793" s="27">
        <v>1228</v>
      </c>
      <c r="U793" s="27">
        <v>179777</v>
      </c>
      <c r="V793" s="27">
        <v>-1228</v>
      </c>
      <c r="W793" s="27">
        <v>3828</v>
      </c>
      <c r="X793" s="27">
        <v>2411</v>
      </c>
      <c r="Y793" s="27" t="e">
        <v>#N/A</v>
      </c>
      <c r="Z793" s="27">
        <v>2600</v>
      </c>
      <c r="AA793" s="27" t="e">
        <v>#N/A</v>
      </c>
      <c r="AB793" s="27" t="e">
        <v>#N/A</v>
      </c>
      <c r="AC793" s="27">
        <v>-3702</v>
      </c>
      <c r="AD793" s="27" t="e">
        <v>#N/A</v>
      </c>
      <c r="AE793" s="27" t="e">
        <v>#N/A</v>
      </c>
      <c r="AF793" s="27">
        <v>-4467</v>
      </c>
      <c r="AG793" s="27">
        <v>56</v>
      </c>
      <c r="AH793" s="27" t="e">
        <v>#N/A</v>
      </c>
      <c r="AI793" s="27">
        <v>-3702</v>
      </c>
      <c r="AJ793" s="27">
        <v>0</v>
      </c>
      <c r="AK793" s="27">
        <v>259</v>
      </c>
      <c r="AL793" s="27">
        <v>0</v>
      </c>
      <c r="AM793" s="27">
        <v>0</v>
      </c>
      <c r="AN793" s="27">
        <v>-4508</v>
      </c>
      <c r="AO793" s="27">
        <v>19187</v>
      </c>
      <c r="AP793" s="27" t="e">
        <v>#N/A</v>
      </c>
      <c r="AQ793" s="27">
        <v>-7991</v>
      </c>
      <c r="AR793" s="27">
        <v>43577</v>
      </c>
      <c r="AS793" s="27">
        <v>164716</v>
      </c>
      <c r="AT793" s="27" t="e">
        <v>#N/A</v>
      </c>
      <c r="AU793" s="27">
        <v>546</v>
      </c>
      <c r="AV793" s="27" t="e">
        <v>#N/A</v>
      </c>
      <c r="AW793" s="27">
        <v>-72</v>
      </c>
      <c r="AX793" s="27">
        <v>-7991</v>
      </c>
      <c r="AY793" s="27">
        <v>-7991</v>
      </c>
      <c r="AZ793" s="27">
        <v>66105</v>
      </c>
      <c r="BA793" s="27">
        <v>-6141</v>
      </c>
      <c r="BB793" s="27">
        <v>-7517</v>
      </c>
      <c r="BC793" s="27">
        <v>214</v>
      </c>
      <c r="BD793" s="27" t="e">
        <v>#N/A</v>
      </c>
      <c r="BE793" s="28">
        <v>-4467</v>
      </c>
      <c r="BF793" s="27" t="e">
        <v>#N/A</v>
      </c>
      <c r="BG793" s="31" t="e">
        <f t="shared" si="115"/>
        <v>#N/A</v>
      </c>
      <c r="BH793" s="31" t="e">
        <f t="shared" si="121"/>
        <v>#N/A</v>
      </c>
      <c r="BI793" s="31" t="e">
        <f t="shared" si="116"/>
        <v>#N/A</v>
      </c>
      <c r="BJ793" s="27" t="e">
        <v>#N/A</v>
      </c>
      <c r="BK793" s="31" t="e">
        <f t="shared" si="114"/>
        <v>#N/A</v>
      </c>
      <c r="BL793" s="27" t="e">
        <v>#N/A</v>
      </c>
      <c r="BN793" s="27" t="s">
        <v>115</v>
      </c>
      <c r="BO793" s="27" t="e">
        <f t="shared" si="122"/>
        <v>#N/A</v>
      </c>
      <c r="BP793" s="27">
        <f t="shared" si="117"/>
        <v>164975</v>
      </c>
      <c r="BQ793" s="27" t="e">
        <f t="shared" si="118"/>
        <v>#N/A</v>
      </c>
      <c r="BR793" s="27" t="e">
        <f t="shared" si="119"/>
        <v>#N/A</v>
      </c>
      <c r="BS793" s="27" t="e">
        <f t="shared" si="120"/>
        <v>#N/A</v>
      </c>
    </row>
    <row r="794" spans="1:71" customFormat="1" hidden="1">
      <c r="A794">
        <v>816</v>
      </c>
      <c r="B794" s="10" t="s">
        <v>100</v>
      </c>
      <c r="C794" s="11">
        <v>43281</v>
      </c>
      <c r="D794" s="10">
        <v>1.0254000000000001</v>
      </c>
      <c r="E794" s="10">
        <v>6974</v>
      </c>
      <c r="F794" s="10">
        <v>5582</v>
      </c>
      <c r="G794" s="10">
        <v>8565</v>
      </c>
      <c r="H794" s="10">
        <v>19310</v>
      </c>
      <c r="I794" s="10">
        <v>163142</v>
      </c>
      <c r="J794" s="10" t="e">
        <v>#N/A</v>
      </c>
      <c r="K794" s="10">
        <v>0</v>
      </c>
      <c r="L794" s="10">
        <v>282</v>
      </c>
      <c r="M794" s="10">
        <v>0</v>
      </c>
      <c r="N794" s="10">
        <v>111429</v>
      </c>
      <c r="O794" s="10">
        <v>111201</v>
      </c>
      <c r="P794" s="10">
        <v>0</v>
      </c>
      <c r="Q794" s="10">
        <v>196251</v>
      </c>
      <c r="R794" s="10">
        <v>30833</v>
      </c>
      <c r="S794" s="10" t="e">
        <v>#N/A</v>
      </c>
      <c r="T794" s="10">
        <v>1146</v>
      </c>
      <c r="U794" s="10">
        <v>176941</v>
      </c>
      <c r="V794" s="10">
        <v>-1146</v>
      </c>
      <c r="W794" s="10">
        <v>1084</v>
      </c>
      <c r="X794" s="10">
        <v>2438</v>
      </c>
      <c r="Y794" s="10">
        <v>0</v>
      </c>
      <c r="Z794" s="10">
        <v>-62</v>
      </c>
      <c r="AA794" s="10" t="e">
        <v>#N/A</v>
      </c>
      <c r="AB794" s="10" t="e">
        <v>#N/A</v>
      </c>
      <c r="AC794" s="10">
        <v>-731</v>
      </c>
      <c r="AD794" s="10" t="e">
        <v>#N/A</v>
      </c>
      <c r="AE794" s="25" t="e">
        <v>#N/A</v>
      </c>
      <c r="AF794" s="10">
        <v>-2551</v>
      </c>
      <c r="AG794" s="10">
        <v>-28</v>
      </c>
      <c r="AH794" s="10" t="e">
        <v>#N/A</v>
      </c>
      <c r="AI794" s="10">
        <v>-731</v>
      </c>
      <c r="AJ794" s="10">
        <v>0</v>
      </c>
      <c r="AK794" s="10">
        <v>409</v>
      </c>
      <c r="AL794" s="10">
        <v>0</v>
      </c>
      <c r="AM794" s="10">
        <v>0</v>
      </c>
      <c r="AN794" s="10">
        <v>-2574</v>
      </c>
      <c r="AO794" s="10">
        <v>15507</v>
      </c>
      <c r="AP794" s="10" t="e">
        <v>#N/A</v>
      </c>
      <c r="AQ794" s="10">
        <v>-2660</v>
      </c>
      <c r="AR794" s="10">
        <v>33109</v>
      </c>
      <c r="AS794" s="10">
        <v>165009</v>
      </c>
      <c r="AT794" s="10" t="e">
        <v>#N/A</v>
      </c>
      <c r="AU794" s="10">
        <v>2275</v>
      </c>
      <c r="AV794" s="10" t="e">
        <v>#N/A</v>
      </c>
      <c r="AW794" s="10">
        <v>25</v>
      </c>
      <c r="AX794" s="26">
        <v>-2660</v>
      </c>
      <c r="AY794" s="10">
        <v>-2660</v>
      </c>
      <c r="AZ794" s="10" t="e">
        <v>#N/A</v>
      </c>
      <c r="BA794" s="10">
        <v>222</v>
      </c>
      <c r="BB794" s="10">
        <v>-360</v>
      </c>
      <c r="BC794" s="10">
        <v>-1718</v>
      </c>
      <c r="BD794" s="10" t="e">
        <v>#N/A</v>
      </c>
      <c r="BE794" s="14">
        <v>-2551</v>
      </c>
      <c r="BF794" s="12" t="e">
        <v>#N/A</v>
      </c>
      <c r="BG794" s="9" t="e">
        <f t="shared" si="115"/>
        <v>#N/A</v>
      </c>
      <c r="BH794" s="9" t="e">
        <f t="shared" si="121"/>
        <v>#N/A</v>
      </c>
      <c r="BI794" s="9" t="e">
        <f t="shared" si="116"/>
        <v>#N/A</v>
      </c>
      <c r="BJ794" s="10" t="e">
        <v>#N/A</v>
      </c>
      <c r="BK794" s="13" t="e">
        <f t="shared" si="114"/>
        <v>#N/A</v>
      </c>
      <c r="BL794" s="10" t="e">
        <v>#N/A</v>
      </c>
      <c r="BN794" t="s">
        <v>115</v>
      </c>
      <c r="BO794" t="e">
        <f t="shared" si="122"/>
        <v>#N/A</v>
      </c>
      <c r="BP794">
        <f t="shared" si="117"/>
        <v>165418</v>
      </c>
      <c r="BQ794" t="e">
        <f t="shared" si="118"/>
        <v>#N/A</v>
      </c>
      <c r="BR794" t="e">
        <f t="shared" si="119"/>
        <v>#N/A</v>
      </c>
      <c r="BS794" t="e">
        <f t="shared" si="120"/>
        <v>#N/A</v>
      </c>
    </row>
    <row r="795" spans="1:71">
      <c r="A795" s="27">
        <v>817</v>
      </c>
      <c r="B795" s="27" t="s">
        <v>100</v>
      </c>
      <c r="C795" s="29">
        <v>43100</v>
      </c>
      <c r="D795" s="27">
        <v>0.85060000000000002</v>
      </c>
      <c r="E795" s="27">
        <v>6556</v>
      </c>
      <c r="F795" s="27">
        <v>4896</v>
      </c>
      <c r="G795" s="27">
        <v>15371</v>
      </c>
      <c r="H795" s="27">
        <v>15960</v>
      </c>
      <c r="I795" s="27">
        <v>158080</v>
      </c>
      <c r="J795" s="27">
        <v>12383</v>
      </c>
      <c r="K795" s="27">
        <v>0</v>
      </c>
      <c r="L795" s="27">
        <v>0</v>
      </c>
      <c r="M795" s="27">
        <v>0</v>
      </c>
      <c r="N795" s="27">
        <v>114676</v>
      </c>
      <c r="O795" s="27">
        <v>114360</v>
      </c>
      <c r="P795" s="27">
        <v>0</v>
      </c>
      <c r="Q795" s="27">
        <v>191627</v>
      </c>
      <c r="R795" s="27">
        <v>25461</v>
      </c>
      <c r="S795" s="27" t="e">
        <v>#N/A</v>
      </c>
      <c r="T795" s="27">
        <v>553</v>
      </c>
      <c r="U795" s="27">
        <v>175667</v>
      </c>
      <c r="V795" s="27">
        <v>-553</v>
      </c>
      <c r="W795" s="27">
        <v>6626</v>
      </c>
      <c r="X795" s="27">
        <v>2290</v>
      </c>
      <c r="Y795" s="27">
        <v>0</v>
      </c>
      <c r="Z795" s="27">
        <v>6073</v>
      </c>
      <c r="AA795" s="27" t="e">
        <v>#N/A</v>
      </c>
      <c r="AB795" s="27" t="e">
        <v>#N/A</v>
      </c>
      <c r="AC795" s="27">
        <v>620</v>
      </c>
      <c r="AD795" s="27">
        <v>200.6053</v>
      </c>
      <c r="AE795" s="27" t="e">
        <v>#N/A</v>
      </c>
      <c r="AF795" s="27">
        <v>-838</v>
      </c>
      <c r="AG795" s="27">
        <v>1657</v>
      </c>
      <c r="AH795" s="27" t="e">
        <v>#N/A</v>
      </c>
      <c r="AI795" s="27">
        <v>620</v>
      </c>
      <c r="AJ795" s="27">
        <v>0</v>
      </c>
      <c r="AK795" s="27">
        <v>84</v>
      </c>
      <c r="AL795" s="27">
        <v>0</v>
      </c>
      <c r="AM795" s="27">
        <v>0</v>
      </c>
      <c r="AN795" s="27">
        <v>826</v>
      </c>
      <c r="AO795" s="27" t="e">
        <v>#N/A</v>
      </c>
      <c r="AP795" s="27" t="e">
        <v>#N/A</v>
      </c>
      <c r="AQ795" s="27">
        <v>2261</v>
      </c>
      <c r="AR795" s="27">
        <v>33547</v>
      </c>
      <c r="AS795" s="27">
        <v>166082</v>
      </c>
      <c r="AT795" s="27">
        <v>53.975000000000001</v>
      </c>
      <c r="AU795" s="27">
        <v>2675</v>
      </c>
      <c r="AV795" s="27" t="e">
        <v>#N/A</v>
      </c>
      <c r="AW795" s="27">
        <v>20</v>
      </c>
      <c r="AX795" s="27">
        <v>2261</v>
      </c>
      <c r="AY795" s="27">
        <v>2261</v>
      </c>
      <c r="AZ795" s="27" t="e">
        <v>#N/A</v>
      </c>
      <c r="BA795" s="27">
        <v>4069</v>
      </c>
      <c r="BB795" s="27">
        <v>4956</v>
      </c>
      <c r="BC795" s="27">
        <v>7829</v>
      </c>
      <c r="BD795" s="27" t="e">
        <v>#N/A</v>
      </c>
      <c r="BE795" s="28">
        <v>-838</v>
      </c>
      <c r="BF795" s="27" t="e">
        <v>#N/A</v>
      </c>
      <c r="BG795" s="31" t="e">
        <f t="shared" si="115"/>
        <v>#N/A</v>
      </c>
      <c r="BH795" s="31" t="e">
        <f t="shared" si="121"/>
        <v>#N/A</v>
      </c>
      <c r="BI795" s="31" t="e">
        <f t="shared" si="116"/>
        <v>#N/A</v>
      </c>
      <c r="BJ795" s="27" t="e">
        <v>#N/A</v>
      </c>
      <c r="BK795" s="31" t="e">
        <f t="shared" si="114"/>
        <v>#N/A</v>
      </c>
      <c r="BL795" s="27" t="e">
        <v>#N/A</v>
      </c>
      <c r="BN795" s="27" t="s">
        <v>115</v>
      </c>
      <c r="BO795" s="27" t="e">
        <f t="shared" si="122"/>
        <v>#N/A</v>
      </c>
      <c r="BP795" s="27">
        <f t="shared" si="117"/>
        <v>166166</v>
      </c>
      <c r="BQ795" s="27" t="e">
        <f t="shared" si="118"/>
        <v>#N/A</v>
      </c>
      <c r="BR795" s="27" t="e">
        <f t="shared" si="119"/>
        <v>#N/A</v>
      </c>
      <c r="BS795" s="27" t="e">
        <f t="shared" si="120"/>
        <v>#N/A</v>
      </c>
    </row>
    <row r="796" spans="1:71" customFormat="1" hidden="1">
      <c r="A796">
        <v>818</v>
      </c>
      <c r="B796" s="10" t="s">
        <v>100</v>
      </c>
      <c r="C796" s="11">
        <v>42916</v>
      </c>
      <c r="D796" s="10">
        <v>0.91190000000000004</v>
      </c>
      <c r="E796" s="10">
        <v>4109</v>
      </c>
      <c r="F796" s="10">
        <v>3682</v>
      </c>
      <c r="G796" s="10">
        <v>8597</v>
      </c>
      <c r="H796" s="10">
        <v>14025</v>
      </c>
      <c r="I796" s="10">
        <v>161087</v>
      </c>
      <c r="J796" s="10" t="e">
        <v>#N/A</v>
      </c>
      <c r="K796" s="10">
        <v>0</v>
      </c>
      <c r="L796" s="10">
        <v>298</v>
      </c>
      <c r="M796" s="10">
        <v>0</v>
      </c>
      <c r="N796" s="10">
        <v>114089</v>
      </c>
      <c r="O796" s="10">
        <v>112480</v>
      </c>
      <c r="P796" s="10">
        <v>0</v>
      </c>
      <c r="Q796" s="10">
        <v>186172</v>
      </c>
      <c r="R796" s="10">
        <v>21144</v>
      </c>
      <c r="S796" s="10" t="e">
        <v>#N/A</v>
      </c>
      <c r="T796" s="10">
        <v>497</v>
      </c>
      <c r="U796" s="10">
        <v>172147</v>
      </c>
      <c r="V796" s="10">
        <v>-497</v>
      </c>
      <c r="W796" s="10">
        <v>3451</v>
      </c>
      <c r="X796" s="10">
        <v>2246</v>
      </c>
      <c r="Y796" s="10">
        <v>0</v>
      </c>
      <c r="Z796" s="10">
        <v>2954</v>
      </c>
      <c r="AA796" s="10" t="e">
        <v>#N/A</v>
      </c>
      <c r="AB796" s="10" t="e">
        <v>#N/A</v>
      </c>
      <c r="AC796" s="10">
        <v>1003</v>
      </c>
      <c r="AD796" s="10">
        <v>44.302999999999997</v>
      </c>
      <c r="AE796" s="25" t="e">
        <v>#N/A</v>
      </c>
      <c r="AF796" s="10">
        <v>871</v>
      </c>
      <c r="AG796" s="10">
        <v>696</v>
      </c>
      <c r="AH796" s="10" t="e">
        <v>#N/A</v>
      </c>
      <c r="AI796" s="10">
        <v>1003</v>
      </c>
      <c r="AJ796" s="10">
        <v>0</v>
      </c>
      <c r="AK796" s="10">
        <v>69</v>
      </c>
      <c r="AL796" s="10">
        <v>0</v>
      </c>
      <c r="AM796" s="10">
        <v>0</v>
      </c>
      <c r="AN796" s="10">
        <v>1571</v>
      </c>
      <c r="AO796" s="10">
        <v>11286</v>
      </c>
      <c r="AP796" s="10" t="e">
        <v>#N/A</v>
      </c>
      <c r="AQ796" s="10" t="e">
        <v>#N/A</v>
      </c>
      <c r="AR796" s="10">
        <v>25085</v>
      </c>
      <c r="AS796" s="10">
        <v>164959</v>
      </c>
      <c r="AT796" s="10" t="e">
        <v>#N/A</v>
      </c>
      <c r="AU796" s="10" t="e">
        <v>#N/A</v>
      </c>
      <c r="AV796" s="10" t="e">
        <v>#N/A</v>
      </c>
      <c r="AW796" s="10" t="e">
        <v>#N/A</v>
      </c>
      <c r="AX796" s="26" t="e">
        <v>#N/A</v>
      </c>
      <c r="AY796" s="10" t="e">
        <v>#N/A</v>
      </c>
      <c r="AZ796" s="10" t="e">
        <v>#N/A</v>
      </c>
      <c r="BA796" s="10" t="e">
        <v>#N/A</v>
      </c>
      <c r="BB796" s="10" t="e">
        <v>#N/A</v>
      </c>
      <c r="BC796" s="10">
        <v>1763</v>
      </c>
      <c r="BD796" s="10" t="e">
        <v>#N/A</v>
      </c>
      <c r="BE796" s="14">
        <v>871</v>
      </c>
      <c r="BF796" s="12" t="e">
        <v>#N/A</v>
      </c>
      <c r="BG796" s="9" t="e">
        <f t="shared" si="115"/>
        <v>#N/A</v>
      </c>
      <c r="BH796" s="9" t="e">
        <f t="shared" si="121"/>
        <v>#N/A</v>
      </c>
      <c r="BI796" s="9">
        <f t="shared" si="116"/>
        <v>0</v>
      </c>
      <c r="BJ796" s="10" t="e">
        <v>#N/A</v>
      </c>
      <c r="BK796" s="13" t="e">
        <f t="shared" si="114"/>
        <v>#N/A</v>
      </c>
      <c r="BL796" s="10" t="e">
        <v>#N/A</v>
      </c>
      <c r="BN796" t="s">
        <v>115</v>
      </c>
      <c r="BO796" t="e">
        <f t="shared" si="122"/>
        <v>#N/A</v>
      </c>
      <c r="BP796">
        <f t="shared" si="117"/>
        <v>165028</v>
      </c>
      <c r="BQ796" t="e">
        <f t="shared" si="118"/>
        <v>#N/A</v>
      </c>
      <c r="BR796" t="e">
        <f t="shared" si="119"/>
        <v>#N/A</v>
      </c>
      <c r="BS796" t="e">
        <f t="shared" si="120"/>
        <v>#N/A</v>
      </c>
    </row>
    <row r="797" spans="1:71">
      <c r="A797" s="27">
        <v>819</v>
      </c>
      <c r="B797" s="27" t="s">
        <v>101</v>
      </c>
      <c r="C797" s="29">
        <v>44561</v>
      </c>
      <c r="D797" s="27">
        <v>1.1151</v>
      </c>
      <c r="E797" s="27" t="e">
        <v>#N/A</v>
      </c>
      <c r="F797" s="27" t="e">
        <v>#N/A</v>
      </c>
      <c r="G797" s="27">
        <v>1339000</v>
      </c>
      <c r="H797" s="27" t="e">
        <v>#N/A</v>
      </c>
      <c r="I797" s="27">
        <v>378700</v>
      </c>
      <c r="J797" s="27" t="e">
        <v>#N/A</v>
      </c>
      <c r="K797" s="27">
        <v>918000</v>
      </c>
      <c r="L797" s="27">
        <v>884300</v>
      </c>
      <c r="M797" s="27">
        <v>915200</v>
      </c>
      <c r="N797" s="27">
        <v>610800</v>
      </c>
      <c r="O797" s="27">
        <v>697200</v>
      </c>
      <c r="P797" s="27">
        <v>962900</v>
      </c>
      <c r="Q797" s="27">
        <v>20859300</v>
      </c>
      <c r="R797" s="27">
        <v>18637300</v>
      </c>
      <c r="S797" s="27" t="e">
        <v>#N/A</v>
      </c>
      <c r="T797" s="27">
        <v>20500</v>
      </c>
      <c r="U797" s="27" t="e">
        <v>#N/A</v>
      </c>
      <c r="V797" s="27">
        <v>-20500</v>
      </c>
      <c r="W797" s="27">
        <v>255400</v>
      </c>
      <c r="X797" s="27">
        <v>21600</v>
      </c>
      <c r="Y797" s="27">
        <v>0</v>
      </c>
      <c r="Z797" s="27">
        <v>234900</v>
      </c>
      <c r="AA797" s="27" t="e">
        <v>#N/A</v>
      </c>
      <c r="AB797" s="27">
        <v>0</v>
      </c>
      <c r="AC797" s="27" t="e">
        <v>#N/A</v>
      </c>
      <c r="AD797" s="27">
        <v>6.8090999999999999</v>
      </c>
      <c r="AE797" s="27">
        <v>625967.51699999999</v>
      </c>
      <c r="AF797" s="27">
        <v>56400</v>
      </c>
      <c r="AG797" s="27">
        <v>5100</v>
      </c>
      <c r="AH797" s="27" t="e">
        <v>#N/A</v>
      </c>
      <c r="AI797" s="27">
        <v>51000</v>
      </c>
      <c r="AJ797" s="27">
        <v>12000</v>
      </c>
      <c r="AK797" s="27">
        <v>37700</v>
      </c>
      <c r="AL797" s="27">
        <v>-10200</v>
      </c>
      <c r="AM797" s="27">
        <v>0</v>
      </c>
      <c r="AN797" s="27">
        <v>74900</v>
      </c>
      <c r="AO797" s="27">
        <v>418900</v>
      </c>
      <c r="AP797" s="27">
        <v>2.07E-2</v>
      </c>
      <c r="AQ797" s="27">
        <v>311200</v>
      </c>
      <c r="AR797" s="27">
        <v>20480600</v>
      </c>
      <c r="AS797" s="27">
        <v>1269100</v>
      </c>
      <c r="AT797" s="27">
        <v>17.718</v>
      </c>
      <c r="AU797" s="27">
        <v>70500</v>
      </c>
      <c r="AV797" s="27">
        <v>574600</v>
      </c>
      <c r="AW797" s="27">
        <v>2100</v>
      </c>
      <c r="AX797" s="27">
        <v>325300</v>
      </c>
      <c r="AY797" s="27">
        <v>311200</v>
      </c>
      <c r="AZ797" s="27">
        <v>1507000</v>
      </c>
      <c r="BA797" s="27">
        <v>349900</v>
      </c>
      <c r="BB797" s="27">
        <v>397900</v>
      </c>
      <c r="BC797" s="27" t="e">
        <v>#N/A</v>
      </c>
      <c r="BD797" s="27">
        <v>13802200</v>
      </c>
      <c r="BE797" s="28">
        <v>68400</v>
      </c>
      <c r="BF797" s="37">
        <v>0</v>
      </c>
      <c r="BG797" s="31">
        <f t="shared" si="115"/>
        <v>0</v>
      </c>
      <c r="BH797" s="31">
        <f t="shared" si="121"/>
        <v>0</v>
      </c>
      <c r="BI797" s="31">
        <f t="shared" si="116"/>
        <v>0</v>
      </c>
      <c r="BJ797" s="27">
        <v>12960541.336999999</v>
      </c>
      <c r="BK797" s="31">
        <f t="shared" ref="BK797:BK822" si="123">BJ797*BL797</f>
        <v>624698.09244339995</v>
      </c>
      <c r="BL797" s="27">
        <v>4.82E-2</v>
      </c>
      <c r="BM797" s="27">
        <v>1</v>
      </c>
      <c r="BN797" s="27" t="s">
        <v>108</v>
      </c>
      <c r="BO797" s="27">
        <f t="shared" si="122"/>
        <v>0</v>
      </c>
      <c r="BP797" s="27">
        <f t="shared" si="117"/>
        <v>2222000</v>
      </c>
      <c r="BQ797" s="27">
        <f t="shared" si="118"/>
        <v>0.28114225582511249</v>
      </c>
      <c r="BR797" s="27">
        <f t="shared" si="119"/>
        <v>3.5569181767612359</v>
      </c>
      <c r="BS797" s="27" t="str">
        <f t="shared" si="120"/>
        <v>NonPayer</v>
      </c>
    </row>
    <row r="798" spans="1:71" customFormat="1" hidden="1">
      <c r="A798">
        <v>820</v>
      </c>
      <c r="B798" t="s">
        <v>101</v>
      </c>
      <c r="C798" s="1">
        <v>44377</v>
      </c>
      <c r="D798">
        <v>1.0847</v>
      </c>
      <c r="E798" t="e">
        <v>#N/A</v>
      </c>
      <c r="F798" t="e">
        <v>#N/A</v>
      </c>
      <c r="G798">
        <v>1458400</v>
      </c>
      <c r="H798" t="e">
        <v>#N/A</v>
      </c>
      <c r="I798">
        <v>235900</v>
      </c>
      <c r="J798" s="3" t="e">
        <v>#N/A</v>
      </c>
      <c r="K798">
        <v>1020300</v>
      </c>
      <c r="L798">
        <v>726300</v>
      </c>
      <c r="M798">
        <v>688000</v>
      </c>
      <c r="N798" s="2">
        <v>477000</v>
      </c>
      <c r="O798" s="2">
        <v>553000</v>
      </c>
      <c r="P798">
        <v>845400</v>
      </c>
      <c r="Q798">
        <v>19649300</v>
      </c>
      <c r="R798">
        <v>17655100</v>
      </c>
      <c r="S798" s="4">
        <v>0</v>
      </c>
      <c r="T798">
        <v>12100</v>
      </c>
      <c r="U798" t="e">
        <v>#N/A</v>
      </c>
      <c r="V798">
        <v>-12100</v>
      </c>
      <c r="W798">
        <v>-37500</v>
      </c>
      <c r="X798">
        <v>16600</v>
      </c>
      <c r="Y798">
        <v>400</v>
      </c>
      <c r="Z798">
        <v>-49600</v>
      </c>
      <c r="AA798" t="e">
        <v>#N/A</v>
      </c>
      <c r="AB798">
        <v>0</v>
      </c>
      <c r="AC798" t="e">
        <v>#N/A</v>
      </c>
      <c r="AD798">
        <v>21.3431</v>
      </c>
      <c r="AE798" s="25">
        <v>627171.31400000001</v>
      </c>
      <c r="AF798">
        <v>84600</v>
      </c>
      <c r="AG798">
        <v>23200</v>
      </c>
      <c r="AH798" t="e">
        <v>#N/A</v>
      </c>
      <c r="AI798">
        <v>101500</v>
      </c>
      <c r="AJ798">
        <v>0</v>
      </c>
      <c r="AK798">
        <v>5900</v>
      </c>
      <c r="AL798">
        <v>140400</v>
      </c>
      <c r="AM798">
        <v>0</v>
      </c>
      <c r="AN798">
        <v>108700</v>
      </c>
      <c r="AO798">
        <v>365700</v>
      </c>
      <c r="AP798">
        <v>1.8100000000000002E-2</v>
      </c>
      <c r="AQ798">
        <v>194400</v>
      </c>
      <c r="AR798">
        <v>19413400</v>
      </c>
      <c r="AS798">
        <v>1300300</v>
      </c>
      <c r="AT798">
        <v>20.745899999999999</v>
      </c>
      <c r="AU798">
        <v>53400</v>
      </c>
      <c r="AV798">
        <v>493800</v>
      </c>
      <c r="AW798">
        <v>1600</v>
      </c>
      <c r="AX798" s="26">
        <v>202400</v>
      </c>
      <c r="AY798">
        <v>194400</v>
      </c>
      <c r="AZ798">
        <v>1435300</v>
      </c>
      <c r="BA798">
        <v>238800</v>
      </c>
      <c r="BB798">
        <v>257400</v>
      </c>
      <c r="BC798" t="e">
        <v>#N/A</v>
      </c>
      <c r="BD798">
        <v>12847700</v>
      </c>
      <c r="BE798" s="15">
        <v>84600</v>
      </c>
      <c r="BF798" s="23">
        <v>0</v>
      </c>
      <c r="BG798" s="9">
        <f t="shared" si="115"/>
        <v>0</v>
      </c>
      <c r="BH798" s="9">
        <f t="shared" si="121"/>
        <v>18144.7578718</v>
      </c>
      <c r="BI798" s="9">
        <f t="shared" si="116"/>
        <v>18144.7578718</v>
      </c>
      <c r="BJ798">
        <v>12960541.336999999</v>
      </c>
      <c r="BK798" s="9">
        <f t="shared" si="123"/>
        <v>629104.67649798002</v>
      </c>
      <c r="BL798">
        <v>4.854E-2</v>
      </c>
      <c r="BM798">
        <v>1</v>
      </c>
      <c r="BN798" t="s">
        <v>108</v>
      </c>
      <c r="BO798">
        <f t="shared" si="122"/>
        <v>0</v>
      </c>
      <c r="BP798">
        <f t="shared" si="117"/>
        <v>1994200</v>
      </c>
      <c r="BQ798">
        <f t="shared" si="118"/>
        <v>0.31546719310900612</v>
      </c>
      <c r="BR798">
        <f t="shared" si="119"/>
        <v>3.1699017262136073</v>
      </c>
      <c r="BS798" t="str">
        <f t="shared" si="120"/>
        <v>NonPayer</v>
      </c>
    </row>
    <row r="799" spans="1:71">
      <c r="A799" s="27">
        <v>821</v>
      </c>
      <c r="B799" s="27" t="s">
        <v>101</v>
      </c>
      <c r="C799" s="29">
        <v>44196</v>
      </c>
      <c r="D799" s="27">
        <v>1.0980000000000001</v>
      </c>
      <c r="E799" s="27" t="e">
        <v>#N/A</v>
      </c>
      <c r="F799" s="27" t="e">
        <v>#N/A</v>
      </c>
      <c r="G799" s="27">
        <v>1366700</v>
      </c>
      <c r="H799" s="27" t="e">
        <v>#N/A</v>
      </c>
      <c r="I799" s="27">
        <v>215000</v>
      </c>
      <c r="J799" s="27" t="e">
        <v>#N/A</v>
      </c>
      <c r="K799" s="27">
        <v>1623000</v>
      </c>
      <c r="L799" s="27">
        <v>798200</v>
      </c>
      <c r="M799" s="27">
        <v>688000</v>
      </c>
      <c r="N799" s="27">
        <v>351300</v>
      </c>
      <c r="O799" s="27">
        <v>462700</v>
      </c>
      <c r="P799" s="27">
        <v>21200</v>
      </c>
      <c r="Q799" s="27">
        <v>18142200</v>
      </c>
      <c r="R799" s="27">
        <v>16419600</v>
      </c>
      <c r="S799" s="27" t="e">
        <v>#N/A</v>
      </c>
      <c r="T799" s="27">
        <v>39400</v>
      </c>
      <c r="U799" s="27" t="e">
        <v>#N/A</v>
      </c>
      <c r="V799" s="27">
        <v>-39400</v>
      </c>
      <c r="W799" s="27">
        <v>-148500</v>
      </c>
      <c r="X799" s="27">
        <v>17900</v>
      </c>
      <c r="Y799" s="27">
        <v>1800</v>
      </c>
      <c r="Z799" s="27">
        <v>-187900</v>
      </c>
      <c r="AA799" s="27" t="e">
        <v>#N/A</v>
      </c>
      <c r="AB799" s="27">
        <v>0</v>
      </c>
      <c r="AC799" s="27" t="e">
        <v>#N/A</v>
      </c>
      <c r="AD799" s="27">
        <v>6.3583999999999996</v>
      </c>
      <c r="AE799" s="27">
        <v>488519.80450000003</v>
      </c>
      <c r="AF799" s="27">
        <v>7300</v>
      </c>
      <c r="AG799" s="27">
        <v>1100</v>
      </c>
      <c r="AH799" s="27" t="e">
        <v>#N/A</v>
      </c>
      <c r="AI799" s="27">
        <v>16500</v>
      </c>
      <c r="AJ799" s="27">
        <v>8000</v>
      </c>
      <c r="AK799" s="27">
        <v>0</v>
      </c>
      <c r="AL799" s="27">
        <v>595800</v>
      </c>
      <c r="AM799" s="27">
        <v>0</v>
      </c>
      <c r="AN799" s="27">
        <v>17300</v>
      </c>
      <c r="AO799" s="27">
        <v>377200</v>
      </c>
      <c r="AP799" s="27">
        <v>1.2500000000000001E-2</v>
      </c>
      <c r="AQ799" s="27">
        <v>65200</v>
      </c>
      <c r="AR799" s="27">
        <v>17927200</v>
      </c>
      <c r="AS799" s="27">
        <v>1034600</v>
      </c>
      <c r="AT799" s="27">
        <v>16.0535</v>
      </c>
      <c r="AU799" s="27">
        <v>14400</v>
      </c>
      <c r="AV799" s="27">
        <v>524100</v>
      </c>
      <c r="AW799" s="27">
        <v>-5300</v>
      </c>
      <c r="AX799" s="27">
        <v>80600</v>
      </c>
      <c r="AY799" s="27">
        <v>65200</v>
      </c>
      <c r="AZ799" s="27">
        <v>1421600</v>
      </c>
      <c r="BA799" s="27">
        <v>72400</v>
      </c>
      <c r="BB799" s="27">
        <v>89700</v>
      </c>
      <c r="BC799" s="27" t="e">
        <v>#N/A</v>
      </c>
      <c r="BD799" s="27">
        <v>12528000</v>
      </c>
      <c r="BE799" s="28">
        <v>15300</v>
      </c>
      <c r="BF799" s="37">
        <v>1.4E-3</v>
      </c>
      <c r="BG799" s="31">
        <f t="shared" si="115"/>
        <v>18144.7578718</v>
      </c>
      <c r="BH799" s="31">
        <f t="shared" si="121"/>
        <v>18144.7578718</v>
      </c>
      <c r="BI799" s="31">
        <f t="shared" si="116"/>
        <v>18144.7578718</v>
      </c>
      <c r="BJ799" s="27">
        <v>12960541.336999999</v>
      </c>
      <c r="BK799" s="31">
        <f t="shared" si="123"/>
        <v>488612.40840489994</v>
      </c>
      <c r="BL799" s="27">
        <v>3.7699999999999997E-2</v>
      </c>
      <c r="BM799" s="27">
        <v>1</v>
      </c>
      <c r="BN799" s="27" t="s">
        <v>108</v>
      </c>
      <c r="BO799" s="27">
        <v>2</v>
      </c>
      <c r="BP799" s="27">
        <f t="shared" si="117"/>
        <v>1722600</v>
      </c>
      <c r="BQ799" s="27">
        <f t="shared" si="118"/>
        <v>0.28364821107912452</v>
      </c>
      <c r="BR799" s="27">
        <f t="shared" si="119"/>
        <v>3.5254937663648684</v>
      </c>
      <c r="BS799" s="27" t="str">
        <f t="shared" si="120"/>
        <v>Initiate</v>
      </c>
    </row>
    <row r="800" spans="1:71" customFormat="1" hidden="1">
      <c r="A800">
        <v>822</v>
      </c>
      <c r="B800" t="s">
        <v>101</v>
      </c>
      <c r="C800" s="1">
        <v>44012</v>
      </c>
      <c r="D800">
        <v>1.0803</v>
      </c>
      <c r="E800" t="e">
        <v>#N/A</v>
      </c>
      <c r="F800" t="e">
        <v>#N/A</v>
      </c>
      <c r="G800">
        <v>1558500</v>
      </c>
      <c r="H800" t="e">
        <v>#N/A</v>
      </c>
      <c r="I800">
        <v>182500</v>
      </c>
      <c r="J800" s="3" t="e">
        <v>#N/A</v>
      </c>
      <c r="K800">
        <v>951100</v>
      </c>
      <c r="L800">
        <v>607200</v>
      </c>
      <c r="M800">
        <v>678800</v>
      </c>
      <c r="N800" s="2">
        <v>387600</v>
      </c>
      <c r="O800" s="2">
        <v>472000</v>
      </c>
      <c r="P800">
        <v>704800</v>
      </c>
      <c r="Q800">
        <v>16346900</v>
      </c>
      <c r="R800">
        <v>14637600</v>
      </c>
      <c r="S800" s="4" t="e">
        <v>#N/A</v>
      </c>
      <c r="T800">
        <v>6700</v>
      </c>
      <c r="U800" t="e">
        <v>#N/A</v>
      </c>
      <c r="V800">
        <v>-6700</v>
      </c>
      <c r="W800">
        <v>95900</v>
      </c>
      <c r="X800">
        <v>13700</v>
      </c>
      <c r="Y800">
        <v>200</v>
      </c>
      <c r="Z800">
        <v>89200</v>
      </c>
      <c r="AA800" t="e">
        <v>#N/A</v>
      </c>
      <c r="AB800" t="e">
        <v>#N/A</v>
      </c>
      <c r="AC800" t="e">
        <v>#N/A</v>
      </c>
      <c r="AD800" t="e">
        <v>#N/A</v>
      </c>
      <c r="AE800" s="25">
        <v>454266.9621</v>
      </c>
      <c r="AF800">
        <v>-4700</v>
      </c>
      <c r="AG800">
        <v>-8600</v>
      </c>
      <c r="AH800" t="e">
        <v>#N/A</v>
      </c>
      <c r="AI800">
        <v>-12700</v>
      </c>
      <c r="AJ800">
        <v>7400</v>
      </c>
      <c r="AK800">
        <v>-13400</v>
      </c>
      <c r="AL800">
        <v>-270500</v>
      </c>
      <c r="AM800">
        <v>0</v>
      </c>
      <c r="AN800">
        <v>-6500</v>
      </c>
      <c r="AO800">
        <v>304200</v>
      </c>
      <c r="AP800">
        <v>1.5100000000000001E-2</v>
      </c>
      <c r="AQ800">
        <v>158200</v>
      </c>
      <c r="AR800">
        <v>16164400</v>
      </c>
      <c r="AS800">
        <v>1043900</v>
      </c>
      <c r="AT800">
        <v>17.509899999999998</v>
      </c>
      <c r="AU800">
        <v>35300</v>
      </c>
      <c r="AV800">
        <v>609400</v>
      </c>
      <c r="AW800">
        <v>-6100</v>
      </c>
      <c r="AX800" s="26">
        <v>172400</v>
      </c>
      <c r="AY800">
        <v>158200</v>
      </c>
      <c r="AZ800">
        <v>1478900</v>
      </c>
      <c r="BA800">
        <v>185400</v>
      </c>
      <c r="BB800">
        <v>201600</v>
      </c>
      <c r="BC800" t="e">
        <v>#N/A</v>
      </c>
      <c r="BD800">
        <v>11337700</v>
      </c>
      <c r="BE800" s="15">
        <v>2700</v>
      </c>
      <c r="BF800" s="23">
        <v>0</v>
      </c>
      <c r="BG800" s="9">
        <f t="shared" si="115"/>
        <v>0</v>
      </c>
      <c r="BH800" s="9">
        <f t="shared" si="121"/>
        <v>10018.498453501001</v>
      </c>
      <c r="BI800" s="9">
        <f t="shared" si="116"/>
        <v>10018.498453501001</v>
      </c>
      <c r="BJ800">
        <v>12960541.336999999</v>
      </c>
      <c r="BK800" s="9">
        <f t="shared" si="123"/>
        <v>454137.36844847997</v>
      </c>
      <c r="BL800">
        <v>3.5040000000000002E-2</v>
      </c>
      <c r="BM800">
        <v>1</v>
      </c>
      <c r="BN800" t="s">
        <v>108</v>
      </c>
      <c r="BO800">
        <f t="shared" ref="BO800:BO822" si="124">IF(BF800&lt;&gt;0,1,0)</f>
        <v>0</v>
      </c>
      <c r="BP800">
        <f t="shared" si="117"/>
        <v>1709300</v>
      </c>
      <c r="BQ800">
        <f t="shared" si="118"/>
        <v>0.26568616886940849</v>
      </c>
      <c r="BR800">
        <f t="shared" si="119"/>
        <v>3.7638391349288693</v>
      </c>
      <c r="BS800" t="str">
        <f t="shared" si="120"/>
        <v>NonPayer</v>
      </c>
    </row>
    <row r="801" spans="1:71">
      <c r="A801" s="27">
        <v>823</v>
      </c>
      <c r="B801" s="27" t="s">
        <v>101</v>
      </c>
      <c r="C801" s="29">
        <v>43830</v>
      </c>
      <c r="D801" s="27">
        <v>1.0147999999999999</v>
      </c>
      <c r="E801" s="27" t="e">
        <v>#N/A</v>
      </c>
      <c r="F801" s="27" t="e">
        <v>#N/A</v>
      </c>
      <c r="G801" s="27">
        <v>1462100</v>
      </c>
      <c r="H801" s="27" t="e">
        <v>#N/A</v>
      </c>
      <c r="I801" s="27">
        <v>209200</v>
      </c>
      <c r="J801" s="27" t="e">
        <v>#N/A</v>
      </c>
      <c r="K801" s="27">
        <v>960400</v>
      </c>
      <c r="L801" s="27">
        <v>680200</v>
      </c>
      <c r="M801" s="27">
        <v>660700</v>
      </c>
      <c r="N801" s="27">
        <v>362100</v>
      </c>
      <c r="O801" s="27">
        <v>427800</v>
      </c>
      <c r="P801" s="27">
        <v>946000</v>
      </c>
      <c r="Q801" s="27">
        <v>15516100</v>
      </c>
      <c r="R801" s="27">
        <v>13862800</v>
      </c>
      <c r="S801" s="27" t="e">
        <v>#N/A</v>
      </c>
      <c r="T801" s="27">
        <v>9900</v>
      </c>
      <c r="U801" s="27" t="e">
        <v>#N/A</v>
      </c>
      <c r="V801" s="27">
        <v>-9900</v>
      </c>
      <c r="W801" s="27">
        <v>106800</v>
      </c>
      <c r="X801" s="27">
        <v>11600</v>
      </c>
      <c r="Y801" s="27">
        <v>100</v>
      </c>
      <c r="Z801" s="27">
        <v>96900</v>
      </c>
      <c r="AA801" s="27" t="e">
        <v>#N/A</v>
      </c>
      <c r="AB801" s="27">
        <v>1500</v>
      </c>
      <c r="AC801" s="27" t="e">
        <v>#N/A</v>
      </c>
      <c r="AD801" s="27">
        <v>18.666699999999999</v>
      </c>
      <c r="AE801" s="27">
        <v>594888.83189999999</v>
      </c>
      <c r="AF801" s="27">
        <v>66800</v>
      </c>
      <c r="AG801" s="27">
        <v>16800</v>
      </c>
      <c r="AH801" s="27" t="e">
        <v>#N/A</v>
      </c>
      <c r="AI801" s="27">
        <v>87400</v>
      </c>
      <c r="AJ801" s="27">
        <v>6800</v>
      </c>
      <c r="AK801" s="27">
        <v>-7100</v>
      </c>
      <c r="AL801" s="27">
        <v>28100</v>
      </c>
      <c r="AM801" s="27">
        <v>0</v>
      </c>
      <c r="AN801" s="27">
        <v>90000</v>
      </c>
      <c r="AO801" s="27">
        <v>415800</v>
      </c>
      <c r="AP801" s="27" t="e">
        <v>#N/A</v>
      </c>
      <c r="AQ801" s="27" t="e">
        <v>#N/A</v>
      </c>
      <c r="AR801" s="27">
        <v>15306900</v>
      </c>
      <c r="AS801" s="27">
        <v>999700</v>
      </c>
      <c r="AT801" s="27" t="e">
        <v>#N/A</v>
      </c>
      <c r="AU801" s="27" t="e">
        <v>#N/A</v>
      </c>
      <c r="AV801" s="27" t="e">
        <v>#N/A</v>
      </c>
      <c r="AW801" s="27" t="e">
        <v>#N/A</v>
      </c>
      <c r="AX801" s="27" t="e">
        <v>#N/A</v>
      </c>
      <c r="AY801" s="27" t="e">
        <v>#N/A</v>
      </c>
      <c r="AZ801" s="27" t="e">
        <v>#N/A</v>
      </c>
      <c r="BA801" s="27" t="e">
        <v>#N/A</v>
      </c>
      <c r="BB801" s="27">
        <v>252900</v>
      </c>
      <c r="BC801" s="27" t="e">
        <v>#N/A</v>
      </c>
      <c r="BD801" s="27">
        <v>11011800</v>
      </c>
      <c r="BE801" s="28">
        <v>73600</v>
      </c>
      <c r="BF801" s="37">
        <v>7.7300000000000003E-4</v>
      </c>
      <c r="BG801" s="31">
        <f t="shared" si="115"/>
        <v>10018.498453501001</v>
      </c>
      <c r="BH801" s="31">
        <f t="shared" si="121"/>
        <v>10018.498453501001</v>
      </c>
      <c r="BI801" s="31">
        <f t="shared" si="116"/>
        <v>10018.498453501001</v>
      </c>
      <c r="BJ801" s="27">
        <v>12960541.336999999</v>
      </c>
      <c r="BK801" s="31">
        <f t="shared" si="123"/>
        <v>594888.84736829996</v>
      </c>
      <c r="BL801" s="27">
        <v>4.5900000000000003E-2</v>
      </c>
      <c r="BM801" s="27">
        <v>1</v>
      </c>
      <c r="BN801" s="27" t="s">
        <v>108</v>
      </c>
      <c r="BO801" s="27">
        <f t="shared" si="124"/>
        <v>1</v>
      </c>
      <c r="BP801" s="27">
        <f t="shared" si="117"/>
        <v>1653300</v>
      </c>
      <c r="BQ801" s="27">
        <f t="shared" si="118"/>
        <v>0.35981905726020685</v>
      </c>
      <c r="BR801" s="27">
        <f t="shared" si="119"/>
        <v>2.7791746429840702</v>
      </c>
      <c r="BS801" s="27" t="str">
        <f t="shared" si="120"/>
        <v>Initiate</v>
      </c>
    </row>
    <row r="802" spans="1:71" customFormat="1" hidden="1">
      <c r="A802">
        <v>824</v>
      </c>
      <c r="B802" t="s">
        <v>101</v>
      </c>
      <c r="C802" s="1">
        <v>43646</v>
      </c>
      <c r="D802">
        <v>1.0571999999999999</v>
      </c>
      <c r="E802" t="e">
        <v>#N/A</v>
      </c>
      <c r="F802" t="e">
        <v>#N/A</v>
      </c>
      <c r="G802">
        <v>1126100</v>
      </c>
      <c r="H802" t="e">
        <v>#N/A</v>
      </c>
      <c r="I802">
        <v>202400</v>
      </c>
      <c r="J802" s="3" t="e">
        <v>#N/A</v>
      </c>
      <c r="K802">
        <v>837600</v>
      </c>
      <c r="L802">
        <v>502900</v>
      </c>
      <c r="M802">
        <v>666300</v>
      </c>
      <c r="N802" s="2">
        <v>294800</v>
      </c>
      <c r="O802" s="2">
        <v>362100</v>
      </c>
      <c r="P802">
        <v>1048800</v>
      </c>
      <c r="Q802">
        <v>15624600</v>
      </c>
      <c r="R802">
        <v>14030100</v>
      </c>
      <c r="S802" s="4" t="e">
        <v>#N/A</v>
      </c>
      <c r="T802">
        <v>2600</v>
      </c>
      <c r="U802" t="e">
        <v>#N/A</v>
      </c>
      <c r="V802">
        <v>-2600</v>
      </c>
      <c r="W802">
        <v>-62100</v>
      </c>
      <c r="X802">
        <v>11000</v>
      </c>
      <c r="Y802">
        <v>100</v>
      </c>
      <c r="Z802">
        <v>-64700</v>
      </c>
      <c r="AA802" t="e">
        <v>#N/A</v>
      </c>
      <c r="AB802">
        <v>600</v>
      </c>
      <c r="AC802" t="e">
        <v>#N/A</v>
      </c>
      <c r="AD802">
        <v>20.1248</v>
      </c>
      <c r="AE802" s="25">
        <v>552054.2439</v>
      </c>
      <c r="AF802">
        <v>50900</v>
      </c>
      <c r="AG802">
        <v>12900</v>
      </c>
      <c r="AH802" t="e">
        <v>#N/A</v>
      </c>
      <c r="AI802">
        <v>60600</v>
      </c>
      <c r="AJ802">
        <v>0</v>
      </c>
      <c r="AK802">
        <v>-5800</v>
      </c>
      <c r="AL802">
        <v>11600</v>
      </c>
      <c r="AM802">
        <v>0</v>
      </c>
      <c r="AN802">
        <v>64100</v>
      </c>
      <c r="AO802">
        <v>372000</v>
      </c>
      <c r="AP802" t="e">
        <v>#N/A</v>
      </c>
      <c r="AQ802" t="e">
        <v>#N/A</v>
      </c>
      <c r="AR802">
        <v>15422200</v>
      </c>
      <c r="AS802">
        <v>934000</v>
      </c>
      <c r="AT802" t="e">
        <v>#N/A</v>
      </c>
      <c r="AU802" t="e">
        <v>#N/A</v>
      </c>
      <c r="AV802" t="e">
        <v>#N/A</v>
      </c>
      <c r="AW802" t="e">
        <v>#N/A</v>
      </c>
      <c r="AX802" s="26" t="e">
        <v>#N/A</v>
      </c>
      <c r="AY802" t="e">
        <v>#N/A</v>
      </c>
      <c r="AZ802" t="e">
        <v>#N/A</v>
      </c>
      <c r="BA802" t="e">
        <v>#N/A</v>
      </c>
      <c r="BB802">
        <v>197100</v>
      </c>
      <c r="BC802" t="e">
        <v>#N/A</v>
      </c>
      <c r="BD802">
        <v>11482200</v>
      </c>
      <c r="BE802" s="15">
        <v>50900</v>
      </c>
      <c r="BF802" s="23">
        <v>0</v>
      </c>
      <c r="BG802" s="9">
        <f t="shared" si="115"/>
        <v>0</v>
      </c>
      <c r="BH802" s="9">
        <f t="shared" si="121"/>
        <v>14243.634929362999</v>
      </c>
      <c r="BI802" s="9">
        <f t="shared" si="116"/>
        <v>14243.634929362999</v>
      </c>
      <c r="BJ802">
        <v>12960541.336999999</v>
      </c>
      <c r="BK802" s="9">
        <f t="shared" si="123"/>
        <v>516866.38851955999</v>
      </c>
      <c r="BL802">
        <v>3.9879999999999999E-2</v>
      </c>
      <c r="BM802">
        <v>1</v>
      </c>
      <c r="BN802" t="s">
        <v>108</v>
      </c>
      <c r="BO802">
        <f t="shared" si="124"/>
        <v>0</v>
      </c>
      <c r="BP802">
        <f t="shared" si="117"/>
        <v>1594500</v>
      </c>
      <c r="BQ802">
        <f t="shared" si="118"/>
        <v>0.32415577831267484</v>
      </c>
      <c r="BR802">
        <f t="shared" si="119"/>
        <v>3.0849365240542403</v>
      </c>
      <c r="BS802" t="str">
        <f t="shared" si="120"/>
        <v>NonPayer</v>
      </c>
    </row>
    <row r="803" spans="1:71">
      <c r="A803" s="27">
        <v>825</v>
      </c>
      <c r="B803" s="27" t="s">
        <v>101</v>
      </c>
      <c r="C803" s="29">
        <v>43465</v>
      </c>
      <c r="D803" s="27">
        <v>0.87360000000000004</v>
      </c>
      <c r="E803" s="27" t="e">
        <v>#N/A</v>
      </c>
      <c r="F803" s="27" t="e">
        <v>#N/A</v>
      </c>
      <c r="G803" s="27">
        <v>1046800</v>
      </c>
      <c r="H803" s="27" t="e">
        <v>#N/A</v>
      </c>
      <c r="I803" s="27">
        <v>160000</v>
      </c>
      <c r="J803" s="27" t="e">
        <v>#N/A</v>
      </c>
      <c r="K803" s="27">
        <v>801900</v>
      </c>
      <c r="L803" s="27">
        <v>328100</v>
      </c>
      <c r="M803" s="27">
        <v>677700</v>
      </c>
      <c r="N803" s="27">
        <v>197000</v>
      </c>
      <c r="O803" s="27">
        <v>278400</v>
      </c>
      <c r="P803" s="27">
        <v>1110100</v>
      </c>
      <c r="Q803" s="27">
        <v>14760600</v>
      </c>
      <c r="R803" s="27">
        <v>13237600</v>
      </c>
      <c r="S803" s="27" t="e">
        <v>#N/A</v>
      </c>
      <c r="T803" s="27">
        <v>22900</v>
      </c>
      <c r="U803" s="27" t="e">
        <v>#N/A</v>
      </c>
      <c r="V803" s="27">
        <v>-22900</v>
      </c>
      <c r="W803" s="27">
        <v>534200</v>
      </c>
      <c r="X803" s="27">
        <v>8700</v>
      </c>
      <c r="Y803" s="27">
        <v>1200</v>
      </c>
      <c r="Z803" s="27">
        <v>511300</v>
      </c>
      <c r="AA803" s="27" t="e">
        <v>#N/A</v>
      </c>
      <c r="AB803" s="27">
        <v>400</v>
      </c>
      <c r="AC803" s="27" t="e">
        <v>#N/A</v>
      </c>
      <c r="AD803" s="27" t="e">
        <v>#N/A</v>
      </c>
      <c r="AE803" s="27">
        <v>438714.31290000002</v>
      </c>
      <c r="AF803" s="27">
        <v>34800</v>
      </c>
      <c r="AG803" s="27">
        <v>-6300</v>
      </c>
      <c r="AH803" s="27" t="e">
        <v>#N/A</v>
      </c>
      <c r="AI803" s="27">
        <v>31200</v>
      </c>
      <c r="AJ803" s="27">
        <v>7100</v>
      </c>
      <c r="AK803" s="27">
        <v>-5000</v>
      </c>
      <c r="AL803" s="27">
        <v>-355200</v>
      </c>
      <c r="AM803" s="27">
        <v>0</v>
      </c>
      <c r="AN803" s="27">
        <v>34200</v>
      </c>
      <c r="AO803" s="27">
        <v>395000</v>
      </c>
      <c r="AP803" s="27">
        <v>1.29E-2</v>
      </c>
      <c r="AQ803" s="27">
        <v>168200</v>
      </c>
      <c r="AR803" s="27">
        <v>14600600</v>
      </c>
      <c r="AS803" s="27">
        <v>850300</v>
      </c>
      <c r="AT803" s="27">
        <v>15.3451</v>
      </c>
      <c r="AU803" s="27">
        <v>32900</v>
      </c>
      <c r="AV803" s="27">
        <v>565400</v>
      </c>
      <c r="AW803" s="27">
        <v>-400</v>
      </c>
      <c r="AX803" s="27">
        <v>181900</v>
      </c>
      <c r="AY803" s="27">
        <v>168200</v>
      </c>
      <c r="AZ803" s="27">
        <v>1363000</v>
      </c>
      <c r="BA803" s="27">
        <v>206300</v>
      </c>
      <c r="BB803" s="27">
        <v>214400</v>
      </c>
      <c r="BC803" s="27" t="e">
        <v>#N/A</v>
      </c>
      <c r="BD803" s="27">
        <v>10992500</v>
      </c>
      <c r="BE803" s="28">
        <v>41900</v>
      </c>
      <c r="BF803" s="37">
        <v>1.0989999999999999E-3</v>
      </c>
      <c r="BG803" s="31">
        <f t="shared" si="115"/>
        <v>14243.634929362999</v>
      </c>
      <c r="BH803" s="31">
        <f t="shared" si="121"/>
        <v>14243.634929362999</v>
      </c>
      <c r="BI803" s="31">
        <f t="shared" si="116"/>
        <v>14243.634929362999</v>
      </c>
      <c r="BJ803" s="27">
        <v>12960541.336999999</v>
      </c>
      <c r="BK803" s="31">
        <f t="shared" si="123"/>
        <v>439491.95673767</v>
      </c>
      <c r="BL803" s="27">
        <v>3.3910000000000003E-2</v>
      </c>
      <c r="BM803" s="27">
        <v>1</v>
      </c>
      <c r="BN803" s="27" t="s">
        <v>108</v>
      </c>
      <c r="BO803" s="27">
        <f t="shared" si="124"/>
        <v>1</v>
      </c>
      <c r="BP803" s="27">
        <f t="shared" si="117"/>
        <v>1523000</v>
      </c>
      <c r="BQ803" s="27">
        <f t="shared" si="118"/>
        <v>0.28856989936813526</v>
      </c>
      <c r="BR803" s="27">
        <f t="shared" si="119"/>
        <v>3.4653648983821315</v>
      </c>
      <c r="BS803" s="27" t="str">
        <f t="shared" si="120"/>
        <v>Initiate</v>
      </c>
    </row>
    <row r="804" spans="1:71" customFormat="1" hidden="1">
      <c r="A804">
        <v>826</v>
      </c>
      <c r="B804" t="s">
        <v>101</v>
      </c>
      <c r="C804" s="1">
        <v>43281</v>
      </c>
      <c r="D804">
        <v>0.93320000000000003</v>
      </c>
      <c r="E804" t="e">
        <v>#N/A</v>
      </c>
      <c r="F804" t="e">
        <v>#N/A</v>
      </c>
      <c r="G804">
        <v>970200</v>
      </c>
      <c r="H804" t="e">
        <v>#N/A</v>
      </c>
      <c r="I804">
        <v>158500</v>
      </c>
      <c r="J804" s="3" t="e">
        <v>#N/A</v>
      </c>
      <c r="K804">
        <v>743600</v>
      </c>
      <c r="L804">
        <v>406600</v>
      </c>
      <c r="M804">
        <v>662600</v>
      </c>
      <c r="N804" s="2">
        <v>144000</v>
      </c>
      <c r="O804" s="2">
        <v>192500</v>
      </c>
      <c r="P804">
        <v>785300</v>
      </c>
      <c r="Q804">
        <v>13683300</v>
      </c>
      <c r="R804">
        <v>12243700</v>
      </c>
      <c r="S804" s="4" t="e">
        <v>#N/A</v>
      </c>
      <c r="T804">
        <v>16600</v>
      </c>
      <c r="U804" t="e">
        <v>#N/A</v>
      </c>
      <c r="V804">
        <v>-16600</v>
      </c>
      <c r="W804">
        <v>270800</v>
      </c>
      <c r="X804">
        <v>10600</v>
      </c>
      <c r="Y804">
        <v>600</v>
      </c>
      <c r="Z804">
        <v>254200</v>
      </c>
      <c r="AA804" t="e">
        <v>#N/A</v>
      </c>
      <c r="AB804">
        <v>1300</v>
      </c>
      <c r="AC804" t="e">
        <v>#N/A</v>
      </c>
      <c r="AD804">
        <v>17.658000000000001</v>
      </c>
      <c r="AE804" s="25">
        <v>622235.57339999999</v>
      </c>
      <c r="AF804">
        <v>37300</v>
      </c>
      <c r="AG804">
        <v>9500</v>
      </c>
      <c r="AH804" t="e">
        <v>#N/A</v>
      </c>
      <c r="AI804">
        <v>52000</v>
      </c>
      <c r="AJ804">
        <v>6600</v>
      </c>
      <c r="AK804">
        <v>12600</v>
      </c>
      <c r="AL804">
        <v>-73500</v>
      </c>
      <c r="AM804">
        <v>0</v>
      </c>
      <c r="AN804">
        <v>53800</v>
      </c>
      <c r="AO804">
        <v>322100</v>
      </c>
      <c r="AP804">
        <v>1.24E-2</v>
      </c>
      <c r="AQ804">
        <v>144200</v>
      </c>
      <c r="AR804">
        <v>13524800</v>
      </c>
      <c r="AS804">
        <v>764400</v>
      </c>
      <c r="AT804">
        <v>20.831299999999999</v>
      </c>
      <c r="AU804">
        <v>42600</v>
      </c>
      <c r="AV804">
        <v>558500</v>
      </c>
      <c r="AW804">
        <v>1300</v>
      </c>
      <c r="AX804" s="26">
        <v>160700</v>
      </c>
      <c r="AY804">
        <v>144300</v>
      </c>
      <c r="AZ804">
        <v>1337800</v>
      </c>
      <c r="BA804">
        <v>209500</v>
      </c>
      <c r="BB804">
        <v>204500</v>
      </c>
      <c r="BC804" t="e">
        <v>#N/A</v>
      </c>
      <c r="BD804">
        <v>9744700</v>
      </c>
      <c r="BE804" s="15">
        <v>43900</v>
      </c>
      <c r="BF804" s="23">
        <v>0</v>
      </c>
      <c r="BG804" s="9">
        <f t="shared" si="115"/>
        <v>0</v>
      </c>
      <c r="BH804" s="9">
        <f t="shared" si="121"/>
        <v>44713.86761265</v>
      </c>
      <c r="BI804" s="9">
        <f t="shared" si="116"/>
        <v>44713.86761265</v>
      </c>
      <c r="BJ804">
        <v>12960541.336999999</v>
      </c>
      <c r="BK804" s="9">
        <f t="shared" si="123"/>
        <v>622235.58958936995</v>
      </c>
      <c r="BL804">
        <v>4.8009999999999997E-2</v>
      </c>
      <c r="BM804">
        <v>1</v>
      </c>
      <c r="BN804" t="s">
        <v>108</v>
      </c>
      <c r="BO804">
        <f t="shared" si="124"/>
        <v>0</v>
      </c>
      <c r="BP804">
        <f t="shared" si="117"/>
        <v>1439600</v>
      </c>
      <c r="BQ804">
        <f t="shared" si="118"/>
        <v>0.43222811169030978</v>
      </c>
      <c r="BR804">
        <f t="shared" si="119"/>
        <v>2.313593153599637</v>
      </c>
      <c r="BS804" t="str">
        <f t="shared" si="120"/>
        <v>NonPayer</v>
      </c>
    </row>
    <row r="805" spans="1:71">
      <c r="A805" s="27">
        <v>827</v>
      </c>
      <c r="B805" s="27" t="s">
        <v>101</v>
      </c>
      <c r="C805" s="29">
        <v>43100</v>
      </c>
      <c r="D805" s="27">
        <v>0.82779999999999998</v>
      </c>
      <c r="E805" s="27" t="e">
        <v>#N/A</v>
      </c>
      <c r="F805" s="27" t="e">
        <v>#N/A</v>
      </c>
      <c r="G805" s="27">
        <v>870900</v>
      </c>
      <c r="H805" s="27" t="e">
        <v>#N/A</v>
      </c>
      <c r="I805" s="27">
        <v>157400</v>
      </c>
      <c r="J805" s="27" t="e">
        <v>#N/A</v>
      </c>
      <c r="K805" s="27">
        <v>820400</v>
      </c>
      <c r="L805" s="27">
        <v>710500</v>
      </c>
      <c r="M805" s="27">
        <v>651000</v>
      </c>
      <c r="N805" s="27">
        <v>200400</v>
      </c>
      <c r="O805" s="27">
        <v>243200</v>
      </c>
      <c r="P805" s="27">
        <v>809400</v>
      </c>
      <c r="Q805" s="27">
        <v>13009300</v>
      </c>
      <c r="R805" s="27">
        <v>11529600</v>
      </c>
      <c r="S805" s="27" t="e">
        <v>#N/A</v>
      </c>
      <c r="T805" s="27">
        <v>19000</v>
      </c>
      <c r="U805" s="27" t="e">
        <v>#N/A</v>
      </c>
      <c r="V805" s="27">
        <v>-19000</v>
      </c>
      <c r="W805" s="27">
        <v>418800</v>
      </c>
      <c r="X805" s="27">
        <v>11800</v>
      </c>
      <c r="Y805" s="27">
        <v>2800</v>
      </c>
      <c r="Z805" s="27">
        <v>399800</v>
      </c>
      <c r="AA805" s="27" t="e">
        <v>#N/A</v>
      </c>
      <c r="AB805" s="27">
        <v>0</v>
      </c>
      <c r="AC805" s="27" t="e">
        <v>#N/A</v>
      </c>
      <c r="AD805" s="27">
        <v>24.020399999999999</v>
      </c>
      <c r="AE805" s="27">
        <v>613292.80009999999</v>
      </c>
      <c r="AF805" s="27">
        <v>33400</v>
      </c>
      <c r="AG805" s="27">
        <v>14100</v>
      </c>
      <c r="AH805" s="27" t="e">
        <v>#N/A</v>
      </c>
      <c r="AI805" s="27">
        <v>57200</v>
      </c>
      <c r="AJ805" s="27">
        <v>9800</v>
      </c>
      <c r="AK805" s="27">
        <v>13600</v>
      </c>
      <c r="AL805" s="27">
        <v>-13500</v>
      </c>
      <c r="AM805" s="27">
        <v>0</v>
      </c>
      <c r="AN805" s="27">
        <v>58700</v>
      </c>
      <c r="AO805" s="27">
        <v>390800</v>
      </c>
      <c r="AP805" s="27">
        <v>9.7999999999999997E-3</v>
      </c>
      <c r="AQ805" s="27">
        <v>110400</v>
      </c>
      <c r="AR805" s="27">
        <v>12851900</v>
      </c>
      <c r="AS805" s="27">
        <v>815100</v>
      </c>
      <c r="AT805" s="27">
        <v>24.859100000000002</v>
      </c>
      <c r="AU805" s="27">
        <v>39700</v>
      </c>
      <c r="AV805" s="27">
        <v>596000</v>
      </c>
      <c r="AW805" s="27">
        <v>-200</v>
      </c>
      <c r="AX805" s="27">
        <v>120300</v>
      </c>
      <c r="AY805" s="27">
        <v>110500</v>
      </c>
      <c r="AZ805" s="27">
        <v>1361100</v>
      </c>
      <c r="BA805" s="27">
        <v>304200</v>
      </c>
      <c r="BB805" s="27">
        <v>159700</v>
      </c>
      <c r="BC805" s="27" t="e">
        <v>#N/A</v>
      </c>
      <c r="BD805" s="27">
        <v>9394800</v>
      </c>
      <c r="BE805" s="28">
        <v>43400</v>
      </c>
      <c r="BF805" s="37">
        <v>3.4499999999999999E-3</v>
      </c>
      <c r="BG805" s="31">
        <f t="shared" si="115"/>
        <v>44713.86761265</v>
      </c>
      <c r="BH805" s="31">
        <f t="shared" si="121"/>
        <v>44713.86761265</v>
      </c>
      <c r="BI805" s="31">
        <f t="shared" si="116"/>
        <v>44713.86761265</v>
      </c>
      <c r="BJ805" s="27">
        <v>12960541.336999999</v>
      </c>
      <c r="BK805" s="31">
        <f t="shared" si="123"/>
        <v>613292.81606683997</v>
      </c>
      <c r="BL805" s="27">
        <v>4.7320000000000001E-2</v>
      </c>
      <c r="BM805" s="27">
        <v>1</v>
      </c>
      <c r="BN805" s="27" t="s">
        <v>108</v>
      </c>
      <c r="BO805" s="27">
        <f t="shared" si="124"/>
        <v>1</v>
      </c>
      <c r="BP805" s="27">
        <f t="shared" si="117"/>
        <v>1479700</v>
      </c>
      <c r="BQ805" s="27">
        <f t="shared" si="118"/>
        <v>0.4144710522854903</v>
      </c>
      <c r="BR805" s="27">
        <f t="shared" si="119"/>
        <v>2.4127137335304027</v>
      </c>
      <c r="BS805" s="27" t="str">
        <f t="shared" si="120"/>
        <v>Initiate</v>
      </c>
    </row>
    <row r="806" spans="1:71" customFormat="1" hidden="1">
      <c r="A806">
        <v>828</v>
      </c>
      <c r="B806" t="s">
        <v>101</v>
      </c>
      <c r="C806" s="1">
        <v>42916</v>
      </c>
      <c r="D806">
        <v>0.82350000000000001</v>
      </c>
      <c r="E806" t="e">
        <v>#N/A</v>
      </c>
      <c r="F806" t="e">
        <v>#N/A</v>
      </c>
      <c r="G806">
        <v>556700</v>
      </c>
      <c r="H806" t="e">
        <v>#N/A</v>
      </c>
      <c r="I806">
        <v>155200</v>
      </c>
      <c r="J806" s="3" t="e">
        <v>#N/A</v>
      </c>
      <c r="K806">
        <v>892900</v>
      </c>
      <c r="L806">
        <v>593600</v>
      </c>
      <c r="M806">
        <v>654300</v>
      </c>
      <c r="N806" s="2">
        <v>145800</v>
      </c>
      <c r="O806" s="2">
        <v>196100</v>
      </c>
      <c r="P806">
        <v>1043800</v>
      </c>
      <c r="Q806">
        <v>12608900</v>
      </c>
      <c r="R806">
        <v>11176600</v>
      </c>
      <c r="S806" s="4" t="e">
        <v>#N/A</v>
      </c>
      <c r="T806">
        <v>15500</v>
      </c>
      <c r="U806" t="e">
        <v>#N/A</v>
      </c>
      <c r="V806">
        <v>-15500</v>
      </c>
      <c r="W806">
        <v>56800</v>
      </c>
      <c r="X806" t="e">
        <v>#N/A</v>
      </c>
      <c r="Y806">
        <v>2400</v>
      </c>
      <c r="Z806">
        <v>41300</v>
      </c>
      <c r="AA806" t="e">
        <v>#N/A</v>
      </c>
      <c r="AB806">
        <v>500</v>
      </c>
      <c r="AC806" t="e">
        <v>#N/A</v>
      </c>
      <c r="AD806">
        <v>24.4389</v>
      </c>
      <c r="AE806" s="25">
        <v>829474.62399999995</v>
      </c>
      <c r="AF806">
        <v>31000</v>
      </c>
      <c r="AG806">
        <v>9800</v>
      </c>
      <c r="AH806" t="e">
        <v>#N/A</v>
      </c>
      <c r="AI806">
        <v>113700</v>
      </c>
      <c r="AJ806" t="e">
        <v>#N/A</v>
      </c>
      <c r="AK806">
        <v>10000</v>
      </c>
      <c r="AL806">
        <v>-326700</v>
      </c>
      <c r="AM806">
        <v>0</v>
      </c>
      <c r="AN806">
        <v>40100</v>
      </c>
      <c r="AO806">
        <v>332300</v>
      </c>
      <c r="AP806">
        <v>6.7999999999999996E-3</v>
      </c>
      <c r="AQ806">
        <v>82500</v>
      </c>
      <c r="AR806">
        <v>12453700</v>
      </c>
      <c r="AS806">
        <v>768000</v>
      </c>
      <c r="AT806">
        <v>25.0199</v>
      </c>
      <c r="AU806">
        <v>31400</v>
      </c>
      <c r="AV806">
        <v>644200</v>
      </c>
      <c r="AW806">
        <v>400</v>
      </c>
      <c r="AX806" s="26">
        <v>93700</v>
      </c>
      <c r="AY806">
        <v>82500</v>
      </c>
      <c r="AZ806">
        <v>1319700</v>
      </c>
      <c r="BA806">
        <v>247700</v>
      </c>
      <c r="BB806">
        <v>125500</v>
      </c>
      <c r="BC806" t="e">
        <v>#N/A</v>
      </c>
      <c r="BD806">
        <v>9169600</v>
      </c>
      <c r="BE806" s="15">
        <v>31000</v>
      </c>
      <c r="BF806" s="23">
        <v>0</v>
      </c>
      <c r="BG806" s="9">
        <f t="shared" si="115"/>
        <v>0</v>
      </c>
      <c r="BH806" s="9">
        <f t="shared" si="121"/>
        <v>15163.832970000001</v>
      </c>
      <c r="BI806" s="9">
        <f t="shared" si="116"/>
        <v>15163.832970000001</v>
      </c>
      <c r="BJ806">
        <v>12960541</v>
      </c>
      <c r="BK806" s="9">
        <f t="shared" si="123"/>
        <v>829474.62400000007</v>
      </c>
      <c r="BL806">
        <v>6.4000000000000001E-2</v>
      </c>
      <c r="BM806">
        <v>1</v>
      </c>
      <c r="BN806" t="s">
        <v>108</v>
      </c>
      <c r="BO806">
        <f t="shared" si="124"/>
        <v>0</v>
      </c>
      <c r="BP806">
        <f t="shared" si="117"/>
        <v>1432300</v>
      </c>
      <c r="BQ806">
        <f t="shared" si="118"/>
        <v>0.57912073169028844</v>
      </c>
      <c r="BR806">
        <f t="shared" si="119"/>
        <v>1.7267556578078027</v>
      </c>
      <c r="BS806" t="str">
        <f t="shared" si="120"/>
        <v>NonPayer</v>
      </c>
    </row>
    <row r="807" spans="1:71">
      <c r="A807" s="27">
        <v>829</v>
      </c>
      <c r="B807" s="27" t="s">
        <v>101</v>
      </c>
      <c r="C807" s="29">
        <v>42735</v>
      </c>
      <c r="D807" s="27">
        <v>0.67259999999999998</v>
      </c>
      <c r="E807" s="27" t="e">
        <v>#N/A</v>
      </c>
      <c r="F807" s="27" t="e">
        <v>#N/A</v>
      </c>
      <c r="G807" s="27">
        <v>548000</v>
      </c>
      <c r="H807" s="27" t="e">
        <v>#N/A</v>
      </c>
      <c r="I807" s="27">
        <v>155100</v>
      </c>
      <c r="J807" s="27" t="e">
        <v>#N/A</v>
      </c>
      <c r="K807" s="27">
        <v>1495000</v>
      </c>
      <c r="L807" s="27">
        <v>546900</v>
      </c>
      <c r="M807" s="27">
        <v>657900</v>
      </c>
      <c r="N807" s="27">
        <v>131100</v>
      </c>
      <c r="O807" s="27">
        <v>173400</v>
      </c>
      <c r="P807" s="27">
        <v>1208900</v>
      </c>
      <c r="Q807" s="27">
        <v>12588200</v>
      </c>
      <c r="R807" s="27">
        <v>11175300</v>
      </c>
      <c r="S807" s="27" t="e">
        <v>#N/A</v>
      </c>
      <c r="T807" s="27">
        <v>34300</v>
      </c>
      <c r="U807" s="27" t="e">
        <v>#N/A</v>
      </c>
      <c r="V807" s="27">
        <v>-34300</v>
      </c>
      <c r="W807" s="27">
        <v>309200</v>
      </c>
      <c r="X807" s="27">
        <v>11300</v>
      </c>
      <c r="Y807" s="27">
        <v>1500</v>
      </c>
      <c r="Z807" s="27">
        <v>274900</v>
      </c>
      <c r="AA807" s="27" t="e">
        <v>#N/A</v>
      </c>
      <c r="AB807" s="27">
        <v>200</v>
      </c>
      <c r="AC807" s="27" t="e">
        <v>#N/A</v>
      </c>
      <c r="AD807" s="27">
        <v>22.907499999999999</v>
      </c>
      <c r="AE807" s="27">
        <v>959080.03399999999</v>
      </c>
      <c r="AF807" s="27">
        <v>4100</v>
      </c>
      <c r="AG807" s="27">
        <v>5200</v>
      </c>
      <c r="AH807" s="27" t="e">
        <v>#N/A</v>
      </c>
      <c r="AI807" s="27">
        <v>12000</v>
      </c>
      <c r="AJ807" s="27">
        <v>11200</v>
      </c>
      <c r="AK807" s="27">
        <v>9700</v>
      </c>
      <c r="AL807" s="27">
        <v>332300</v>
      </c>
      <c r="AM807" s="27">
        <v>0</v>
      </c>
      <c r="AN807" s="27">
        <v>22700</v>
      </c>
      <c r="AO807" s="27">
        <v>357800</v>
      </c>
      <c r="AP807" s="27">
        <v>2.5999999999999999E-3</v>
      </c>
      <c r="AQ807" s="27">
        <v>33400</v>
      </c>
      <c r="AR807" s="27">
        <v>12433100</v>
      </c>
      <c r="AS807" s="27">
        <v>745300</v>
      </c>
      <c r="AT807" s="27">
        <v>32.9771</v>
      </c>
      <c r="AU807" s="27">
        <v>21600</v>
      </c>
      <c r="AV807" s="27">
        <v>692800</v>
      </c>
      <c r="AW807" s="27">
        <v>-700</v>
      </c>
      <c r="AX807" s="27">
        <v>52300</v>
      </c>
      <c r="AY807" s="27">
        <v>41100</v>
      </c>
      <c r="AZ807" s="27">
        <v>1297900</v>
      </c>
      <c r="BA807" s="27">
        <v>170700</v>
      </c>
      <c r="BB807" s="27">
        <v>65500</v>
      </c>
      <c r="BC807" s="27" t="e">
        <v>#N/A</v>
      </c>
      <c r="BD807" s="27">
        <v>8921700</v>
      </c>
      <c r="BE807" s="28">
        <v>15300</v>
      </c>
      <c r="BF807" s="37">
        <v>1.17E-3</v>
      </c>
      <c r="BG807" s="31">
        <f t="shared" si="115"/>
        <v>15163.832970000001</v>
      </c>
      <c r="BH807" s="31">
        <f t="shared" si="121"/>
        <v>15163.832970000001</v>
      </c>
      <c r="BI807" s="31">
        <f t="shared" si="116"/>
        <v>15163.832970000001</v>
      </c>
      <c r="BJ807" s="27">
        <v>12960541</v>
      </c>
      <c r="BK807" s="31">
        <f t="shared" si="123"/>
        <v>959080.03399999999</v>
      </c>
      <c r="BL807" s="27">
        <v>7.3999999999999996E-2</v>
      </c>
      <c r="BM807" s="27">
        <v>1</v>
      </c>
      <c r="BN807" s="27" t="s">
        <v>108</v>
      </c>
      <c r="BO807" s="27">
        <f t="shared" si="124"/>
        <v>1</v>
      </c>
      <c r="BP807" s="27">
        <f t="shared" si="117"/>
        <v>1412900</v>
      </c>
      <c r="BQ807" s="27">
        <f t="shared" si="118"/>
        <v>0.67880248708330382</v>
      </c>
      <c r="BR807" s="27">
        <f t="shared" si="119"/>
        <v>1.4731825811317014</v>
      </c>
      <c r="BS807" s="27" t="str">
        <f t="shared" si="120"/>
        <v>Initiate</v>
      </c>
    </row>
    <row r="808" spans="1:71" customFormat="1" hidden="1">
      <c r="A808">
        <v>830</v>
      </c>
      <c r="B808" t="s">
        <v>101</v>
      </c>
      <c r="C808" s="1">
        <v>42551</v>
      </c>
      <c r="D808">
        <v>0.59489999999999998</v>
      </c>
      <c r="E808" t="e">
        <v>#N/A</v>
      </c>
      <c r="F808" t="e">
        <v>#N/A</v>
      </c>
      <c r="G808">
        <v>640500</v>
      </c>
      <c r="H808" t="e">
        <v>#N/A</v>
      </c>
      <c r="I808">
        <v>156700</v>
      </c>
      <c r="J808" s="3" t="e">
        <v>#N/A</v>
      </c>
      <c r="K808">
        <v>1583600</v>
      </c>
      <c r="L808">
        <v>584000</v>
      </c>
      <c r="M808">
        <v>666000</v>
      </c>
      <c r="N808" s="2">
        <v>109400</v>
      </c>
      <c r="O808" s="2">
        <v>156500</v>
      </c>
      <c r="P808">
        <v>794700</v>
      </c>
      <c r="Q808">
        <v>12333500</v>
      </c>
      <c r="R808">
        <v>10935900</v>
      </c>
      <c r="S808" s="4" t="e">
        <v>#N/A</v>
      </c>
      <c r="T808">
        <v>12100</v>
      </c>
      <c r="U808" t="e">
        <v>#N/A</v>
      </c>
      <c r="V808">
        <v>-12100</v>
      </c>
      <c r="W808">
        <v>199800</v>
      </c>
      <c r="X808" t="e">
        <v>#N/A</v>
      </c>
      <c r="Y808">
        <v>500</v>
      </c>
      <c r="Z808">
        <v>187700</v>
      </c>
      <c r="AA808" t="e">
        <v>#N/A</v>
      </c>
      <c r="AB808">
        <v>9700</v>
      </c>
      <c r="AC808" t="e">
        <v>#N/A</v>
      </c>
      <c r="AD808">
        <v>62.025300000000001</v>
      </c>
      <c r="AE808" s="25">
        <v>878448.82</v>
      </c>
      <c r="AF808">
        <v>4200</v>
      </c>
      <c r="AG808">
        <v>4900</v>
      </c>
      <c r="AH808" t="e">
        <v>#N/A</v>
      </c>
      <c r="AI808">
        <v>65600</v>
      </c>
      <c r="AJ808" t="e">
        <v>#N/A</v>
      </c>
      <c r="AK808">
        <v>3200</v>
      </c>
      <c r="AL808">
        <v>-716200</v>
      </c>
      <c r="AM808">
        <v>0</v>
      </c>
      <c r="AN808">
        <v>7900</v>
      </c>
      <c r="AO808">
        <v>312800</v>
      </c>
      <c r="AP808">
        <v>3.0999999999999999E-3</v>
      </c>
      <c r="AQ808">
        <v>35600</v>
      </c>
      <c r="AR808">
        <v>12176800</v>
      </c>
      <c r="AS808">
        <v>728400</v>
      </c>
      <c r="AT808">
        <v>36.666699999999999</v>
      </c>
      <c r="AU808">
        <v>16500</v>
      </c>
      <c r="AV808">
        <v>742600</v>
      </c>
      <c r="AW808">
        <v>-6000</v>
      </c>
      <c r="AX808" s="26">
        <v>40200</v>
      </c>
      <c r="AY808">
        <v>41300</v>
      </c>
      <c r="AZ808">
        <v>1305100</v>
      </c>
      <c r="BA808">
        <v>270400</v>
      </c>
      <c r="BB808">
        <v>45000</v>
      </c>
      <c r="BC808" t="e">
        <v>#N/A</v>
      </c>
      <c r="BD808">
        <v>9198800</v>
      </c>
      <c r="BE808" s="15">
        <v>16000</v>
      </c>
      <c r="BF808" s="23">
        <v>0</v>
      </c>
      <c r="BG808" s="9">
        <f t="shared" si="115"/>
        <v>0</v>
      </c>
      <c r="BH808" s="9">
        <f t="shared" si="121"/>
        <v>15163.832970000001</v>
      </c>
      <c r="BI808" s="9">
        <f t="shared" si="116"/>
        <v>15163.832970000001</v>
      </c>
      <c r="BJ808">
        <v>12960541</v>
      </c>
      <c r="BK808" s="9">
        <f t="shared" si="123"/>
        <v>881316.78800000006</v>
      </c>
      <c r="BL808">
        <v>6.8000000000000005E-2</v>
      </c>
      <c r="BM808">
        <v>1</v>
      </c>
      <c r="BN808" t="s">
        <v>108</v>
      </c>
      <c r="BO808">
        <f t="shared" si="124"/>
        <v>0</v>
      </c>
      <c r="BP808">
        <f t="shared" si="117"/>
        <v>1397600</v>
      </c>
      <c r="BQ808">
        <f t="shared" si="118"/>
        <v>0.63059300801373785</v>
      </c>
      <c r="BR808">
        <f t="shared" si="119"/>
        <v>1.5858088930447107</v>
      </c>
      <c r="BS808" t="str">
        <f t="shared" si="120"/>
        <v>NonPayer</v>
      </c>
    </row>
    <row r="809" spans="1:71">
      <c r="A809" s="27">
        <v>831</v>
      </c>
      <c r="B809" s="27" t="s">
        <v>101</v>
      </c>
      <c r="C809" s="29">
        <v>42369</v>
      </c>
      <c r="D809" s="27">
        <v>0.73850000000000005</v>
      </c>
      <c r="E809" s="27" t="e">
        <v>#N/A</v>
      </c>
      <c r="F809" s="27" t="e">
        <v>#N/A</v>
      </c>
      <c r="G809" s="27">
        <v>641500</v>
      </c>
      <c r="H809" s="27" t="e">
        <v>#N/A</v>
      </c>
      <c r="I809" s="27">
        <v>162000</v>
      </c>
      <c r="J809" s="27" t="e">
        <v>#N/A</v>
      </c>
      <c r="K809" s="27">
        <v>3007800</v>
      </c>
      <c r="L809" s="27">
        <v>496400</v>
      </c>
      <c r="M809" s="27">
        <v>685400</v>
      </c>
      <c r="N809" s="27">
        <v>127600</v>
      </c>
      <c r="O809" s="27">
        <v>196900</v>
      </c>
      <c r="P809" s="27">
        <v>1191500</v>
      </c>
      <c r="Q809" s="27">
        <v>13641900</v>
      </c>
      <c r="R809" s="27">
        <v>12187800</v>
      </c>
      <c r="S809" s="27" t="e">
        <v>#N/A</v>
      </c>
      <c r="T809" s="27">
        <v>16600</v>
      </c>
      <c r="U809" s="27" t="e">
        <v>#N/A</v>
      </c>
      <c r="V809" s="27">
        <v>-16600</v>
      </c>
      <c r="W809" s="27">
        <v>3600</v>
      </c>
      <c r="X809" s="27" t="e">
        <v>#N/A</v>
      </c>
      <c r="Y809" s="27">
        <v>800</v>
      </c>
      <c r="Z809" s="27">
        <v>-13000</v>
      </c>
      <c r="AA809" s="27" t="e">
        <v>#N/A</v>
      </c>
      <c r="AB809" s="27">
        <v>2700</v>
      </c>
      <c r="AC809" s="27" t="e">
        <v>#N/A</v>
      </c>
      <c r="AD809" s="27">
        <v>12.5</v>
      </c>
      <c r="AE809" s="27">
        <v>1032955.1176999999</v>
      </c>
      <c r="AF809" s="27">
        <v>17300</v>
      </c>
      <c r="AG809" s="27">
        <v>2100</v>
      </c>
      <c r="AH809" s="27" t="e">
        <v>#N/A</v>
      </c>
      <c r="AI809" s="27">
        <v>67500</v>
      </c>
      <c r="AJ809" s="27">
        <v>-300</v>
      </c>
      <c r="AK809" s="27">
        <v>-100</v>
      </c>
      <c r="AL809" s="27">
        <v>462200</v>
      </c>
      <c r="AM809" s="27">
        <v>0</v>
      </c>
      <c r="AN809" s="27">
        <v>16800</v>
      </c>
      <c r="AO809" s="27">
        <v>349300</v>
      </c>
      <c r="AP809" s="27">
        <v>1E-3</v>
      </c>
      <c r="AQ809" s="27">
        <v>5000</v>
      </c>
      <c r="AR809" s="27">
        <v>13479900</v>
      </c>
      <c r="AS809" s="27">
        <v>768800</v>
      </c>
      <c r="AT809" s="27">
        <v>56.0976</v>
      </c>
      <c r="AU809" s="27">
        <v>6900</v>
      </c>
      <c r="AV809" s="27">
        <v>811800</v>
      </c>
      <c r="AW809" s="27">
        <v>-9000</v>
      </c>
      <c r="AX809" s="27">
        <v>10700</v>
      </c>
      <c r="AY809" s="27">
        <v>1300</v>
      </c>
      <c r="AZ809" s="27">
        <v>1300000</v>
      </c>
      <c r="BA809" s="27">
        <v>231500</v>
      </c>
      <c r="BB809" s="27">
        <v>12300</v>
      </c>
      <c r="BC809" s="27" t="e">
        <v>#N/A</v>
      </c>
      <c r="BD809" s="27">
        <v>9797200</v>
      </c>
      <c r="BE809" s="28">
        <v>14900</v>
      </c>
      <c r="BF809" s="37">
        <v>1.17E-3</v>
      </c>
      <c r="BG809" s="31">
        <f t="shared" si="115"/>
        <v>15163.832970000001</v>
      </c>
      <c r="BH809" s="31">
        <f t="shared" si="121"/>
        <v>15163.832970000001</v>
      </c>
      <c r="BI809" s="31">
        <f t="shared" si="116"/>
        <v>15163.832970000001</v>
      </c>
      <c r="BJ809" s="27">
        <v>12960541</v>
      </c>
      <c r="BK809" s="31">
        <f t="shared" si="123"/>
        <v>1032955.1176999999</v>
      </c>
      <c r="BL809" s="27">
        <v>7.9699999999999993E-2</v>
      </c>
      <c r="BM809" s="27">
        <v>1</v>
      </c>
      <c r="BN809" s="27" t="s">
        <v>108</v>
      </c>
      <c r="BO809" s="27">
        <f t="shared" si="124"/>
        <v>1</v>
      </c>
      <c r="BP809" s="27">
        <f t="shared" si="117"/>
        <v>1454100</v>
      </c>
      <c r="BQ809" s="27">
        <f t="shared" si="118"/>
        <v>0.71037419551612679</v>
      </c>
      <c r="BR809" s="27">
        <f t="shared" si="119"/>
        <v>1.4077087911019119</v>
      </c>
      <c r="BS809" s="27" t="str">
        <f t="shared" si="120"/>
        <v>Initiate</v>
      </c>
    </row>
    <row r="810" spans="1:71" customFormat="1" hidden="1">
      <c r="A810">
        <v>832</v>
      </c>
      <c r="B810" t="s">
        <v>101</v>
      </c>
      <c r="C810" s="1">
        <v>42185</v>
      </c>
      <c r="D810">
        <v>0.6905</v>
      </c>
      <c r="E810" t="e">
        <v>#N/A</v>
      </c>
      <c r="F810" t="e">
        <v>#N/A</v>
      </c>
      <c r="G810">
        <v>717700</v>
      </c>
      <c r="H810" t="e">
        <v>#N/A</v>
      </c>
      <c r="I810">
        <v>159100</v>
      </c>
      <c r="J810" s="3" t="e">
        <v>#N/A</v>
      </c>
      <c r="K810">
        <v>3195600</v>
      </c>
      <c r="L810">
        <v>377100</v>
      </c>
      <c r="M810">
        <v>338900</v>
      </c>
      <c r="N810" s="2">
        <v>132400</v>
      </c>
      <c r="O810" s="2">
        <v>164400</v>
      </c>
      <c r="P810">
        <v>774600</v>
      </c>
      <c r="Q810">
        <v>11742900</v>
      </c>
      <c r="R810">
        <v>10656000</v>
      </c>
      <c r="S810" s="4" t="e">
        <v>#N/A</v>
      </c>
      <c r="T810">
        <v>5600</v>
      </c>
      <c r="U810" t="e">
        <v>#N/A</v>
      </c>
      <c r="V810">
        <v>-5600</v>
      </c>
      <c r="W810">
        <v>263100</v>
      </c>
      <c r="X810" t="e">
        <v>#N/A</v>
      </c>
      <c r="Y810">
        <v>500</v>
      </c>
      <c r="Z810">
        <v>257500</v>
      </c>
      <c r="AA810" t="e">
        <v>#N/A</v>
      </c>
      <c r="AB810">
        <v>4500</v>
      </c>
      <c r="AC810" t="e">
        <v>#N/A</v>
      </c>
      <c r="AD810">
        <v>48.648600000000002</v>
      </c>
      <c r="AE810" s="25">
        <v>1014182.803</v>
      </c>
      <c r="AF810">
        <v>-7300</v>
      </c>
      <c r="AG810">
        <v>1800</v>
      </c>
      <c r="AH810" t="e">
        <v>#N/A</v>
      </c>
      <c r="AI810">
        <v>59300</v>
      </c>
      <c r="AJ810">
        <v>10500</v>
      </c>
      <c r="AK810">
        <v>11700</v>
      </c>
      <c r="AL810">
        <v>-189700</v>
      </c>
      <c r="AM810">
        <v>0</v>
      </c>
      <c r="AN810">
        <v>3700</v>
      </c>
      <c r="AO810">
        <v>298700</v>
      </c>
      <c r="AP810">
        <v>-1.2999999999999999E-3</v>
      </c>
      <c r="AQ810">
        <v>-18400</v>
      </c>
      <c r="AR810">
        <v>11583800</v>
      </c>
      <c r="AS810">
        <v>736300</v>
      </c>
      <c r="AT810">
        <v>560</v>
      </c>
      <c r="AU810">
        <v>19600</v>
      </c>
      <c r="AV810">
        <v>706300</v>
      </c>
      <c r="AW810">
        <v>-9300</v>
      </c>
      <c r="AX810" s="26">
        <v>-12000</v>
      </c>
      <c r="AY810">
        <v>-23600</v>
      </c>
      <c r="AZ810">
        <v>1265600</v>
      </c>
      <c r="BA810">
        <v>226800</v>
      </c>
      <c r="BB810">
        <v>3500</v>
      </c>
      <c r="BC810" t="e">
        <v>#N/A</v>
      </c>
      <c r="BD810">
        <v>8350300</v>
      </c>
      <c r="BE810" s="15">
        <v>2500</v>
      </c>
      <c r="BF810" s="23">
        <v>0</v>
      </c>
      <c r="BG810" s="9">
        <f t="shared" si="115"/>
        <v>0</v>
      </c>
      <c r="BH810" s="9">
        <f t="shared" si="121"/>
        <v>15163.832970000001</v>
      </c>
      <c r="BI810" s="9">
        <f t="shared" si="116"/>
        <v>15163.832970000001</v>
      </c>
      <c r="BJ810">
        <v>12960541</v>
      </c>
      <c r="BK810" s="9">
        <f t="shared" si="123"/>
        <v>1023882.7390000001</v>
      </c>
      <c r="BL810">
        <v>7.9000000000000001E-2</v>
      </c>
      <c r="BM810">
        <v>1</v>
      </c>
      <c r="BN810" t="s">
        <v>108</v>
      </c>
      <c r="BO810">
        <f t="shared" si="124"/>
        <v>0</v>
      </c>
      <c r="BP810">
        <f t="shared" si="117"/>
        <v>1086900</v>
      </c>
      <c r="BQ810">
        <f t="shared" si="118"/>
        <v>0.94202110497745883</v>
      </c>
      <c r="BR810">
        <f t="shared" si="119"/>
        <v>1.0615473418973225</v>
      </c>
      <c r="BS810" t="str">
        <f t="shared" si="120"/>
        <v>NonPayer</v>
      </c>
    </row>
    <row r="811" spans="1:71">
      <c r="A811" s="27">
        <v>833</v>
      </c>
      <c r="B811" s="27" t="s">
        <v>101</v>
      </c>
      <c r="C811" s="29">
        <v>42004</v>
      </c>
      <c r="D811" s="27">
        <v>0.91180000000000005</v>
      </c>
      <c r="E811" s="27" t="e">
        <v>#N/A</v>
      </c>
      <c r="F811" s="27" t="e">
        <v>#N/A</v>
      </c>
      <c r="G811" s="27">
        <v>780700</v>
      </c>
      <c r="H811" s="27" t="e">
        <v>#N/A</v>
      </c>
      <c r="I811" s="27">
        <v>161800</v>
      </c>
      <c r="J811" s="27" t="e">
        <v>#N/A</v>
      </c>
      <c r="K811" s="27">
        <v>3915800</v>
      </c>
      <c r="L811" s="27">
        <v>407200</v>
      </c>
      <c r="M811" s="27">
        <v>340600</v>
      </c>
      <c r="N811" s="27">
        <v>169300</v>
      </c>
      <c r="O811" s="27">
        <v>205400</v>
      </c>
      <c r="P811" s="27">
        <v>653300</v>
      </c>
      <c r="Q811" s="27">
        <v>12190800</v>
      </c>
      <c r="R811" s="27">
        <v>11059800</v>
      </c>
      <c r="S811" s="27" t="e">
        <v>#N/A</v>
      </c>
      <c r="T811" s="27">
        <v>16800</v>
      </c>
      <c r="U811" s="27" t="e">
        <v>#N/A</v>
      </c>
      <c r="V811" s="27">
        <v>-16800</v>
      </c>
      <c r="W811" s="27">
        <v>-191700</v>
      </c>
      <c r="X811" s="27" t="e">
        <v>#N/A</v>
      </c>
      <c r="Y811" s="27">
        <v>4900</v>
      </c>
      <c r="Z811" s="27">
        <v>-208500</v>
      </c>
      <c r="AA811" s="27" t="e">
        <v>#N/A</v>
      </c>
      <c r="AB811" s="27">
        <v>-211400</v>
      </c>
      <c r="AC811" s="27" t="e">
        <v>#N/A</v>
      </c>
      <c r="AD811" s="27">
        <v>122.2222</v>
      </c>
      <c r="AE811" s="27">
        <v>868356.24699999997</v>
      </c>
      <c r="AF811" s="27">
        <v>-600</v>
      </c>
      <c r="AG811" s="27">
        <v>14300</v>
      </c>
      <c r="AH811" s="27" t="e">
        <v>#N/A</v>
      </c>
      <c r="AI811" s="27">
        <v>73900</v>
      </c>
      <c r="AJ811" s="27">
        <v>600</v>
      </c>
      <c r="AK811" s="27">
        <v>13100</v>
      </c>
      <c r="AL811" s="27">
        <v>1089000</v>
      </c>
      <c r="AM811" s="27">
        <v>0</v>
      </c>
      <c r="AN811" s="27">
        <v>11700</v>
      </c>
      <c r="AO811" s="27">
        <v>377700</v>
      </c>
      <c r="AP811" s="27">
        <v>-5.0000000000000001E-4</v>
      </c>
      <c r="AQ811" s="27">
        <v>-2400</v>
      </c>
      <c r="AR811" s="27">
        <v>12029000</v>
      </c>
      <c r="AS811" s="27">
        <v>777300</v>
      </c>
      <c r="AT811" s="27">
        <v>96.036600000000007</v>
      </c>
      <c r="AU811" s="27">
        <v>31500</v>
      </c>
      <c r="AV811" s="27">
        <v>496800</v>
      </c>
      <c r="AW811" s="27">
        <v>-3300</v>
      </c>
      <c r="AX811" s="27">
        <v>4100</v>
      </c>
      <c r="AY811" s="27">
        <v>-2900</v>
      </c>
      <c r="AZ811" s="27">
        <v>1088300</v>
      </c>
      <c r="BA811" s="27">
        <v>251500</v>
      </c>
      <c r="BB811" s="27">
        <v>32800</v>
      </c>
      <c r="BC811" s="27" t="e">
        <v>#N/A</v>
      </c>
      <c r="BD811" s="27">
        <v>8863100</v>
      </c>
      <c r="BE811" s="28">
        <v>-2000</v>
      </c>
      <c r="BF811" s="37">
        <v>1.17E-3</v>
      </c>
      <c r="BG811" s="31">
        <f t="shared" si="115"/>
        <v>15163.832970000001</v>
      </c>
      <c r="BH811" s="31">
        <f t="shared" si="121"/>
        <v>15163.832970000001</v>
      </c>
      <c r="BI811" s="31">
        <f t="shared" si="116"/>
        <v>15163.832970000001</v>
      </c>
      <c r="BJ811" s="27">
        <v>12960541</v>
      </c>
      <c r="BK811" s="31">
        <f t="shared" si="123"/>
        <v>868356.24700000009</v>
      </c>
      <c r="BL811" s="27">
        <v>6.7000000000000004E-2</v>
      </c>
      <c r="BM811" s="27">
        <v>1</v>
      </c>
      <c r="BN811" s="27" t="s">
        <v>108</v>
      </c>
      <c r="BO811" s="27">
        <f t="shared" si="124"/>
        <v>1</v>
      </c>
      <c r="BP811" s="27">
        <f t="shared" si="117"/>
        <v>1131000</v>
      </c>
      <c r="BQ811" s="27">
        <f t="shared" si="118"/>
        <v>0.76777740671971717</v>
      </c>
      <c r="BR811" s="27">
        <f t="shared" si="119"/>
        <v>1.3024608320690758</v>
      </c>
      <c r="BS811" s="27" t="str">
        <f t="shared" si="120"/>
        <v>Initiate</v>
      </c>
    </row>
    <row r="812" spans="1:71" customFormat="1" hidden="1">
      <c r="A812">
        <v>834</v>
      </c>
      <c r="B812" t="s">
        <v>101</v>
      </c>
      <c r="C812" s="1">
        <v>41820</v>
      </c>
      <c r="D812">
        <v>1.1442000000000001</v>
      </c>
      <c r="E812" t="e">
        <v>#N/A</v>
      </c>
      <c r="F812" t="e">
        <v>#N/A</v>
      </c>
      <c r="G812">
        <v>705800</v>
      </c>
      <c r="H812" t="e">
        <v>#N/A</v>
      </c>
      <c r="I812">
        <v>159900</v>
      </c>
      <c r="J812" s="3" t="e">
        <v>#N/A</v>
      </c>
      <c r="K812">
        <v>2815300</v>
      </c>
      <c r="L812">
        <v>363000</v>
      </c>
      <c r="M812">
        <v>75700</v>
      </c>
      <c r="N812" s="2">
        <v>244100</v>
      </c>
      <c r="O812" s="2">
        <v>278400</v>
      </c>
      <c r="P812">
        <v>658200</v>
      </c>
      <c r="Q812">
        <v>9755300</v>
      </c>
      <c r="R812">
        <v>8821300</v>
      </c>
      <c r="S812" s="4" t="e">
        <v>#N/A</v>
      </c>
      <c r="T812">
        <v>9800</v>
      </c>
      <c r="U812" t="e">
        <v>#N/A</v>
      </c>
      <c r="V812">
        <v>-9800</v>
      </c>
      <c r="W812">
        <v>203300</v>
      </c>
      <c r="X812" t="e">
        <v>#N/A</v>
      </c>
      <c r="Y812">
        <v>500</v>
      </c>
      <c r="Z812">
        <v>193500</v>
      </c>
      <c r="AA812" t="e">
        <v>#N/A</v>
      </c>
      <c r="AB812">
        <v>6300</v>
      </c>
      <c r="AC812" t="e">
        <v>#N/A</v>
      </c>
      <c r="AD812">
        <v>66.666700000000006</v>
      </c>
      <c r="AE812" s="25">
        <v>530524.63619999995</v>
      </c>
      <c r="AF812">
        <v>-5100</v>
      </c>
      <c r="AG812">
        <v>7000</v>
      </c>
      <c r="AH812" t="e">
        <v>#N/A</v>
      </c>
      <c r="AI812">
        <v>67000</v>
      </c>
      <c r="AJ812">
        <v>5900</v>
      </c>
      <c r="AK812">
        <v>8000</v>
      </c>
      <c r="AL812">
        <v>292000</v>
      </c>
      <c r="AM812">
        <v>0</v>
      </c>
      <c r="AN812">
        <v>10500</v>
      </c>
      <c r="AO812">
        <v>241400</v>
      </c>
      <c r="AP812">
        <v>6.0000000000000001E-3</v>
      </c>
      <c r="AQ812">
        <v>66500</v>
      </c>
      <c r="AR812">
        <v>9595400</v>
      </c>
      <c r="AS812">
        <v>850300</v>
      </c>
      <c r="AT812">
        <v>27.2088</v>
      </c>
      <c r="AU812">
        <v>27100</v>
      </c>
      <c r="AV812">
        <v>400100</v>
      </c>
      <c r="AW812">
        <v>0</v>
      </c>
      <c r="AX812" s="26">
        <v>77900</v>
      </c>
      <c r="AY812">
        <v>71900</v>
      </c>
      <c r="AZ812">
        <v>933600</v>
      </c>
      <c r="BA812">
        <v>320600</v>
      </c>
      <c r="BB812">
        <v>99600</v>
      </c>
      <c r="BC812" t="e">
        <v>#N/A</v>
      </c>
      <c r="BD812">
        <v>6924800</v>
      </c>
      <c r="BE812" s="15">
        <v>1900</v>
      </c>
      <c r="BF812" s="23">
        <v>0</v>
      </c>
      <c r="BG812" s="9">
        <f t="shared" si="115"/>
        <v>0</v>
      </c>
      <c r="BH812" s="9">
        <f t="shared" si="121"/>
        <v>15034.227559999999</v>
      </c>
      <c r="BI812" s="9">
        <f t="shared" si="116"/>
        <v>15034.227559999999</v>
      </c>
      <c r="BJ812">
        <v>12960541</v>
      </c>
      <c r="BK812" s="9">
        <f t="shared" si="123"/>
        <v>532678.23509999993</v>
      </c>
      <c r="BL812">
        <v>4.1099999999999998E-2</v>
      </c>
      <c r="BM812">
        <v>1</v>
      </c>
      <c r="BN812" t="s">
        <v>108</v>
      </c>
      <c r="BO812">
        <f t="shared" si="124"/>
        <v>0</v>
      </c>
      <c r="BP812">
        <f t="shared" si="117"/>
        <v>934000</v>
      </c>
      <c r="BQ812">
        <f t="shared" si="118"/>
        <v>0.57031930952890786</v>
      </c>
      <c r="BR812">
        <f t="shared" si="119"/>
        <v>1.7534037219010079</v>
      </c>
      <c r="BS812" t="str">
        <f t="shared" si="120"/>
        <v>NonPayer</v>
      </c>
    </row>
    <row r="813" spans="1:71">
      <c r="A813" s="27">
        <v>835</v>
      </c>
      <c r="B813" s="27" t="s">
        <v>101</v>
      </c>
      <c r="C813" s="29">
        <v>41639</v>
      </c>
      <c r="D813" s="27">
        <v>0.83750000000000002</v>
      </c>
      <c r="E813" s="27" t="e">
        <v>#N/A</v>
      </c>
      <c r="F813" s="27" t="e">
        <v>#N/A</v>
      </c>
      <c r="G813" s="27">
        <v>413000</v>
      </c>
      <c r="H813" s="27" t="e">
        <v>#N/A</v>
      </c>
      <c r="I813" s="27">
        <v>162500</v>
      </c>
      <c r="J813" s="27" t="e">
        <v>#N/A</v>
      </c>
      <c r="K813" s="27">
        <v>2515100</v>
      </c>
      <c r="L813" s="27">
        <v>501900</v>
      </c>
      <c r="M813" s="27">
        <v>73600</v>
      </c>
      <c r="N813" s="27">
        <v>262000</v>
      </c>
      <c r="O813" s="27">
        <v>294000</v>
      </c>
      <c r="P813" s="27">
        <v>624600</v>
      </c>
      <c r="Q813" s="27">
        <v>8768500</v>
      </c>
      <c r="R813" s="27">
        <v>7821400</v>
      </c>
      <c r="S813" s="27" t="e">
        <v>#N/A</v>
      </c>
      <c r="T813" s="27">
        <v>10000</v>
      </c>
      <c r="U813" s="27" t="e">
        <v>#N/A</v>
      </c>
      <c r="V813" s="27">
        <v>-10000</v>
      </c>
      <c r="W813" s="27">
        <v>35200</v>
      </c>
      <c r="X813" s="27" t="e">
        <v>#N/A</v>
      </c>
      <c r="Y813" s="27">
        <v>2100</v>
      </c>
      <c r="Z813" s="27">
        <v>25200</v>
      </c>
      <c r="AA813" s="27" t="e">
        <v>#N/A</v>
      </c>
      <c r="AB813" s="27">
        <v>9000</v>
      </c>
      <c r="AC813" s="27" t="e">
        <v>#N/A</v>
      </c>
      <c r="AD813" s="27">
        <v>13.268599999999999</v>
      </c>
      <c r="AE813" s="27">
        <v>643328.85389999999</v>
      </c>
      <c r="AF813" s="27">
        <v>54700</v>
      </c>
      <c r="AG813" s="27">
        <v>8200</v>
      </c>
      <c r="AH813" s="27" t="e">
        <v>#N/A</v>
      </c>
      <c r="AI813" s="27">
        <v>122200</v>
      </c>
      <c r="AJ813" s="27">
        <v>100</v>
      </c>
      <c r="AK813" s="27">
        <v>7600</v>
      </c>
      <c r="AL813" s="27">
        <v>333500</v>
      </c>
      <c r="AM813" s="27">
        <v>0</v>
      </c>
      <c r="AN813" s="27">
        <v>61800</v>
      </c>
      <c r="AO813" s="27">
        <v>281700</v>
      </c>
      <c r="AP813" s="27">
        <v>8.6999999999999994E-3</v>
      </c>
      <c r="AQ813" s="27">
        <v>90500</v>
      </c>
      <c r="AR813" s="27">
        <v>8606000</v>
      </c>
      <c r="AS813" s="27">
        <v>865900</v>
      </c>
      <c r="AT813" s="27">
        <v>20.2181</v>
      </c>
      <c r="AU813" s="27">
        <v>24100</v>
      </c>
      <c r="AV813" s="27">
        <v>363300</v>
      </c>
      <c r="AW813" s="27">
        <v>-1000</v>
      </c>
      <c r="AX813" s="27">
        <v>101500</v>
      </c>
      <c r="AY813" s="27">
        <v>95900</v>
      </c>
      <c r="AZ813" s="27">
        <v>863300</v>
      </c>
      <c r="BA813" s="27">
        <v>327900</v>
      </c>
      <c r="BB813" s="27">
        <v>119200</v>
      </c>
      <c r="BC813" s="27" t="e">
        <v>#N/A</v>
      </c>
      <c r="BD813" s="27">
        <v>6408400</v>
      </c>
      <c r="BE813" s="28">
        <v>55700</v>
      </c>
      <c r="BF813" s="37">
        <v>1.16E-3</v>
      </c>
      <c r="BG813" s="31">
        <f t="shared" si="115"/>
        <v>15034.227559999999</v>
      </c>
      <c r="BH813" s="31">
        <f t="shared" si="121"/>
        <v>15034.227559999999</v>
      </c>
      <c r="BI813" s="31">
        <f t="shared" si="116"/>
        <v>15034.227559999999</v>
      </c>
      <c r="BJ813" s="27">
        <v>12960541</v>
      </c>
      <c r="BK813" s="31">
        <f t="shared" si="123"/>
        <v>643361.25523999997</v>
      </c>
      <c r="BL813" s="27">
        <v>4.9639999999999997E-2</v>
      </c>
      <c r="BM813" s="27">
        <v>1</v>
      </c>
      <c r="BN813" s="27" t="s">
        <v>108</v>
      </c>
      <c r="BO813" s="27">
        <f t="shared" si="124"/>
        <v>1</v>
      </c>
      <c r="BP813" s="27">
        <f t="shared" si="117"/>
        <v>947100</v>
      </c>
      <c r="BQ813" s="27">
        <f t="shared" si="118"/>
        <v>0.67929601440185827</v>
      </c>
      <c r="BR813" s="27">
        <f t="shared" si="119"/>
        <v>1.4721122732930088</v>
      </c>
      <c r="BS813" s="27" t="str">
        <f t="shared" si="120"/>
        <v>Initiate</v>
      </c>
    </row>
    <row r="814" spans="1:71" customFormat="1" hidden="1">
      <c r="A814">
        <v>836</v>
      </c>
      <c r="B814" t="s">
        <v>101</v>
      </c>
      <c r="C814" s="1">
        <v>41455</v>
      </c>
      <c r="D814">
        <v>0.89049999999999996</v>
      </c>
      <c r="E814" t="e">
        <v>#N/A</v>
      </c>
      <c r="F814" t="e">
        <v>#N/A</v>
      </c>
      <c r="G814">
        <v>696800</v>
      </c>
      <c r="H814" t="e">
        <v>#N/A</v>
      </c>
      <c r="I814">
        <v>135200</v>
      </c>
      <c r="J814" s="3" t="e">
        <v>#N/A</v>
      </c>
      <c r="K814">
        <v>2005800</v>
      </c>
      <c r="L814">
        <v>626800</v>
      </c>
      <c r="M814">
        <v>73500</v>
      </c>
      <c r="N814" s="2">
        <v>190800</v>
      </c>
      <c r="O814" s="2">
        <v>221100</v>
      </c>
      <c r="P814">
        <v>795600</v>
      </c>
      <c r="Q814">
        <v>8355800</v>
      </c>
      <c r="R814">
        <v>7478900</v>
      </c>
      <c r="S814" s="4" t="e">
        <v>#N/A</v>
      </c>
      <c r="T814">
        <v>10500</v>
      </c>
      <c r="U814" t="e">
        <v>#N/A</v>
      </c>
      <c r="V814">
        <v>-10500</v>
      </c>
      <c r="W814">
        <v>-20800</v>
      </c>
      <c r="X814" t="e">
        <v>#N/A</v>
      </c>
      <c r="Y814">
        <v>700</v>
      </c>
      <c r="Z814">
        <v>-31300</v>
      </c>
      <c r="AA814" t="e">
        <v>#N/A</v>
      </c>
      <c r="AB814">
        <v>20100</v>
      </c>
      <c r="AC814" t="e">
        <v>#N/A</v>
      </c>
      <c r="AD814">
        <v>28.8</v>
      </c>
      <c r="AE814" s="25">
        <v>608011.37970000005</v>
      </c>
      <c r="AF814">
        <v>4100</v>
      </c>
      <c r="AG814">
        <v>3600</v>
      </c>
      <c r="AH814" t="e">
        <v>#N/A</v>
      </c>
      <c r="AI814">
        <v>63000</v>
      </c>
      <c r="AJ814">
        <v>5500</v>
      </c>
      <c r="AK814">
        <v>10400</v>
      </c>
      <c r="AL814">
        <v>-16300</v>
      </c>
      <c r="AM814">
        <v>0</v>
      </c>
      <c r="AN814">
        <v>12500</v>
      </c>
      <c r="AO814">
        <v>195600</v>
      </c>
      <c r="AP814">
        <v>7.1000000000000004E-3</v>
      </c>
      <c r="AQ814">
        <v>71400</v>
      </c>
      <c r="AR814">
        <v>8220600</v>
      </c>
      <c r="AS814">
        <v>793000</v>
      </c>
      <c r="AT814">
        <v>22.7273</v>
      </c>
      <c r="AU814">
        <v>24000</v>
      </c>
      <c r="AV814">
        <v>337400</v>
      </c>
      <c r="AW814">
        <v>3700</v>
      </c>
      <c r="AX814" s="26">
        <v>80900</v>
      </c>
      <c r="AY814">
        <v>74400</v>
      </c>
      <c r="AZ814">
        <v>773200</v>
      </c>
      <c r="BA814">
        <v>307200</v>
      </c>
      <c r="BB814">
        <v>105600</v>
      </c>
      <c r="BC814" t="e">
        <v>#N/A</v>
      </c>
      <c r="BD814">
        <v>5412000</v>
      </c>
      <c r="BE814" s="15">
        <v>12600</v>
      </c>
      <c r="BF814" s="23">
        <v>0</v>
      </c>
      <c r="BG814" s="9">
        <f t="shared" si="115"/>
        <v>0</v>
      </c>
      <c r="BH814" s="9">
        <f t="shared" si="121"/>
        <v>14958.573630000001</v>
      </c>
      <c r="BI814" s="9">
        <f t="shared" si="116"/>
        <v>14958.573630000001</v>
      </c>
      <c r="BJ814">
        <v>12960541</v>
      </c>
      <c r="BK814" s="9">
        <f t="shared" si="123"/>
        <v>609275.03240999999</v>
      </c>
      <c r="BL814">
        <v>4.7010000000000003E-2</v>
      </c>
      <c r="BM814">
        <v>1</v>
      </c>
      <c r="BN814" t="s">
        <v>108</v>
      </c>
      <c r="BO814">
        <f t="shared" si="124"/>
        <v>0</v>
      </c>
      <c r="BP814">
        <f t="shared" si="117"/>
        <v>876900</v>
      </c>
      <c r="BQ814">
        <f t="shared" si="118"/>
        <v>0.69480560201847419</v>
      </c>
      <c r="BR814">
        <f t="shared" si="119"/>
        <v>1.4392514929282494</v>
      </c>
      <c r="BS814" t="str">
        <f t="shared" si="120"/>
        <v>NonPayer</v>
      </c>
    </row>
    <row r="815" spans="1:71">
      <c r="A815" s="27">
        <v>837</v>
      </c>
      <c r="B815" s="27" t="s">
        <v>101</v>
      </c>
      <c r="C815" s="29">
        <v>41274</v>
      </c>
      <c r="D815" s="27">
        <v>0.88500000000000001</v>
      </c>
      <c r="E815" s="27" t="e">
        <v>#N/A</v>
      </c>
      <c r="F815" s="27" t="e">
        <v>#N/A</v>
      </c>
      <c r="G815" s="27">
        <v>632800</v>
      </c>
      <c r="H815" s="27" t="e">
        <v>#N/A</v>
      </c>
      <c r="I815" s="27">
        <v>137300</v>
      </c>
      <c r="J815" s="27" t="e">
        <v>#N/A</v>
      </c>
      <c r="K815" s="27">
        <v>1986500</v>
      </c>
      <c r="L815" s="27">
        <v>97400</v>
      </c>
      <c r="M815" s="27">
        <v>68300</v>
      </c>
      <c r="N815" s="27">
        <v>193700</v>
      </c>
      <c r="O815" s="27">
        <v>213900</v>
      </c>
      <c r="P815" s="27">
        <v>759900</v>
      </c>
      <c r="Q815" s="27">
        <v>7415700</v>
      </c>
      <c r="R815" s="27">
        <v>6649600</v>
      </c>
      <c r="S815" s="27" t="e">
        <v>#N/A</v>
      </c>
      <c r="T815" s="27">
        <v>9300</v>
      </c>
      <c r="U815" s="27" t="e">
        <v>#N/A</v>
      </c>
      <c r="V815" s="27">
        <v>-9300</v>
      </c>
      <c r="W815" s="27">
        <v>36900</v>
      </c>
      <c r="X815" s="27" t="e">
        <v>#N/A</v>
      </c>
      <c r="Y815" s="27">
        <v>3300</v>
      </c>
      <c r="Z815" s="27">
        <v>27600</v>
      </c>
      <c r="AA815" s="27" t="e">
        <v>#N/A</v>
      </c>
      <c r="AB815" s="27">
        <v>200</v>
      </c>
      <c r="AC815" s="27" t="e">
        <v>#N/A</v>
      </c>
      <c r="AD815" s="27">
        <v>16.022099999999998</v>
      </c>
      <c r="AE815" s="27">
        <v>554756.67850000004</v>
      </c>
      <c r="AF815" s="27">
        <v>29400</v>
      </c>
      <c r="AG815" s="27">
        <v>5800</v>
      </c>
      <c r="AH815" s="27" t="e">
        <v>#N/A</v>
      </c>
      <c r="AI815" s="27">
        <v>94400</v>
      </c>
      <c r="AJ815" s="27">
        <v>200</v>
      </c>
      <c r="AK815" s="27">
        <v>12300</v>
      </c>
      <c r="AL815" s="27">
        <v>1000</v>
      </c>
      <c r="AM815" s="27">
        <v>0</v>
      </c>
      <c r="AN815" s="27">
        <v>36200</v>
      </c>
      <c r="AO815" s="27">
        <v>207600</v>
      </c>
      <c r="AP815" s="27">
        <v>8.3999999999999995E-3</v>
      </c>
      <c r="AQ815" s="27">
        <v>84800</v>
      </c>
      <c r="AR815" s="27">
        <v>7278400</v>
      </c>
      <c r="AS815" s="27">
        <v>685500</v>
      </c>
      <c r="AT815" s="27">
        <v>21.490500000000001</v>
      </c>
      <c r="AU815" s="27">
        <v>24800</v>
      </c>
      <c r="AV815" s="27">
        <v>309700</v>
      </c>
      <c r="AW815" s="27">
        <v>4800</v>
      </c>
      <c r="AX815" s="27">
        <v>85800</v>
      </c>
      <c r="AY815" s="27">
        <v>84800</v>
      </c>
      <c r="AZ815" s="27">
        <v>720100</v>
      </c>
      <c r="BA815" s="27">
        <v>310200</v>
      </c>
      <c r="BB815" s="27">
        <v>115400</v>
      </c>
      <c r="BC815" s="27" t="e">
        <v>#N/A</v>
      </c>
      <c r="BD815" s="27">
        <v>4966400</v>
      </c>
      <c r="BE815" s="28">
        <v>29600</v>
      </c>
      <c r="BF815" s="37">
        <v>1.4300000000000001E-3</v>
      </c>
      <c r="BG815" s="31">
        <f t="shared" si="115"/>
        <v>14958.573630000001</v>
      </c>
      <c r="BH815" s="31">
        <f t="shared" si="121"/>
        <v>14958.573630000001</v>
      </c>
      <c r="BI815" s="31">
        <f t="shared" si="116"/>
        <v>14958.573630000001</v>
      </c>
      <c r="BJ815" s="27">
        <v>10460541</v>
      </c>
      <c r="BK815" s="31">
        <f t="shared" si="123"/>
        <v>549450.37656600005</v>
      </c>
      <c r="BL815" s="27">
        <v>5.2526000000000003E-2</v>
      </c>
      <c r="BM815" s="27">
        <v>1</v>
      </c>
      <c r="BN815" s="27" t="s">
        <v>108</v>
      </c>
      <c r="BO815" s="27">
        <f t="shared" si="124"/>
        <v>1</v>
      </c>
      <c r="BP815" s="27">
        <f t="shared" si="117"/>
        <v>766100</v>
      </c>
      <c r="BQ815" s="27">
        <f t="shared" si="118"/>
        <v>0.71720451189922996</v>
      </c>
      <c r="BR815" s="27">
        <f t="shared" si="119"/>
        <v>1.3943024387170948</v>
      </c>
      <c r="BS815" s="27" t="str">
        <f t="shared" si="120"/>
        <v>Initiate</v>
      </c>
    </row>
    <row r="816" spans="1:71" customFormat="1" hidden="1">
      <c r="A816">
        <v>838</v>
      </c>
      <c r="B816" t="s">
        <v>101</v>
      </c>
      <c r="C816" s="1">
        <v>41090</v>
      </c>
      <c r="D816">
        <v>0.89270000000000005</v>
      </c>
      <c r="E816" t="e">
        <v>#N/A</v>
      </c>
      <c r="F816" t="e">
        <v>#N/A</v>
      </c>
      <c r="G816">
        <v>416500</v>
      </c>
      <c r="H816" t="e">
        <v>#N/A</v>
      </c>
      <c r="I816">
        <v>139900</v>
      </c>
      <c r="J816" s="3" t="e">
        <v>#N/A</v>
      </c>
      <c r="K816">
        <v>1917500</v>
      </c>
      <c r="L816">
        <v>184100</v>
      </c>
      <c r="M816">
        <v>0</v>
      </c>
      <c r="N816" s="2">
        <v>127200</v>
      </c>
      <c r="O816" s="2">
        <v>137600</v>
      </c>
      <c r="P816">
        <v>630700</v>
      </c>
      <c r="Q816">
        <v>6858000</v>
      </c>
      <c r="R816">
        <v>6228600</v>
      </c>
      <c r="S816" s="4" t="e">
        <v>#N/A</v>
      </c>
      <c r="T816">
        <v>8100</v>
      </c>
      <c r="U816" t="e">
        <v>#N/A</v>
      </c>
      <c r="V816">
        <v>-8100</v>
      </c>
      <c r="W816">
        <v>-92700</v>
      </c>
      <c r="X816" t="e">
        <v>#N/A</v>
      </c>
      <c r="Y816">
        <v>600</v>
      </c>
      <c r="Z816">
        <v>-100800</v>
      </c>
      <c r="AA816" t="e">
        <v>#N/A</v>
      </c>
      <c r="AB816">
        <v>0</v>
      </c>
      <c r="AC816" t="e">
        <v>#N/A</v>
      </c>
      <c r="AD816">
        <v>13.445399999999999</v>
      </c>
      <c r="AE816" s="25">
        <v>597427.64789999998</v>
      </c>
      <c r="AF816">
        <v>10100</v>
      </c>
      <c r="AG816">
        <v>1600</v>
      </c>
      <c r="AH816" t="e">
        <v>#N/A</v>
      </c>
      <c r="AI816">
        <v>54700</v>
      </c>
      <c r="AJ816">
        <v>0</v>
      </c>
      <c r="AK816">
        <v>20200</v>
      </c>
      <c r="AL816">
        <v>233800</v>
      </c>
      <c r="AM816">
        <v>0</v>
      </c>
      <c r="AN816">
        <v>11900</v>
      </c>
      <c r="AO816">
        <v>150900</v>
      </c>
      <c r="AP816">
        <v>6.4999999999999997E-3</v>
      </c>
      <c r="AQ816">
        <v>68800</v>
      </c>
      <c r="AR816">
        <v>6718100</v>
      </c>
      <c r="AS816">
        <v>609200</v>
      </c>
      <c r="AT816">
        <v>22.4422</v>
      </c>
      <c r="AU816">
        <v>20400</v>
      </c>
      <c r="AV816">
        <v>254800</v>
      </c>
      <c r="AW816">
        <v>1700</v>
      </c>
      <c r="AX816" s="26">
        <v>68800</v>
      </c>
      <c r="AY816">
        <v>68800</v>
      </c>
      <c r="AZ816">
        <v>572100</v>
      </c>
      <c r="BA816">
        <v>246800</v>
      </c>
      <c r="BB816">
        <v>90900</v>
      </c>
      <c r="BC816" t="e">
        <v>#N/A</v>
      </c>
      <c r="BD816">
        <v>4518000</v>
      </c>
      <c r="BE816" s="15">
        <v>10100</v>
      </c>
      <c r="BF816" s="23">
        <v>0</v>
      </c>
      <c r="BG816" s="9">
        <f t="shared" si="115"/>
        <v>0</v>
      </c>
      <c r="BH816" s="9">
        <f t="shared" si="121"/>
        <v>9205.2760799999996</v>
      </c>
      <c r="BI816" s="9">
        <f t="shared" si="116"/>
        <v>9205.2760799999996</v>
      </c>
      <c r="BJ816">
        <v>10460541</v>
      </c>
      <c r="BK816" s="9">
        <f t="shared" si="123"/>
        <v>584419.96512900002</v>
      </c>
      <c r="BL816">
        <v>5.5869000000000002E-2</v>
      </c>
      <c r="BM816">
        <v>1</v>
      </c>
      <c r="BN816" t="s">
        <v>108</v>
      </c>
      <c r="BO816">
        <f t="shared" si="124"/>
        <v>0</v>
      </c>
      <c r="BP816">
        <f t="shared" si="117"/>
        <v>629400</v>
      </c>
      <c r="BQ816">
        <f t="shared" si="118"/>
        <v>0.92853505740228792</v>
      </c>
      <c r="BR816">
        <f t="shared" si="119"/>
        <v>1.0769652605230067</v>
      </c>
      <c r="BS816" t="str">
        <f t="shared" si="120"/>
        <v>NonPayer</v>
      </c>
    </row>
    <row r="817" spans="1:71">
      <c r="A817" s="27">
        <v>839</v>
      </c>
      <c r="B817" s="27" t="s">
        <v>101</v>
      </c>
      <c r="C817" s="29">
        <v>40908</v>
      </c>
      <c r="D817" s="27">
        <v>0.89870000000000005</v>
      </c>
      <c r="E817" s="27" t="e">
        <v>#N/A</v>
      </c>
      <c r="F817" s="27" t="e">
        <v>#N/A</v>
      </c>
      <c r="G817" s="27">
        <v>478900</v>
      </c>
      <c r="H817" s="27" t="e">
        <v>#N/A</v>
      </c>
      <c r="I817" s="27">
        <v>141200</v>
      </c>
      <c r="J817" s="27" t="e">
        <v>#N/A</v>
      </c>
      <c r="K817" s="27">
        <v>1640200</v>
      </c>
      <c r="L817" s="27">
        <v>167700</v>
      </c>
      <c r="M817" s="27">
        <v>0</v>
      </c>
      <c r="N817" s="27">
        <v>102200</v>
      </c>
      <c r="O817" s="27">
        <v>131900</v>
      </c>
      <c r="P817" s="27">
        <v>699700</v>
      </c>
      <c r="Q817" s="27">
        <v>6789600</v>
      </c>
      <c r="R817" s="27">
        <v>6164500</v>
      </c>
      <c r="S817" s="27" t="e">
        <v>#N/A</v>
      </c>
      <c r="T817" s="27">
        <v>15500</v>
      </c>
      <c r="U817" s="27" t="e">
        <v>#N/A</v>
      </c>
      <c r="V817" s="27">
        <v>-15500</v>
      </c>
      <c r="W817" s="27">
        <v>155000</v>
      </c>
      <c r="X817" s="27" t="e">
        <v>#N/A</v>
      </c>
      <c r="Y817" s="27">
        <v>5500</v>
      </c>
      <c r="Z817" s="27">
        <v>139500</v>
      </c>
      <c r="AA817" s="27" t="e">
        <v>#N/A</v>
      </c>
      <c r="AB817" s="27">
        <v>500</v>
      </c>
      <c r="AC817" s="27" t="e">
        <v>#N/A</v>
      </c>
      <c r="AD817" s="27">
        <v>13.942299999999999</v>
      </c>
      <c r="AE817" s="27">
        <v>614902.71059999999</v>
      </c>
      <c r="AF817" s="27">
        <v>15600</v>
      </c>
      <c r="AG817" s="27">
        <v>2900</v>
      </c>
      <c r="AH817" s="27" t="e">
        <v>#N/A</v>
      </c>
      <c r="AI817" s="27">
        <v>69800</v>
      </c>
      <c r="AJ817" s="27">
        <v>0</v>
      </c>
      <c r="AK817" s="27">
        <v>21600</v>
      </c>
      <c r="AL817" s="27">
        <v>314400</v>
      </c>
      <c r="AM817" s="27">
        <v>0</v>
      </c>
      <c r="AN817" s="27">
        <v>20800</v>
      </c>
      <c r="AO817" s="27">
        <v>146900</v>
      </c>
      <c r="AP817" s="27">
        <v>8.3999999999999995E-3</v>
      </c>
      <c r="AQ817" s="27">
        <v>89400</v>
      </c>
      <c r="AR817" s="27">
        <v>6648400</v>
      </c>
      <c r="AS817" s="27">
        <v>603500</v>
      </c>
      <c r="AT817" s="27">
        <v>21.645</v>
      </c>
      <c r="AU817" s="27">
        <v>25000</v>
      </c>
      <c r="AV817" s="27">
        <v>189700</v>
      </c>
      <c r="AW817" s="27">
        <v>1100</v>
      </c>
      <c r="AX817" s="27">
        <v>89400</v>
      </c>
      <c r="AY817" s="27">
        <v>89400</v>
      </c>
      <c r="AZ817" s="27">
        <v>486100</v>
      </c>
      <c r="BA817" s="27">
        <v>246100</v>
      </c>
      <c r="BB817" s="27">
        <v>115500</v>
      </c>
      <c r="BC817" s="27" t="e">
        <v>#N/A</v>
      </c>
      <c r="BD817" s="27">
        <v>4471400</v>
      </c>
      <c r="BE817" s="28">
        <v>15600</v>
      </c>
      <c r="BF817" s="37">
        <v>8.8000000000000003E-4</v>
      </c>
      <c r="BG817" s="31">
        <f t="shared" si="115"/>
        <v>9205.2760799999996</v>
      </c>
      <c r="BH817" s="31">
        <f t="shared" si="121"/>
        <v>9205.2760799999996</v>
      </c>
      <c r="BI817" s="31">
        <f t="shared" si="116"/>
        <v>9205.2760799999996</v>
      </c>
      <c r="BJ817" s="27">
        <v>10460541</v>
      </c>
      <c r="BK817" s="31">
        <f t="shared" si="123"/>
        <v>604922.625489</v>
      </c>
      <c r="BL817" s="27">
        <v>5.7828999999999998E-2</v>
      </c>
      <c r="BM817" s="27">
        <v>1</v>
      </c>
      <c r="BN817" s="27" t="s">
        <v>108</v>
      </c>
      <c r="BO817" s="27">
        <f t="shared" si="124"/>
        <v>1</v>
      </c>
      <c r="BP817" s="27">
        <f t="shared" si="117"/>
        <v>625100</v>
      </c>
      <c r="BQ817" s="27">
        <f t="shared" si="118"/>
        <v>0.96772136536394182</v>
      </c>
      <c r="BR817" s="27">
        <f t="shared" si="119"/>
        <v>1.0333552981171588</v>
      </c>
      <c r="BS817" s="27" t="str">
        <f t="shared" si="120"/>
        <v>Initiate</v>
      </c>
    </row>
    <row r="818" spans="1:71" customFormat="1" hidden="1">
      <c r="A818">
        <v>840</v>
      </c>
      <c r="B818" t="s">
        <v>101</v>
      </c>
      <c r="C818" s="1">
        <v>40724</v>
      </c>
      <c r="D818">
        <v>0.95330000000000004</v>
      </c>
      <c r="E818" t="e">
        <v>#N/A</v>
      </c>
      <c r="F818" t="e">
        <v>#N/A</v>
      </c>
      <c r="G818">
        <v>378500</v>
      </c>
      <c r="H818" t="e">
        <v>#N/A</v>
      </c>
      <c r="I818">
        <v>138500</v>
      </c>
      <c r="J818" s="3" t="e">
        <v>#N/A</v>
      </c>
      <c r="K818">
        <v>1322000</v>
      </c>
      <c r="L818">
        <v>81900</v>
      </c>
      <c r="M818">
        <v>0</v>
      </c>
      <c r="N818" s="2">
        <v>98900</v>
      </c>
      <c r="O818" s="2">
        <v>126700</v>
      </c>
      <c r="P818">
        <v>609100</v>
      </c>
      <c r="Q818">
        <v>6337000</v>
      </c>
      <c r="R818">
        <v>5711900</v>
      </c>
      <c r="S818" s="4" t="e">
        <v>#N/A</v>
      </c>
      <c r="T818">
        <v>5700</v>
      </c>
      <c r="U818" t="e">
        <v>#N/A</v>
      </c>
      <c r="V818">
        <v>-5700</v>
      </c>
      <c r="W818">
        <v>24500</v>
      </c>
      <c r="X818" t="e">
        <v>#N/A</v>
      </c>
      <c r="Y818">
        <v>11700</v>
      </c>
      <c r="Z818">
        <v>18800</v>
      </c>
      <c r="AA818" t="e">
        <v>#N/A</v>
      </c>
      <c r="AB818">
        <v>500</v>
      </c>
      <c r="AC818" t="e">
        <v>#N/A</v>
      </c>
      <c r="AD818">
        <v>27.756699999999999</v>
      </c>
      <c r="AE818" s="25">
        <v>700203.88219999999</v>
      </c>
      <c r="AF818">
        <v>20400</v>
      </c>
      <c r="AG818">
        <v>7300</v>
      </c>
      <c r="AH818" t="e">
        <v>#N/A</v>
      </c>
      <c r="AI818">
        <v>43600</v>
      </c>
      <c r="AJ818">
        <v>0</v>
      </c>
      <c r="AK818">
        <v>26800</v>
      </c>
      <c r="AL818">
        <v>112300</v>
      </c>
      <c r="AM818">
        <v>0</v>
      </c>
      <c r="AN818">
        <v>26300</v>
      </c>
      <c r="AO818">
        <v>99700</v>
      </c>
      <c r="AP818">
        <v>8.6E-3</v>
      </c>
      <c r="AQ818">
        <v>90400</v>
      </c>
      <c r="AR818">
        <v>6198500</v>
      </c>
      <c r="AS818">
        <v>598300</v>
      </c>
      <c r="AT818">
        <v>23.883199999999999</v>
      </c>
      <c r="AU818">
        <v>27800</v>
      </c>
      <c r="AV818">
        <v>165200</v>
      </c>
      <c r="AW818">
        <v>-1800</v>
      </c>
      <c r="AX818" s="26">
        <v>90400</v>
      </c>
      <c r="AY818">
        <v>90400</v>
      </c>
      <c r="AZ818">
        <v>444400</v>
      </c>
      <c r="BA818">
        <v>225800</v>
      </c>
      <c r="BB818">
        <v>116400</v>
      </c>
      <c r="BC818" t="e">
        <v>#N/A</v>
      </c>
      <c r="BD818">
        <v>4321200</v>
      </c>
      <c r="BE818" s="15">
        <v>20400</v>
      </c>
      <c r="BF818" s="23">
        <v>0</v>
      </c>
      <c r="BG818" s="9">
        <f t="shared" si="115"/>
        <v>0</v>
      </c>
      <c r="BH818" s="9">
        <f t="shared" si="121"/>
        <v>6067.1137799999997</v>
      </c>
      <c r="BI818" s="9">
        <f t="shared" si="116"/>
        <v>6067.1137799999997</v>
      </c>
      <c r="BJ818">
        <v>10460541</v>
      </c>
      <c r="BK818" s="9">
        <f t="shared" si="123"/>
        <v>881750.38251300005</v>
      </c>
      <c r="BL818">
        <v>8.4293000000000007E-2</v>
      </c>
      <c r="BM818">
        <v>1</v>
      </c>
      <c r="BN818" t="s">
        <v>108</v>
      </c>
      <c r="BO818">
        <f t="shared" si="124"/>
        <v>0</v>
      </c>
      <c r="BP818">
        <f t="shared" si="117"/>
        <v>625100</v>
      </c>
      <c r="BQ818">
        <f t="shared" si="118"/>
        <v>1.4105749200335946</v>
      </c>
      <c r="BR818">
        <f t="shared" si="119"/>
        <v>0.70893079537823034</v>
      </c>
      <c r="BS818" t="str">
        <f t="shared" si="120"/>
        <v>NonPayer</v>
      </c>
    </row>
    <row r="819" spans="1:71">
      <c r="A819" s="27">
        <v>841</v>
      </c>
      <c r="B819" s="27" t="s">
        <v>101</v>
      </c>
      <c r="C819" s="29">
        <v>40543</v>
      </c>
      <c r="D819" s="27">
        <v>1.0531999999999999</v>
      </c>
      <c r="E819" s="27" t="e">
        <v>#N/A</v>
      </c>
      <c r="F819" s="27" t="e">
        <v>#N/A</v>
      </c>
      <c r="G819" s="27">
        <v>301900</v>
      </c>
      <c r="H819" s="27" t="e">
        <v>#N/A</v>
      </c>
      <c r="I819" s="27">
        <v>30500</v>
      </c>
      <c r="J819" s="27" t="e">
        <v>#N/A</v>
      </c>
      <c r="K819" s="27">
        <v>984300</v>
      </c>
      <c r="L819" s="27">
        <v>55900</v>
      </c>
      <c r="M819" s="27">
        <v>0</v>
      </c>
      <c r="N819" s="27">
        <v>56600</v>
      </c>
      <c r="O819" s="27">
        <v>82700</v>
      </c>
      <c r="P819" s="27">
        <v>397300</v>
      </c>
      <c r="Q819" s="27">
        <v>4290900</v>
      </c>
      <c r="R819" s="27">
        <v>3712700</v>
      </c>
      <c r="S819" s="27" t="e">
        <v>#N/A</v>
      </c>
      <c r="T819" s="27">
        <v>11900</v>
      </c>
      <c r="U819" s="27" t="e">
        <v>#N/A</v>
      </c>
      <c r="V819" s="27">
        <v>-11900</v>
      </c>
      <c r="W819" s="27">
        <v>35100</v>
      </c>
      <c r="X819" s="27" t="e">
        <v>#N/A</v>
      </c>
      <c r="Y819" s="27">
        <v>600</v>
      </c>
      <c r="Z819" s="27">
        <v>23200</v>
      </c>
      <c r="AA819" s="27" t="e">
        <v>#N/A</v>
      </c>
      <c r="AB819" s="27">
        <v>0</v>
      </c>
      <c r="AC819" s="27" t="e">
        <v>#N/A</v>
      </c>
      <c r="AD819" s="27">
        <v>26.267299999999999</v>
      </c>
      <c r="AE819" s="27">
        <v>1054553.2896</v>
      </c>
      <c r="AF819" s="27">
        <v>16600</v>
      </c>
      <c r="AG819" s="27">
        <v>5700</v>
      </c>
      <c r="AH819" s="27" t="e">
        <v>#N/A</v>
      </c>
      <c r="AI819" s="27">
        <v>49500</v>
      </c>
      <c r="AJ819" s="27">
        <v>0</v>
      </c>
      <c r="AK819" s="27">
        <v>23900</v>
      </c>
      <c r="AL819" s="27">
        <v>52000</v>
      </c>
      <c r="AM819" s="27">
        <v>0</v>
      </c>
      <c r="AN819" s="27">
        <v>21700</v>
      </c>
      <c r="AO819" s="27">
        <v>105200</v>
      </c>
      <c r="AP819" s="27">
        <v>5.5999999999999999E-3</v>
      </c>
      <c r="AQ819" s="27">
        <v>58200</v>
      </c>
      <c r="AR819" s="27">
        <v>4260400</v>
      </c>
      <c r="AS819" s="27">
        <v>554300</v>
      </c>
      <c r="AT819" s="27">
        <v>22.9255</v>
      </c>
      <c r="AU819" s="27">
        <v>16300</v>
      </c>
      <c r="AV819" s="27">
        <v>159400</v>
      </c>
      <c r="AW819" s="27">
        <v>-3400</v>
      </c>
      <c r="AX819" s="27">
        <v>58200</v>
      </c>
      <c r="AY819" s="27">
        <v>58200</v>
      </c>
      <c r="AZ819" s="27">
        <v>392500</v>
      </c>
      <c r="BA819" s="27">
        <v>168000</v>
      </c>
      <c r="BB819" s="27">
        <v>71100</v>
      </c>
      <c r="BC819" s="27" t="e">
        <v>#N/A</v>
      </c>
      <c r="BD819" s="27">
        <v>3007700</v>
      </c>
      <c r="BE819" s="28">
        <v>16600</v>
      </c>
      <c r="BF819" s="37">
        <v>5.8E-4</v>
      </c>
      <c r="BG819" s="31">
        <f t="shared" si="115"/>
        <v>6067.1137799999997</v>
      </c>
      <c r="BH819" s="31">
        <f t="shared" si="121"/>
        <v>6067.1137799999997</v>
      </c>
      <c r="BI819" s="31">
        <f t="shared" si="116"/>
        <v>6067.1137799999997</v>
      </c>
      <c r="BJ819" s="27">
        <v>10460541</v>
      </c>
      <c r="BK819" s="31">
        <f t="shared" si="123"/>
        <v>1035551.716836</v>
      </c>
      <c r="BL819" s="27">
        <v>9.8996000000000001E-2</v>
      </c>
      <c r="BM819" s="27">
        <v>1</v>
      </c>
      <c r="BN819" s="27" t="s">
        <v>108</v>
      </c>
      <c r="BO819" s="27">
        <f t="shared" si="124"/>
        <v>1</v>
      </c>
      <c r="BP819" s="27">
        <f t="shared" si="117"/>
        <v>578200</v>
      </c>
      <c r="BQ819" s="27">
        <f t="shared" si="118"/>
        <v>1.7909922463438257</v>
      </c>
      <c r="BR819" s="27">
        <f t="shared" si="119"/>
        <v>0.55834970924158045</v>
      </c>
      <c r="BS819" s="27" t="str">
        <f t="shared" si="120"/>
        <v>Initiate</v>
      </c>
    </row>
    <row r="820" spans="1:71" customFormat="1" hidden="1">
      <c r="A820">
        <v>842</v>
      </c>
      <c r="B820" t="s">
        <v>101</v>
      </c>
      <c r="C820" s="1">
        <v>40359</v>
      </c>
      <c r="D820">
        <v>0.9677</v>
      </c>
      <c r="E820" t="e">
        <v>#N/A</v>
      </c>
      <c r="F820" t="e">
        <v>#N/A</v>
      </c>
      <c r="G820">
        <v>185600</v>
      </c>
      <c r="H820" t="e">
        <v>#N/A</v>
      </c>
      <c r="I820">
        <v>11600</v>
      </c>
      <c r="J820" s="3" t="e">
        <v>#N/A</v>
      </c>
      <c r="K820">
        <v>952700</v>
      </c>
      <c r="L820">
        <v>26000</v>
      </c>
      <c r="M820">
        <v>0</v>
      </c>
      <c r="N820" s="2">
        <v>26900</v>
      </c>
      <c r="O820" s="2">
        <v>51500</v>
      </c>
      <c r="P820">
        <v>336600</v>
      </c>
      <c r="Q820">
        <v>3627800</v>
      </c>
      <c r="R820">
        <v>3103700</v>
      </c>
      <c r="S820" s="4" t="e">
        <v>#N/A</v>
      </c>
      <c r="T820">
        <v>4700</v>
      </c>
      <c r="U820" t="e">
        <v>#N/A</v>
      </c>
      <c r="V820">
        <v>-4700</v>
      </c>
      <c r="W820">
        <v>49200</v>
      </c>
      <c r="X820" t="e">
        <v>#N/A</v>
      </c>
      <c r="Y820">
        <v>0</v>
      </c>
      <c r="Z820">
        <v>44500</v>
      </c>
      <c r="AA820" t="e">
        <v>#N/A</v>
      </c>
      <c r="AB820" t="e">
        <v>#N/A</v>
      </c>
      <c r="AC820" t="e">
        <v>#N/A</v>
      </c>
      <c r="AD820">
        <v>25.190799999999999</v>
      </c>
      <c r="AE820" s="25">
        <v>794789.304</v>
      </c>
      <c r="AF820">
        <v>11600</v>
      </c>
      <c r="AG820">
        <v>3300</v>
      </c>
      <c r="AH820" t="e">
        <v>#N/A</v>
      </c>
      <c r="AI820">
        <v>36100</v>
      </c>
      <c r="AJ820">
        <v>0</v>
      </c>
      <c r="AK820">
        <v>1000</v>
      </c>
      <c r="AL820">
        <v>63400</v>
      </c>
      <c r="AM820">
        <v>0</v>
      </c>
      <c r="AN820">
        <v>13100</v>
      </c>
      <c r="AO820">
        <v>91700</v>
      </c>
      <c r="AP820">
        <v>-8.9999999999999998E-4</v>
      </c>
      <c r="AQ820">
        <v>-2700</v>
      </c>
      <c r="AR820">
        <v>3616200</v>
      </c>
      <c r="AS820">
        <v>523100</v>
      </c>
      <c r="AT820">
        <v>196.77420000000001</v>
      </c>
      <c r="AU820">
        <v>6100</v>
      </c>
      <c r="AV820">
        <v>184700</v>
      </c>
      <c r="AW820">
        <v>-300</v>
      </c>
      <c r="AX820" s="26">
        <v>-2700</v>
      </c>
      <c r="AY820">
        <v>-2700</v>
      </c>
      <c r="AZ820">
        <v>372500</v>
      </c>
      <c r="BA820">
        <v>92800</v>
      </c>
      <c r="BB820">
        <v>3100</v>
      </c>
      <c r="BC820" t="e">
        <v>#N/A</v>
      </c>
      <c r="BD820">
        <v>2746600</v>
      </c>
      <c r="BE820" s="15">
        <v>11600</v>
      </c>
      <c r="BF820" s="23">
        <v>0</v>
      </c>
      <c r="BG820" s="9">
        <f t="shared" si="115"/>
        <v>0</v>
      </c>
      <c r="BH820" s="9">
        <f t="shared" si="121"/>
        <v>0</v>
      </c>
      <c r="BI820" s="9">
        <f t="shared" si="116"/>
        <v>0</v>
      </c>
      <c r="BJ820">
        <v>10460541</v>
      </c>
      <c r="BK820" s="9">
        <f t="shared" si="123"/>
        <v>768975.28999199998</v>
      </c>
      <c r="BL820">
        <v>7.3511999999999994E-2</v>
      </c>
      <c r="BM820">
        <v>1</v>
      </c>
      <c r="BN820" t="s">
        <v>108</v>
      </c>
      <c r="BO820">
        <f t="shared" si="124"/>
        <v>0</v>
      </c>
      <c r="BP820">
        <f t="shared" si="117"/>
        <v>524100</v>
      </c>
      <c r="BQ820">
        <f t="shared" si="118"/>
        <v>1.4672300896622781</v>
      </c>
      <c r="BR820">
        <f t="shared" si="119"/>
        <v>0.68155636055022328</v>
      </c>
      <c r="BS820" t="e">
        <f t="shared" si="120"/>
        <v>#N/A</v>
      </c>
    </row>
    <row r="821" spans="1:71">
      <c r="A821" s="27">
        <v>843</v>
      </c>
      <c r="B821" s="27" t="s">
        <v>102</v>
      </c>
      <c r="C821" s="29">
        <v>44561</v>
      </c>
      <c r="D821" s="27">
        <v>0.9284</v>
      </c>
      <c r="E821" s="27">
        <v>43568</v>
      </c>
      <c r="F821" s="27" t="e">
        <v>#N/A</v>
      </c>
      <c r="G821" s="27">
        <v>79275</v>
      </c>
      <c r="H821" s="27">
        <v>111106</v>
      </c>
      <c r="I821" s="27">
        <v>140223</v>
      </c>
      <c r="J821" s="27" t="e">
        <v>#N/A</v>
      </c>
      <c r="K821" s="27">
        <v>125827</v>
      </c>
      <c r="L821" s="27">
        <v>452</v>
      </c>
      <c r="M821" s="27">
        <v>0</v>
      </c>
      <c r="N821" s="27">
        <v>131488</v>
      </c>
      <c r="O821" s="27">
        <v>144953</v>
      </c>
      <c r="P821" s="27">
        <v>0</v>
      </c>
      <c r="Q821" s="27">
        <v>515496</v>
      </c>
      <c r="R821" s="27">
        <v>242571</v>
      </c>
      <c r="S821" s="27">
        <v>0</v>
      </c>
      <c r="T821" s="27">
        <v>18879</v>
      </c>
      <c r="U821" s="27">
        <v>404390</v>
      </c>
      <c r="V821" s="27">
        <v>-18879</v>
      </c>
      <c r="W821" s="27">
        <v>3403</v>
      </c>
      <c r="X821" s="27">
        <v>7078</v>
      </c>
      <c r="Y821" s="27">
        <v>85</v>
      </c>
      <c r="Z821" s="27">
        <v>-15476</v>
      </c>
      <c r="AA821" s="27">
        <v>2941</v>
      </c>
      <c r="AB821" s="27">
        <v>114</v>
      </c>
      <c r="AC821" s="27">
        <v>-2603</v>
      </c>
      <c r="AD821" s="27" t="e">
        <v>#N/A</v>
      </c>
      <c r="AE821" s="27" t="e">
        <v>#N/A</v>
      </c>
      <c r="AF821" s="27">
        <v>-4428</v>
      </c>
      <c r="AG821" s="27">
        <v>2028</v>
      </c>
      <c r="AH821" s="27">
        <v>1119</v>
      </c>
      <c r="AI821" s="27">
        <v>-2603</v>
      </c>
      <c r="AJ821" s="27">
        <v>0</v>
      </c>
      <c r="AK821" s="27">
        <v>14749</v>
      </c>
      <c r="AL821" s="27">
        <v>0</v>
      </c>
      <c r="AM821" s="27">
        <v>0</v>
      </c>
      <c r="AN821" s="27">
        <v>-833</v>
      </c>
      <c r="AO821" s="27">
        <v>110328</v>
      </c>
      <c r="AP821" s="27" t="e">
        <v>#N/A</v>
      </c>
      <c r="AQ821" s="27">
        <v>-14669</v>
      </c>
      <c r="AR821" s="27">
        <v>375273</v>
      </c>
      <c r="AS821" s="27">
        <v>258176</v>
      </c>
      <c r="AT821" s="27" t="e">
        <v>#N/A</v>
      </c>
      <c r="AU821" s="27">
        <v>7430</v>
      </c>
      <c r="AV821" s="27">
        <v>3711</v>
      </c>
      <c r="AW821" s="27">
        <v>16</v>
      </c>
      <c r="AX821" s="27">
        <v>-14669</v>
      </c>
      <c r="AY821" s="27">
        <v>-14669</v>
      </c>
      <c r="AZ821" s="27">
        <v>356171</v>
      </c>
      <c r="BA821" s="27">
        <v>-13277</v>
      </c>
      <c r="BB821" s="27">
        <v>-7223</v>
      </c>
      <c r="BC821" s="27">
        <v>88869</v>
      </c>
      <c r="BD821" s="27" t="e">
        <v>#N/A</v>
      </c>
      <c r="BE821" s="28">
        <v>-4428</v>
      </c>
      <c r="BF821" s="27">
        <v>0</v>
      </c>
      <c r="BG821" s="31">
        <f t="shared" si="115"/>
        <v>0</v>
      </c>
      <c r="BH821" s="31">
        <f t="shared" si="121"/>
        <v>0</v>
      </c>
      <c r="BI821" s="31">
        <f t="shared" si="116"/>
        <v>0</v>
      </c>
      <c r="BJ821" s="27">
        <v>323.8</v>
      </c>
      <c r="BK821" s="31">
        <f t="shared" si="123"/>
        <v>1465842.6</v>
      </c>
      <c r="BL821" s="27">
        <v>4527</v>
      </c>
      <c r="BN821" s="27" t="s">
        <v>115</v>
      </c>
      <c r="BO821" s="27">
        <f t="shared" si="124"/>
        <v>0</v>
      </c>
      <c r="BP821" s="27">
        <f t="shared" si="117"/>
        <v>272925</v>
      </c>
      <c r="BQ821" s="27">
        <f t="shared" si="118"/>
        <v>5.3708623248145102</v>
      </c>
      <c r="BR821" s="27">
        <f t="shared" si="119"/>
        <v>0.18618984057360591</v>
      </c>
      <c r="BS821" s="27" t="str">
        <f t="shared" si="120"/>
        <v>NonPayer</v>
      </c>
    </row>
    <row r="822" spans="1:71" customFormat="1" hidden="1">
      <c r="A822">
        <v>844</v>
      </c>
      <c r="B822" t="s">
        <v>102</v>
      </c>
      <c r="C822" s="1">
        <v>44377</v>
      </c>
      <c r="D822">
        <v>0.88519999999999999</v>
      </c>
      <c r="E822">
        <v>28014</v>
      </c>
      <c r="F822" t="e">
        <v>#N/A</v>
      </c>
      <c r="G822">
        <v>87867</v>
      </c>
      <c r="H822">
        <v>85869</v>
      </c>
      <c r="I822">
        <v>139248</v>
      </c>
      <c r="J822" s="3" t="e">
        <v>#N/A</v>
      </c>
      <c r="K822">
        <v>104679</v>
      </c>
      <c r="L822">
        <v>125821</v>
      </c>
      <c r="M822">
        <v>0</v>
      </c>
      <c r="N822" s="2">
        <v>139330</v>
      </c>
      <c r="O822" s="2">
        <v>155657</v>
      </c>
      <c r="P822">
        <v>0</v>
      </c>
      <c r="Q822">
        <v>557452</v>
      </c>
      <c r="R822">
        <v>207417</v>
      </c>
      <c r="S822" s="4">
        <v>0</v>
      </c>
      <c r="T822">
        <v>13685</v>
      </c>
      <c r="U822">
        <v>471583</v>
      </c>
      <c r="V822">
        <v>-13685</v>
      </c>
      <c r="W822">
        <v>-4873</v>
      </c>
      <c r="X822">
        <v>5641</v>
      </c>
      <c r="Y822">
        <v>11</v>
      </c>
      <c r="Z822">
        <v>-18558</v>
      </c>
      <c r="AA822">
        <v>-397</v>
      </c>
      <c r="AB822">
        <v>244</v>
      </c>
      <c r="AC822">
        <v>-4723</v>
      </c>
      <c r="AD822" t="e">
        <v>#N/A</v>
      </c>
      <c r="AE822" s="25" t="e">
        <v>#N/A</v>
      </c>
      <c r="AF822">
        <v>-3879</v>
      </c>
      <c r="AG822">
        <v>485</v>
      </c>
      <c r="AH822">
        <v>861</v>
      </c>
      <c r="AI822">
        <v>-4723</v>
      </c>
      <c r="AJ822">
        <v>0</v>
      </c>
      <c r="AK822">
        <v>21018</v>
      </c>
      <c r="AL822">
        <v>0</v>
      </c>
      <c r="AM822">
        <v>0</v>
      </c>
      <c r="AN822">
        <v>-4179</v>
      </c>
      <c r="AO822">
        <v>81402</v>
      </c>
      <c r="AP822" t="e">
        <v>#N/A</v>
      </c>
      <c r="AQ822">
        <v>16106</v>
      </c>
      <c r="AR822">
        <v>418204</v>
      </c>
      <c r="AS822">
        <v>329017</v>
      </c>
      <c r="AT822">
        <v>44.633299999999998</v>
      </c>
      <c r="AU822">
        <v>11631</v>
      </c>
      <c r="AV822">
        <v>3124</v>
      </c>
      <c r="AW822">
        <v>-1678</v>
      </c>
      <c r="AX822" s="26">
        <v>16106</v>
      </c>
      <c r="AY822">
        <v>16106</v>
      </c>
      <c r="AZ822">
        <v>284472</v>
      </c>
      <c r="BA822">
        <v>5756</v>
      </c>
      <c r="BB822">
        <v>26059</v>
      </c>
      <c r="BC822">
        <v>197290</v>
      </c>
      <c r="BD822" t="e">
        <v>#N/A</v>
      </c>
      <c r="BE822" s="15">
        <v>-3879</v>
      </c>
      <c r="BF822" s="5">
        <v>0</v>
      </c>
      <c r="BG822" s="9">
        <f t="shared" si="115"/>
        <v>0</v>
      </c>
      <c r="BH822" s="9">
        <f t="shared" si="121"/>
        <v>0</v>
      </c>
      <c r="BI822" s="9">
        <f t="shared" si="116"/>
        <v>0</v>
      </c>
      <c r="BJ822">
        <v>321.68200000000002</v>
      </c>
      <c r="BK822" s="9">
        <f t="shared" si="123"/>
        <v>1671009.348724836</v>
      </c>
      <c r="BL822">
        <v>5194.6000979999999</v>
      </c>
      <c r="BN822" t="s">
        <v>115</v>
      </c>
      <c r="BO822">
        <f t="shared" si="124"/>
        <v>0</v>
      </c>
      <c r="BP822">
        <f t="shared" si="117"/>
        <v>350035</v>
      </c>
      <c r="BQ822">
        <f t="shared" si="118"/>
        <v>4.7738350414239603</v>
      </c>
      <c r="BR822">
        <f t="shared" si="119"/>
        <v>0.20947518951172547</v>
      </c>
      <c r="BS822" t="str">
        <f t="shared" si="120"/>
        <v>NonPayer</v>
      </c>
    </row>
    <row r="823" spans="1:71">
      <c r="A823" s="27">
        <v>845</v>
      </c>
      <c r="B823" s="27" t="s">
        <v>102</v>
      </c>
      <c r="C823" s="29">
        <v>44196</v>
      </c>
      <c r="D823" s="27">
        <v>0.88639999999999997</v>
      </c>
      <c r="E823" s="27">
        <v>25440</v>
      </c>
      <c r="F823" s="27" t="e">
        <v>#N/A</v>
      </c>
      <c r="G823" s="27">
        <v>132398</v>
      </c>
      <c r="H823" s="27">
        <v>61719</v>
      </c>
      <c r="I823" s="27">
        <v>126117</v>
      </c>
      <c r="J823" s="27">
        <v>149969</v>
      </c>
      <c r="K823" s="27">
        <v>99494</v>
      </c>
      <c r="L823" s="27">
        <v>0</v>
      </c>
      <c r="M823" s="27">
        <v>0</v>
      </c>
      <c r="N823" s="27">
        <v>146988</v>
      </c>
      <c r="O823" s="27">
        <v>164958</v>
      </c>
      <c r="P823" s="27">
        <v>8941</v>
      </c>
      <c r="Q823" s="27">
        <v>515612</v>
      </c>
      <c r="R823" s="27">
        <v>166353</v>
      </c>
      <c r="S823" s="27">
        <v>0</v>
      </c>
      <c r="T823" s="27">
        <v>7176</v>
      </c>
      <c r="U823" s="27">
        <v>453893</v>
      </c>
      <c r="V823" s="27">
        <v>-7176</v>
      </c>
      <c r="W823" s="27">
        <v>6138</v>
      </c>
      <c r="X823" s="27">
        <v>4845</v>
      </c>
      <c r="Y823" s="27">
        <v>32</v>
      </c>
      <c r="Z823" s="27">
        <v>-1038</v>
      </c>
      <c r="AA823" s="27">
        <v>397</v>
      </c>
      <c r="AB823" s="27">
        <v>1083</v>
      </c>
      <c r="AC823" s="27">
        <v>4380</v>
      </c>
      <c r="AD823" s="27">
        <v>90.405699999999996</v>
      </c>
      <c r="AE823" s="27" t="e">
        <v>#N/A</v>
      </c>
      <c r="AF823" s="27">
        <v>813</v>
      </c>
      <c r="AG823" s="27">
        <v>3788</v>
      </c>
      <c r="AH823" s="27">
        <v>747</v>
      </c>
      <c r="AI823" s="27">
        <v>4380</v>
      </c>
      <c r="AJ823" s="27">
        <v>0</v>
      </c>
      <c r="AK823" s="27">
        <v>23261</v>
      </c>
      <c r="AL823" s="27">
        <v>0</v>
      </c>
      <c r="AM823" s="27">
        <v>0</v>
      </c>
      <c r="AN823" s="27">
        <v>4190</v>
      </c>
      <c r="AO823" s="27">
        <v>71599</v>
      </c>
      <c r="AP823" s="27" t="e">
        <v>#N/A</v>
      </c>
      <c r="AQ823" s="27">
        <v>25512</v>
      </c>
      <c r="AR823" s="27">
        <v>389495</v>
      </c>
      <c r="AS823" s="27">
        <v>325998</v>
      </c>
      <c r="AT823" s="27">
        <v>35.090299999999999</v>
      </c>
      <c r="AU823" s="27">
        <v>13055</v>
      </c>
      <c r="AV823" s="27">
        <v>2373</v>
      </c>
      <c r="AW823" s="27">
        <v>-1363</v>
      </c>
      <c r="AX823" s="27">
        <v>25512</v>
      </c>
      <c r="AY823" s="27">
        <v>25512</v>
      </c>
      <c r="AZ823" s="27">
        <v>218344</v>
      </c>
      <c r="BA823" s="27">
        <v>16249</v>
      </c>
      <c r="BB823" s="27">
        <v>37204</v>
      </c>
      <c r="BC823" s="27">
        <v>228682</v>
      </c>
      <c r="BD823" s="27" t="e">
        <v>#N/A</v>
      </c>
      <c r="BE823" s="28">
        <v>813</v>
      </c>
      <c r="BF823" s="27">
        <v>0</v>
      </c>
      <c r="BG823" s="31">
        <f t="shared" ref="BG823:BG842" si="125">BF823*BJ823</f>
        <v>0</v>
      </c>
      <c r="BH823" s="31">
        <f t="shared" si="121"/>
        <v>0</v>
      </c>
      <c r="BI823" s="31">
        <f t="shared" si="116"/>
        <v>0</v>
      </c>
      <c r="BJ823" s="27">
        <v>320.43</v>
      </c>
      <c r="BK823" s="31">
        <f t="shared" ref="BK823:BK842" si="126">BJ823*BL823</f>
        <v>1652521.6584838501</v>
      </c>
      <c r="BL823" s="27">
        <v>5157.2001950000003</v>
      </c>
      <c r="BN823" s="27" t="s">
        <v>115</v>
      </c>
      <c r="BO823" s="27">
        <f t="shared" ref="BO823:BO838" si="127">IF(BF823&lt;&gt;0,1,0)</f>
        <v>0</v>
      </c>
      <c r="BP823" s="27">
        <f t="shared" si="117"/>
        <v>349259</v>
      </c>
      <c r="BQ823" s="27">
        <f t="shared" si="118"/>
        <v>4.7315077306063698</v>
      </c>
      <c r="BR823" s="27">
        <f t="shared" si="119"/>
        <v>0.21134912102782177</v>
      </c>
      <c r="BS823" s="27" t="str">
        <f t="shared" si="120"/>
        <v>NonPayer</v>
      </c>
    </row>
    <row r="824" spans="1:71" customFormat="1" hidden="1">
      <c r="A824">
        <v>846</v>
      </c>
      <c r="B824" t="s">
        <v>102</v>
      </c>
      <c r="C824" s="1">
        <v>44012</v>
      </c>
      <c r="D824">
        <v>0.9627</v>
      </c>
      <c r="E824">
        <v>16137</v>
      </c>
      <c r="F824" t="e">
        <v>#N/A</v>
      </c>
      <c r="G824">
        <v>184292</v>
      </c>
      <c r="H824">
        <v>41269</v>
      </c>
      <c r="I824">
        <v>62085</v>
      </c>
      <c r="J824" s="3" t="e">
        <v>#N/A</v>
      </c>
      <c r="K824">
        <v>85364</v>
      </c>
      <c r="L824">
        <v>0</v>
      </c>
      <c r="M824">
        <v>0</v>
      </c>
      <c r="N824" s="2">
        <v>123495</v>
      </c>
      <c r="O824" s="2">
        <v>131367</v>
      </c>
      <c r="P824">
        <v>0</v>
      </c>
      <c r="Q824">
        <v>444866</v>
      </c>
      <c r="R824">
        <v>131739</v>
      </c>
      <c r="S824" s="4" t="e">
        <v>#N/A</v>
      </c>
      <c r="T824">
        <v>10276</v>
      </c>
      <c r="U824">
        <v>403597</v>
      </c>
      <c r="V824">
        <v>-10276</v>
      </c>
      <c r="W824">
        <v>-130</v>
      </c>
      <c r="X824">
        <v>4052</v>
      </c>
      <c r="Y824">
        <v>29</v>
      </c>
      <c r="Z824">
        <v>-10406</v>
      </c>
      <c r="AA824">
        <v>0</v>
      </c>
      <c r="AB824">
        <v>30</v>
      </c>
      <c r="AC824">
        <v>215</v>
      </c>
      <c r="AD824" t="e">
        <v>#N/A</v>
      </c>
      <c r="AE824" s="25" t="e">
        <v>#N/A</v>
      </c>
      <c r="AF824">
        <v>-3311</v>
      </c>
      <c r="AG824">
        <v>1993</v>
      </c>
      <c r="AH824">
        <v>678</v>
      </c>
      <c r="AI824">
        <v>215</v>
      </c>
      <c r="AJ824">
        <v>0</v>
      </c>
      <c r="AK824">
        <v>35605</v>
      </c>
      <c r="AL824">
        <v>72650</v>
      </c>
      <c r="AM824">
        <v>0</v>
      </c>
      <c r="AN824">
        <v>-1665</v>
      </c>
      <c r="AO824">
        <v>41407</v>
      </c>
      <c r="AP824" t="e">
        <v>#N/A</v>
      </c>
      <c r="AQ824">
        <v>8149</v>
      </c>
      <c r="AR824">
        <v>382781</v>
      </c>
      <c r="AS824">
        <v>277522</v>
      </c>
      <c r="AT824">
        <v>65.092200000000005</v>
      </c>
      <c r="AU824">
        <v>12113</v>
      </c>
      <c r="AV824">
        <v>964</v>
      </c>
      <c r="AW824">
        <v>-1653</v>
      </c>
      <c r="AX824" s="26">
        <v>8149</v>
      </c>
      <c r="AY824">
        <v>8149</v>
      </c>
      <c r="AZ824">
        <v>185120</v>
      </c>
      <c r="BA824">
        <v>17831</v>
      </c>
      <c r="BB824">
        <v>18609</v>
      </c>
      <c r="BC824">
        <v>234291</v>
      </c>
      <c r="BD824" t="e">
        <v>#N/A</v>
      </c>
      <c r="BE824" s="15">
        <v>-3311</v>
      </c>
      <c r="BF824" s="5">
        <v>0</v>
      </c>
      <c r="BG824" s="9">
        <f t="shared" si="125"/>
        <v>0</v>
      </c>
      <c r="BH824" s="9">
        <f t="shared" si="121"/>
        <v>0</v>
      </c>
      <c r="BI824" s="9">
        <f t="shared" si="116"/>
        <v>0</v>
      </c>
      <c r="BJ824">
        <v>313.42099999999999</v>
      </c>
      <c r="BK824" s="9">
        <f t="shared" si="126"/>
        <v>1104809.0249999999</v>
      </c>
      <c r="BL824">
        <v>3525</v>
      </c>
      <c r="BN824" t="s">
        <v>115</v>
      </c>
      <c r="BO824">
        <f t="shared" si="127"/>
        <v>0</v>
      </c>
      <c r="BP824">
        <f t="shared" si="117"/>
        <v>313127</v>
      </c>
      <c r="BQ824">
        <f t="shared" si="118"/>
        <v>3.5283096794591331</v>
      </c>
      <c r="BR824">
        <f t="shared" si="119"/>
        <v>0.28342183392283571</v>
      </c>
      <c r="BS824" t="str">
        <f t="shared" si="120"/>
        <v>NonPayer</v>
      </c>
    </row>
    <row r="825" spans="1:71">
      <c r="A825" s="27">
        <v>847</v>
      </c>
      <c r="B825" s="27" t="s">
        <v>102</v>
      </c>
      <c r="C825" s="29">
        <v>43830</v>
      </c>
      <c r="D825" s="27">
        <v>1.2505999999999999</v>
      </c>
      <c r="E825" s="27">
        <v>17832</v>
      </c>
      <c r="F825" s="27" t="e">
        <v>#N/A</v>
      </c>
      <c r="G825" s="27">
        <v>56415</v>
      </c>
      <c r="H825" s="27">
        <v>46540</v>
      </c>
      <c r="I825" s="27">
        <v>62570</v>
      </c>
      <c r="J825" s="27">
        <v>120185</v>
      </c>
      <c r="K825" s="27">
        <v>11935</v>
      </c>
      <c r="L825" s="27">
        <v>0</v>
      </c>
      <c r="M825" s="27">
        <v>0</v>
      </c>
      <c r="N825" s="27">
        <v>122187</v>
      </c>
      <c r="O825" s="27">
        <v>126617</v>
      </c>
      <c r="P825" s="27">
        <v>11065</v>
      </c>
      <c r="Q825" s="27">
        <v>291126</v>
      </c>
      <c r="R825" s="27">
        <v>61691</v>
      </c>
      <c r="S825" s="27">
        <v>0</v>
      </c>
      <c r="T825" s="27">
        <v>5533</v>
      </c>
      <c r="U825" s="27">
        <v>244586</v>
      </c>
      <c r="V825" s="27">
        <v>-5533</v>
      </c>
      <c r="W825" s="27">
        <v>8625</v>
      </c>
      <c r="X825" s="27">
        <v>3976</v>
      </c>
      <c r="Y825" s="27">
        <v>8</v>
      </c>
      <c r="Z825" s="27">
        <v>3092</v>
      </c>
      <c r="AA825" s="27">
        <v>0</v>
      </c>
      <c r="AB825" s="27">
        <v>16</v>
      </c>
      <c r="AC825" s="27">
        <v>4891</v>
      </c>
      <c r="AD825" s="27">
        <v>91.609399999999994</v>
      </c>
      <c r="AE825" s="27" t="e">
        <v>#N/A</v>
      </c>
      <c r="AF825" s="27">
        <v>951</v>
      </c>
      <c r="AG825" s="27">
        <v>3068</v>
      </c>
      <c r="AH825" s="27">
        <v>31</v>
      </c>
      <c r="AI825" s="27">
        <v>4891</v>
      </c>
      <c r="AJ825" s="27">
        <v>0</v>
      </c>
      <c r="AK825" s="27">
        <v>34507</v>
      </c>
      <c r="AL825" s="27">
        <v>0</v>
      </c>
      <c r="AM825" s="27">
        <v>0</v>
      </c>
      <c r="AN825" s="27">
        <v>3349</v>
      </c>
      <c r="AO825" s="27">
        <v>51696</v>
      </c>
      <c r="AP825" s="27" t="e">
        <v>#N/A</v>
      </c>
      <c r="AQ825" s="27">
        <v>12826</v>
      </c>
      <c r="AR825" s="27">
        <v>228556</v>
      </c>
      <c r="AS825" s="27">
        <v>194928</v>
      </c>
      <c r="AT825" s="27">
        <v>50.9998</v>
      </c>
      <c r="AU825" s="27">
        <v>11656</v>
      </c>
      <c r="AV825" s="27">
        <v>74</v>
      </c>
      <c r="AW825" s="27">
        <v>-1627</v>
      </c>
      <c r="AX825" s="27">
        <v>12826</v>
      </c>
      <c r="AY825" s="27">
        <v>12826</v>
      </c>
      <c r="AZ825" s="27">
        <v>175391</v>
      </c>
      <c r="BA825" s="27">
        <v>24700</v>
      </c>
      <c r="BB825" s="27">
        <v>22855</v>
      </c>
      <c r="BC825" s="27">
        <v>73744</v>
      </c>
      <c r="BD825" s="27" t="e">
        <v>#N/A</v>
      </c>
      <c r="BE825" s="28">
        <v>951</v>
      </c>
      <c r="BF825" s="27">
        <v>0</v>
      </c>
      <c r="BG825" s="31">
        <f t="shared" si="125"/>
        <v>0</v>
      </c>
      <c r="BH825" s="31">
        <f t="shared" si="121"/>
        <v>0</v>
      </c>
      <c r="BI825" s="31">
        <f t="shared" si="116"/>
        <v>0</v>
      </c>
      <c r="BJ825" s="27">
        <v>292.43700000000001</v>
      </c>
      <c r="BK825" s="31">
        <f t="shared" si="126"/>
        <v>788702.58900000004</v>
      </c>
      <c r="BL825" s="27">
        <v>2697</v>
      </c>
      <c r="BN825" s="27" t="s">
        <v>115</v>
      </c>
      <c r="BO825" s="27">
        <f t="shared" si="127"/>
        <v>0</v>
      </c>
      <c r="BP825" s="27">
        <f t="shared" si="117"/>
        <v>229435</v>
      </c>
      <c r="BQ825" s="27">
        <f t="shared" si="118"/>
        <v>3.4375861965262495</v>
      </c>
      <c r="BR825" s="27">
        <f t="shared" si="119"/>
        <v>0.29090179644383035</v>
      </c>
      <c r="BS825" s="27" t="str">
        <f t="shared" si="120"/>
        <v>NonPayer</v>
      </c>
    </row>
    <row r="826" spans="1:71" customFormat="1" hidden="1">
      <c r="A826">
        <v>848</v>
      </c>
      <c r="B826" t="s">
        <v>102</v>
      </c>
      <c r="C826" s="1">
        <v>43646</v>
      </c>
      <c r="D826">
        <v>1.2468999999999999</v>
      </c>
      <c r="E826">
        <v>16048</v>
      </c>
      <c r="F826">
        <v>26072</v>
      </c>
      <c r="G826">
        <v>75010</v>
      </c>
      <c r="H826">
        <v>35418</v>
      </c>
      <c r="I826">
        <v>63860</v>
      </c>
      <c r="J826" s="3" t="e">
        <v>#N/A</v>
      </c>
      <c r="K826">
        <v>9876</v>
      </c>
      <c r="L826">
        <v>4469</v>
      </c>
      <c r="M826">
        <v>0</v>
      </c>
      <c r="N826" s="2">
        <v>117920</v>
      </c>
      <c r="O826" s="2">
        <v>116974</v>
      </c>
      <c r="P826">
        <v>0</v>
      </c>
      <c r="Q826">
        <v>270519</v>
      </c>
      <c r="R826">
        <v>48458</v>
      </c>
      <c r="S826" s="4">
        <v>0</v>
      </c>
      <c r="T826">
        <v>7724</v>
      </c>
      <c r="U826">
        <v>235101</v>
      </c>
      <c r="V826">
        <v>-7724</v>
      </c>
      <c r="W826">
        <v>10543</v>
      </c>
      <c r="X826">
        <v>3756</v>
      </c>
      <c r="Y826">
        <v>22</v>
      </c>
      <c r="Z826">
        <v>2819</v>
      </c>
      <c r="AA826">
        <v>0</v>
      </c>
      <c r="AB826">
        <v>20</v>
      </c>
      <c r="AC826">
        <v>6987</v>
      </c>
      <c r="AD826">
        <v>47.030500000000004</v>
      </c>
      <c r="AE826" s="25" t="e">
        <v>#N/A</v>
      </c>
      <c r="AF826">
        <v>3705</v>
      </c>
      <c r="AG826">
        <v>3033</v>
      </c>
      <c r="AH826">
        <v>12</v>
      </c>
      <c r="AI826">
        <v>6987</v>
      </c>
      <c r="AJ826">
        <v>0</v>
      </c>
      <c r="AK826">
        <v>34808</v>
      </c>
      <c r="AL826">
        <v>0</v>
      </c>
      <c r="AM826">
        <v>0</v>
      </c>
      <c r="AN826">
        <v>6449</v>
      </c>
      <c r="AO826">
        <v>41397</v>
      </c>
      <c r="AP826" t="e">
        <v>#N/A</v>
      </c>
      <c r="AQ826">
        <v>17875</v>
      </c>
      <c r="AR826">
        <v>206659</v>
      </c>
      <c r="AS826">
        <v>187253</v>
      </c>
      <c r="AT826">
        <v>37.606000000000002</v>
      </c>
      <c r="AU826">
        <v>10069</v>
      </c>
      <c r="AV826">
        <v>494</v>
      </c>
      <c r="AW826">
        <v>-1169</v>
      </c>
      <c r="AX826" s="26">
        <v>17875</v>
      </c>
      <c r="AY826">
        <v>17875</v>
      </c>
      <c r="AZ826">
        <v>150093</v>
      </c>
      <c r="BA826">
        <v>25717</v>
      </c>
      <c r="BB826">
        <v>26775</v>
      </c>
      <c r="BC826">
        <v>71980</v>
      </c>
      <c r="BD826" t="e">
        <v>#N/A</v>
      </c>
      <c r="BE826" s="15">
        <v>3705</v>
      </c>
      <c r="BF826" s="5">
        <v>0</v>
      </c>
      <c r="BG826" s="9">
        <f t="shared" si="125"/>
        <v>0</v>
      </c>
      <c r="BH826" s="9">
        <f t="shared" si="121"/>
        <v>0</v>
      </c>
      <c r="BI826" s="9">
        <f t="shared" si="116"/>
        <v>0</v>
      </c>
      <c r="BJ826" s="24">
        <v>292.43700000000001</v>
      </c>
      <c r="BK826" s="9">
        <f t="shared" si="126"/>
        <v>703427.93114117405</v>
      </c>
      <c r="BL826">
        <v>2405.3999020000001</v>
      </c>
      <c r="BN826" t="s">
        <v>115</v>
      </c>
      <c r="BO826">
        <f t="shared" si="127"/>
        <v>0</v>
      </c>
      <c r="BP826">
        <f t="shared" si="117"/>
        <v>222061</v>
      </c>
      <c r="BQ826">
        <f t="shared" si="118"/>
        <v>3.1677238738057292</v>
      </c>
      <c r="BR826">
        <f t="shared" si="119"/>
        <v>0.31568408101132622</v>
      </c>
      <c r="BS826" t="str">
        <f t="shared" si="120"/>
        <v>NonPayer</v>
      </c>
    </row>
    <row r="827" spans="1:71">
      <c r="A827" s="27">
        <v>849</v>
      </c>
      <c r="B827" s="27" t="s">
        <v>102</v>
      </c>
      <c r="C827" s="29">
        <v>43465</v>
      </c>
      <c r="D827" s="27">
        <v>1.1424000000000001</v>
      </c>
      <c r="E827" s="27">
        <v>14570</v>
      </c>
      <c r="F827" s="27" t="e">
        <v>#N/A</v>
      </c>
      <c r="G827" s="27">
        <v>68798</v>
      </c>
      <c r="H827" s="27">
        <v>29755</v>
      </c>
      <c r="I827" s="27">
        <v>64207</v>
      </c>
      <c r="J827" s="27">
        <v>99102</v>
      </c>
      <c r="K827" s="27">
        <v>12636</v>
      </c>
      <c r="L827" s="27">
        <v>0</v>
      </c>
      <c r="M827" s="27">
        <v>0</v>
      </c>
      <c r="N827" s="27">
        <v>111465</v>
      </c>
      <c r="O827" s="27">
        <v>108878</v>
      </c>
      <c r="P827" s="27">
        <v>6552</v>
      </c>
      <c r="Q827" s="27">
        <v>259097</v>
      </c>
      <c r="R827" s="27">
        <v>44456</v>
      </c>
      <c r="S827" s="27">
        <v>0</v>
      </c>
      <c r="T827" s="27">
        <v>13857</v>
      </c>
      <c r="U827" s="27">
        <v>229342</v>
      </c>
      <c r="V827" s="27">
        <v>-13857</v>
      </c>
      <c r="W827" s="27">
        <v>8607</v>
      </c>
      <c r="X827" s="27">
        <v>3203</v>
      </c>
      <c r="Y827" s="27">
        <v>11</v>
      </c>
      <c r="Z827" s="27">
        <v>-5250</v>
      </c>
      <c r="AA827" s="27">
        <v>0</v>
      </c>
      <c r="AB827" s="27">
        <v>8</v>
      </c>
      <c r="AC827" s="27">
        <v>7462</v>
      </c>
      <c r="AD827" s="27">
        <v>30.883500000000002</v>
      </c>
      <c r="AE827" s="27" t="e">
        <v>#N/A</v>
      </c>
      <c r="AF827" s="27">
        <v>5546</v>
      </c>
      <c r="AG827" s="27">
        <v>2412</v>
      </c>
      <c r="AH827" s="27">
        <v>221</v>
      </c>
      <c r="AI827" s="27">
        <v>7462</v>
      </c>
      <c r="AJ827" s="27">
        <v>0</v>
      </c>
      <c r="AK827" s="27">
        <v>35771</v>
      </c>
      <c r="AL827" s="27">
        <v>-21281</v>
      </c>
      <c r="AM827" s="27">
        <v>0</v>
      </c>
      <c r="AN827" s="27">
        <v>7810</v>
      </c>
      <c r="AO827" s="27">
        <v>38842</v>
      </c>
      <c r="AP827" s="27" t="e">
        <v>#N/A</v>
      </c>
      <c r="AQ827" s="27">
        <v>47074</v>
      </c>
      <c r="AR827" s="27">
        <v>194890</v>
      </c>
      <c r="AS827" s="27">
        <v>178870</v>
      </c>
      <c r="AT827" s="27">
        <v>15.7476</v>
      </c>
      <c r="AU827" s="27">
        <v>8476</v>
      </c>
      <c r="AV827" s="27">
        <v>945</v>
      </c>
      <c r="AW827" s="27">
        <v>-1726</v>
      </c>
      <c r="AX827" s="27">
        <v>47074</v>
      </c>
      <c r="AY827" s="27">
        <v>47074</v>
      </c>
      <c r="AZ827" s="27">
        <v>127657</v>
      </c>
      <c r="BA827" s="27">
        <v>20852</v>
      </c>
      <c r="BB827" s="27">
        <v>53824</v>
      </c>
      <c r="BC827" s="27">
        <v>62126</v>
      </c>
      <c r="BD827" s="27" t="e">
        <v>#N/A</v>
      </c>
      <c r="BE827" s="28">
        <v>5546</v>
      </c>
      <c r="BF827" s="27">
        <v>0</v>
      </c>
      <c r="BG827" s="31">
        <f t="shared" si="125"/>
        <v>0</v>
      </c>
      <c r="BH827" s="31">
        <f t="shared" si="121"/>
        <v>0</v>
      </c>
      <c r="BI827" s="31">
        <f t="shared" si="116"/>
        <v>0</v>
      </c>
      <c r="BJ827" s="38">
        <v>292.43700000000001</v>
      </c>
      <c r="BK827" s="31">
        <f t="shared" si="126"/>
        <v>560309.29200000002</v>
      </c>
      <c r="BL827" s="27">
        <v>1916</v>
      </c>
      <c r="BN827" s="27" t="s">
        <v>115</v>
      </c>
      <c r="BO827" s="27">
        <f t="shared" si="127"/>
        <v>0</v>
      </c>
      <c r="BP827" s="27">
        <f t="shared" si="117"/>
        <v>214641</v>
      </c>
      <c r="BQ827" s="27">
        <f t="shared" si="118"/>
        <v>2.6104485722671811</v>
      </c>
      <c r="BR827" s="27">
        <f t="shared" si="119"/>
        <v>0.38307592443068034</v>
      </c>
      <c r="BS827" s="27" t="str">
        <f t="shared" si="120"/>
        <v>NonPayer</v>
      </c>
    </row>
    <row r="828" spans="1:71" customFormat="1" hidden="1">
      <c r="A828">
        <v>850</v>
      </c>
      <c r="B828" t="s">
        <v>102</v>
      </c>
      <c r="C828" s="1">
        <v>43281</v>
      </c>
      <c r="D828">
        <v>1.0193000000000001</v>
      </c>
      <c r="E828">
        <v>10772</v>
      </c>
      <c r="F828">
        <v>13474</v>
      </c>
      <c r="G828">
        <v>35930</v>
      </c>
      <c r="H828">
        <v>39804</v>
      </c>
      <c r="I828">
        <v>63613</v>
      </c>
      <c r="J828" s="3" t="e">
        <v>#N/A</v>
      </c>
      <c r="K828">
        <v>0</v>
      </c>
      <c r="L828">
        <v>0</v>
      </c>
      <c r="M828">
        <v>0</v>
      </c>
      <c r="N828" s="2">
        <v>107570</v>
      </c>
      <c r="O828" s="2">
        <v>111247</v>
      </c>
      <c r="P828">
        <v>19809</v>
      </c>
      <c r="Q828">
        <v>250012</v>
      </c>
      <c r="R828">
        <v>41898</v>
      </c>
      <c r="S828" s="4" t="e">
        <v>#N/A</v>
      </c>
      <c r="T828">
        <v>9005</v>
      </c>
      <c r="U828">
        <v>210208</v>
      </c>
      <c r="V828">
        <v>-9005</v>
      </c>
      <c r="W828">
        <v>6822</v>
      </c>
      <c r="X828">
        <v>2926</v>
      </c>
      <c r="Y828">
        <v>147</v>
      </c>
      <c r="Z828">
        <v>-2183</v>
      </c>
      <c r="AA828" t="e">
        <v>#N/A</v>
      </c>
      <c r="AB828">
        <v>52</v>
      </c>
      <c r="AC828">
        <v>4348</v>
      </c>
      <c r="AD828">
        <v>6.3472999999999997</v>
      </c>
      <c r="AE828" s="25" t="e">
        <v>#N/A</v>
      </c>
      <c r="AF828">
        <v>34046</v>
      </c>
      <c r="AG828">
        <v>2259</v>
      </c>
      <c r="AH828">
        <v>243</v>
      </c>
      <c r="AI828">
        <v>4348</v>
      </c>
      <c r="AJ828">
        <v>0</v>
      </c>
      <c r="AK828">
        <v>28639</v>
      </c>
      <c r="AL828">
        <v>0</v>
      </c>
      <c r="AM828">
        <v>0</v>
      </c>
      <c r="AN828">
        <v>35590</v>
      </c>
      <c r="AO828">
        <v>29672</v>
      </c>
      <c r="AP828" t="e">
        <v>#N/A</v>
      </c>
      <c r="AQ828">
        <v>41278</v>
      </c>
      <c r="AR828">
        <v>186399</v>
      </c>
      <c r="AS828">
        <v>179475</v>
      </c>
      <c r="AT828">
        <v>14.0183</v>
      </c>
      <c r="AU828">
        <v>6515</v>
      </c>
      <c r="AV828">
        <v>1144</v>
      </c>
      <c r="AW828">
        <v>-1318</v>
      </c>
      <c r="AX828" s="26">
        <v>41278</v>
      </c>
      <c r="AY828">
        <v>41278</v>
      </c>
      <c r="AZ828">
        <v>107543</v>
      </c>
      <c r="BA828">
        <v>13977</v>
      </c>
      <c r="BB828">
        <v>46475</v>
      </c>
      <c r="BC828">
        <v>73668</v>
      </c>
      <c r="BD828" t="e">
        <v>#N/A</v>
      </c>
      <c r="BE828" s="15">
        <v>34046</v>
      </c>
      <c r="BF828" s="5">
        <v>0</v>
      </c>
      <c r="BG828" s="9">
        <f t="shared" si="125"/>
        <v>0</v>
      </c>
      <c r="BH828" s="9">
        <f t="shared" si="121"/>
        <v>0</v>
      </c>
      <c r="BI828" s="9">
        <f t="shared" si="116"/>
        <v>0</v>
      </c>
      <c r="BJ828">
        <v>289.36399999999998</v>
      </c>
      <c r="BK828" s="9">
        <f t="shared" si="126"/>
        <v>649332.81599999999</v>
      </c>
      <c r="BL828">
        <v>2244</v>
      </c>
      <c r="BN828" t="s">
        <v>115</v>
      </c>
      <c r="BO828">
        <f t="shared" si="127"/>
        <v>0</v>
      </c>
      <c r="BP828">
        <f t="shared" si="117"/>
        <v>208114</v>
      </c>
      <c r="BQ828">
        <f t="shared" si="118"/>
        <v>3.1200823394870119</v>
      </c>
      <c r="BR828">
        <f t="shared" si="119"/>
        <v>0.32050436212667865</v>
      </c>
      <c r="BS828" t="str">
        <f t="shared" si="120"/>
        <v>NonPayer</v>
      </c>
    </row>
    <row r="829" spans="1:71">
      <c r="A829" s="27">
        <v>851</v>
      </c>
      <c r="B829" s="27" t="s">
        <v>102</v>
      </c>
      <c r="C829" s="29">
        <v>43100</v>
      </c>
      <c r="D829" s="27">
        <v>0.94630000000000003</v>
      </c>
      <c r="E829" s="27">
        <v>9746</v>
      </c>
      <c r="F829" s="27">
        <v>11111</v>
      </c>
      <c r="G829" s="27">
        <v>42662</v>
      </c>
      <c r="H829" s="27">
        <v>35622</v>
      </c>
      <c r="I829" s="27">
        <v>14351</v>
      </c>
      <c r="J829" s="27">
        <v>51463</v>
      </c>
      <c r="K829" s="27">
        <v>0</v>
      </c>
      <c r="L829" s="27">
        <v>0</v>
      </c>
      <c r="M829" s="27">
        <v>0</v>
      </c>
      <c r="N829" s="27">
        <v>68036</v>
      </c>
      <c r="O829" s="27">
        <v>66086</v>
      </c>
      <c r="P829" s="27">
        <v>17834</v>
      </c>
      <c r="Q829" s="27">
        <v>130544</v>
      </c>
      <c r="R829" s="27">
        <v>37897</v>
      </c>
      <c r="S829" s="27">
        <v>0</v>
      </c>
      <c r="T829" s="27">
        <v>2563</v>
      </c>
      <c r="U829" s="27">
        <v>94922</v>
      </c>
      <c r="V829" s="27">
        <v>-2563</v>
      </c>
      <c r="W829" s="27">
        <v>7591</v>
      </c>
      <c r="X829" s="27">
        <v>7154</v>
      </c>
      <c r="Y829" s="27">
        <v>43</v>
      </c>
      <c r="Z829" s="27">
        <v>5028</v>
      </c>
      <c r="AA829" s="27">
        <v>0</v>
      </c>
      <c r="AB829" s="27">
        <v>18</v>
      </c>
      <c r="AC829" s="27">
        <v>4623</v>
      </c>
      <c r="AD829" s="27">
        <v>33.6096</v>
      </c>
      <c r="AE829" s="27" t="e">
        <v>#N/A</v>
      </c>
      <c r="AF829" s="27">
        <v>3952</v>
      </c>
      <c r="AG829" s="27">
        <v>1987</v>
      </c>
      <c r="AH829" s="27">
        <v>454</v>
      </c>
      <c r="AI829" s="27">
        <v>4623</v>
      </c>
      <c r="AJ829" s="27">
        <v>0</v>
      </c>
      <c r="AK829" s="27">
        <v>9821</v>
      </c>
      <c r="AL829" s="27">
        <v>0</v>
      </c>
      <c r="AM829" s="27">
        <v>0</v>
      </c>
      <c r="AN829" s="27">
        <v>5912</v>
      </c>
      <c r="AO829" s="27">
        <v>27860</v>
      </c>
      <c r="AP829" s="27" t="e">
        <v>#N/A</v>
      </c>
      <c r="AQ829" s="27">
        <v>9201</v>
      </c>
      <c r="AR829" s="27">
        <v>116193</v>
      </c>
      <c r="AS829" s="27">
        <v>82826</v>
      </c>
      <c r="AT829" s="27">
        <v>35.582000000000001</v>
      </c>
      <c r="AU829" s="27">
        <v>5016</v>
      </c>
      <c r="AV829" s="27" t="e">
        <v>#N/A</v>
      </c>
      <c r="AW829" s="27">
        <v>-120</v>
      </c>
      <c r="AX829" s="27">
        <v>9201</v>
      </c>
      <c r="AY829" s="27">
        <v>9201</v>
      </c>
      <c r="AZ829" s="27">
        <v>94054</v>
      </c>
      <c r="BA829" s="27">
        <v>12842</v>
      </c>
      <c r="BB829" s="27">
        <v>14097</v>
      </c>
      <c r="BC829" s="27">
        <v>45134</v>
      </c>
      <c r="BD829" s="27" t="e">
        <v>#N/A</v>
      </c>
      <c r="BE829" s="28">
        <v>3952</v>
      </c>
      <c r="BF829" s="27">
        <v>0</v>
      </c>
      <c r="BG829" s="31">
        <f t="shared" si="125"/>
        <v>0</v>
      </c>
      <c r="BH829" s="31">
        <f t="shared" si="121"/>
        <v>0</v>
      </c>
      <c r="BI829" s="31">
        <f t="shared" si="116"/>
        <v>0</v>
      </c>
      <c r="BJ829" s="27">
        <v>289.36399999999998</v>
      </c>
      <c r="BK829" s="31">
        <f t="shared" si="126"/>
        <v>548055.41599999997</v>
      </c>
      <c r="BL829" s="27">
        <v>1894</v>
      </c>
      <c r="BN829" s="27" t="s">
        <v>115</v>
      </c>
      <c r="BO829" s="27">
        <f t="shared" si="127"/>
        <v>0</v>
      </c>
      <c r="BP829" s="27">
        <f t="shared" si="117"/>
        <v>92647</v>
      </c>
      <c r="BQ829" s="27">
        <f t="shared" si="118"/>
        <v>5.9155225317603373</v>
      </c>
      <c r="BR829" s="27">
        <f t="shared" si="119"/>
        <v>0.16904677391236655</v>
      </c>
      <c r="BS829" s="27" t="str">
        <f t="shared" si="120"/>
        <v>NonPayer</v>
      </c>
    </row>
    <row r="830" spans="1:71" customFormat="1" hidden="1">
      <c r="A830">
        <v>852</v>
      </c>
      <c r="B830" t="s">
        <v>102</v>
      </c>
      <c r="C830" s="1">
        <v>42916</v>
      </c>
      <c r="D830">
        <v>1.081</v>
      </c>
      <c r="E830">
        <v>7784</v>
      </c>
      <c r="F830">
        <v>10840</v>
      </c>
      <c r="G830">
        <v>14606</v>
      </c>
      <c r="H830">
        <v>16764</v>
      </c>
      <c r="I830">
        <v>14238</v>
      </c>
      <c r="J830" s="3" t="e">
        <v>#N/A</v>
      </c>
      <c r="K830">
        <v>17947</v>
      </c>
      <c r="L830">
        <v>1182</v>
      </c>
      <c r="M830">
        <v>0</v>
      </c>
      <c r="N830" s="2">
        <v>68534</v>
      </c>
      <c r="O830" s="2">
        <v>64871</v>
      </c>
      <c r="P830">
        <v>0</v>
      </c>
      <c r="Q830">
        <v>122676</v>
      </c>
      <c r="R830">
        <v>37062</v>
      </c>
      <c r="S830" s="4">
        <v>0</v>
      </c>
      <c r="T830">
        <v>3864</v>
      </c>
      <c r="U830">
        <v>105912</v>
      </c>
      <c r="V830">
        <v>-3864</v>
      </c>
      <c r="W830">
        <v>7171</v>
      </c>
      <c r="X830">
        <v>2823</v>
      </c>
      <c r="Y830">
        <v>14</v>
      </c>
      <c r="Z830">
        <v>3307</v>
      </c>
      <c r="AA830">
        <v>0</v>
      </c>
      <c r="AB830">
        <v>167</v>
      </c>
      <c r="AC830">
        <v>2997</v>
      </c>
      <c r="AD830">
        <v>28.2685</v>
      </c>
      <c r="AE830" s="25" t="e">
        <v>#N/A</v>
      </c>
      <c r="AF830">
        <v>3514</v>
      </c>
      <c r="AG830">
        <v>1373</v>
      </c>
      <c r="AH830">
        <v>217</v>
      </c>
      <c r="AI830">
        <v>2997</v>
      </c>
      <c r="AJ830">
        <v>0</v>
      </c>
      <c r="AK830">
        <v>4970</v>
      </c>
      <c r="AL830">
        <v>-220</v>
      </c>
      <c r="AM830">
        <v>0</v>
      </c>
      <c r="AN830">
        <v>4857</v>
      </c>
      <c r="AO830">
        <v>22104</v>
      </c>
      <c r="AP830" t="e">
        <v>#N/A</v>
      </c>
      <c r="AQ830">
        <v>8020</v>
      </c>
      <c r="AR830">
        <v>108438</v>
      </c>
      <c r="AS830">
        <v>80644</v>
      </c>
      <c r="AT830">
        <v>37.1873</v>
      </c>
      <c r="AU830">
        <v>4712</v>
      </c>
      <c r="AV830" t="e">
        <v>#N/A</v>
      </c>
      <c r="AW830" t="e">
        <v>#N/A</v>
      </c>
      <c r="AX830" s="26">
        <v>8020</v>
      </c>
      <c r="AY830">
        <v>8020</v>
      </c>
      <c r="AZ830">
        <v>84168</v>
      </c>
      <c r="BA830">
        <v>13262</v>
      </c>
      <c r="BB830">
        <v>12671</v>
      </c>
      <c r="BC830">
        <v>56619</v>
      </c>
      <c r="BD830" t="e">
        <v>#N/A</v>
      </c>
      <c r="BE830" s="15">
        <v>3514</v>
      </c>
      <c r="BF830" s="5">
        <v>0</v>
      </c>
      <c r="BG830" s="9">
        <f t="shared" si="125"/>
        <v>0</v>
      </c>
      <c r="BH830" s="9">
        <f t="shared" si="121"/>
        <v>0</v>
      </c>
      <c r="BI830" s="9">
        <f t="shared" si="116"/>
        <v>0</v>
      </c>
      <c r="BJ830">
        <v>278.33600000000001</v>
      </c>
      <c r="BK830" s="9">
        <f t="shared" si="126"/>
        <v>427524.09600000002</v>
      </c>
      <c r="BL830">
        <v>1536</v>
      </c>
      <c r="BN830" t="s">
        <v>115</v>
      </c>
      <c r="BO830">
        <f t="shared" si="127"/>
        <v>0</v>
      </c>
      <c r="BP830">
        <f t="shared" si="117"/>
        <v>85614</v>
      </c>
      <c r="BQ830">
        <f t="shared" si="118"/>
        <v>4.9936236596818278</v>
      </c>
      <c r="BR830">
        <f t="shared" si="119"/>
        <v>0.20025537928977924</v>
      </c>
      <c r="BS830" t="str">
        <f t="shared" si="120"/>
        <v>NonPayer</v>
      </c>
    </row>
    <row r="831" spans="1:71">
      <c r="A831" s="27">
        <v>853</v>
      </c>
      <c r="B831" s="27" t="s">
        <v>102</v>
      </c>
      <c r="C831" s="29">
        <v>42735</v>
      </c>
      <c r="D831" s="27">
        <v>0.91290000000000004</v>
      </c>
      <c r="E831" s="27">
        <v>7741</v>
      </c>
      <c r="F831" s="27">
        <v>9532</v>
      </c>
      <c r="G831" s="27">
        <v>28232</v>
      </c>
      <c r="H831" s="27">
        <v>14622</v>
      </c>
      <c r="I831" s="27">
        <v>13950</v>
      </c>
      <c r="J831" s="27">
        <v>41551</v>
      </c>
      <c r="K831" s="27">
        <v>18750</v>
      </c>
      <c r="L831" s="27">
        <v>3033</v>
      </c>
      <c r="M831" s="27">
        <v>0</v>
      </c>
      <c r="N831" s="27">
        <v>67695</v>
      </c>
      <c r="O831" s="27">
        <v>60223</v>
      </c>
      <c r="P831" s="27">
        <v>0</v>
      </c>
      <c r="Q831" s="27">
        <v>114108</v>
      </c>
      <c r="R831" s="27">
        <v>35516</v>
      </c>
      <c r="S831" s="27">
        <v>0</v>
      </c>
      <c r="T831" s="27">
        <v>2923</v>
      </c>
      <c r="U831" s="27">
        <v>99486</v>
      </c>
      <c r="V831" s="27">
        <v>-2923</v>
      </c>
      <c r="W831" s="27">
        <v>5329</v>
      </c>
      <c r="X831" s="27">
        <v>2408</v>
      </c>
      <c r="Y831" s="27">
        <v>19</v>
      </c>
      <c r="Z831" s="27">
        <v>2406</v>
      </c>
      <c r="AA831" s="27">
        <v>0</v>
      </c>
      <c r="AB831" s="27">
        <v>100</v>
      </c>
      <c r="AC831" s="27">
        <v>3337</v>
      </c>
      <c r="AD831" s="27">
        <v>51.998399999999997</v>
      </c>
      <c r="AE831" s="27" t="e">
        <v>#N/A</v>
      </c>
      <c r="AF831" s="27">
        <v>1228</v>
      </c>
      <c r="AG831" s="27">
        <v>1314</v>
      </c>
      <c r="AH831" s="27" t="e">
        <v>#N/A</v>
      </c>
      <c r="AI831" s="27">
        <v>3337</v>
      </c>
      <c r="AJ831" s="27">
        <v>0</v>
      </c>
      <c r="AK831" s="27">
        <v>1506</v>
      </c>
      <c r="AL831" s="27">
        <v>-3318</v>
      </c>
      <c r="AM831" s="27">
        <v>0</v>
      </c>
      <c r="AN831" s="27">
        <v>2527</v>
      </c>
      <c r="AO831" s="27">
        <v>22119</v>
      </c>
      <c r="AP831" s="27" t="e">
        <v>#N/A</v>
      </c>
      <c r="AQ831" s="27">
        <v>6798</v>
      </c>
      <c r="AR831" s="27">
        <v>100158</v>
      </c>
      <c r="AS831" s="27">
        <v>77086</v>
      </c>
      <c r="AT831" s="27">
        <v>38.930399999999999</v>
      </c>
      <c r="AU831" s="27">
        <v>4324</v>
      </c>
      <c r="AV831" s="27" t="e">
        <v>#N/A</v>
      </c>
      <c r="AW831" s="27" t="e">
        <v>#N/A</v>
      </c>
      <c r="AX831" s="27">
        <v>6798</v>
      </c>
      <c r="AY831" s="27">
        <v>6798</v>
      </c>
      <c r="AZ831" s="27">
        <v>75925</v>
      </c>
      <c r="BA831" s="27">
        <v>12847</v>
      </c>
      <c r="BB831" s="27">
        <v>11107</v>
      </c>
      <c r="BC831" s="27">
        <v>60348</v>
      </c>
      <c r="BD831" s="27" t="e">
        <v>#N/A</v>
      </c>
      <c r="BE831" s="28">
        <v>1228</v>
      </c>
      <c r="BF831" s="27">
        <v>0</v>
      </c>
      <c r="BG831" s="31">
        <f t="shared" si="125"/>
        <v>0</v>
      </c>
      <c r="BH831" s="31">
        <f t="shared" si="121"/>
        <v>0</v>
      </c>
      <c r="BI831" s="31">
        <f t="shared" si="116"/>
        <v>0</v>
      </c>
      <c r="BJ831" s="27">
        <v>278.33600000000001</v>
      </c>
      <c r="BK831" s="31">
        <f t="shared" si="126"/>
        <v>347224.16000000003</v>
      </c>
      <c r="BL831" s="27">
        <v>1247.5</v>
      </c>
      <c r="BN831" s="27" t="s">
        <v>115</v>
      </c>
      <c r="BO831" s="27">
        <f t="shared" si="127"/>
        <v>0</v>
      </c>
      <c r="BP831" s="27">
        <f t="shared" si="117"/>
        <v>78592</v>
      </c>
      <c r="BQ831" s="27">
        <f t="shared" si="118"/>
        <v>4.4180598534201962</v>
      </c>
      <c r="BR831" s="27">
        <f t="shared" si="119"/>
        <v>0.22634369682109676</v>
      </c>
      <c r="BS831" s="27" t="str">
        <f t="shared" si="120"/>
        <v>NonPayer</v>
      </c>
    </row>
    <row r="832" spans="1:71" customFormat="1" hidden="1">
      <c r="A832">
        <v>854</v>
      </c>
      <c r="B832" t="s">
        <v>102</v>
      </c>
      <c r="C832" s="1">
        <v>42551</v>
      </c>
      <c r="D832">
        <v>0.96</v>
      </c>
      <c r="E832">
        <v>5637</v>
      </c>
      <c r="F832">
        <v>8174</v>
      </c>
      <c r="G832">
        <v>29506</v>
      </c>
      <c r="H832">
        <v>12853</v>
      </c>
      <c r="I832">
        <v>14581</v>
      </c>
      <c r="J832" s="3" t="e">
        <v>#N/A</v>
      </c>
      <c r="K832">
        <v>23249</v>
      </c>
      <c r="L832">
        <v>1285</v>
      </c>
      <c r="M832">
        <v>0</v>
      </c>
      <c r="N832" s="2">
        <v>65324</v>
      </c>
      <c r="O832" s="2">
        <v>56871</v>
      </c>
      <c r="P832">
        <v>0</v>
      </c>
      <c r="Q832">
        <v>112649</v>
      </c>
      <c r="R832">
        <v>38503</v>
      </c>
      <c r="S832" s="4" t="e">
        <v>#N/A</v>
      </c>
      <c r="T832">
        <v>2486</v>
      </c>
      <c r="U832">
        <v>99796</v>
      </c>
      <c r="V832">
        <v>-2486</v>
      </c>
      <c r="W832">
        <v>8307</v>
      </c>
      <c r="X832">
        <v>2316</v>
      </c>
      <c r="Y832">
        <v>43</v>
      </c>
      <c r="Z832">
        <v>5821</v>
      </c>
      <c r="AA832">
        <v>0</v>
      </c>
      <c r="AB832">
        <v>164</v>
      </c>
      <c r="AC832">
        <v>3517</v>
      </c>
      <c r="AD832">
        <v>33.868899999999996</v>
      </c>
      <c r="AE832" s="25" t="e">
        <v>#N/A</v>
      </c>
      <c r="AF832">
        <v>2058</v>
      </c>
      <c r="AG832">
        <v>1054</v>
      </c>
      <c r="AH832" t="e">
        <v>#N/A</v>
      </c>
      <c r="AI832">
        <v>3517</v>
      </c>
      <c r="AJ832">
        <v>0</v>
      </c>
      <c r="AK832">
        <v>0</v>
      </c>
      <c r="AL832">
        <v>0</v>
      </c>
      <c r="AM832">
        <v>0</v>
      </c>
      <c r="AN832">
        <v>3112</v>
      </c>
      <c r="AO832">
        <v>18040</v>
      </c>
      <c r="AP832" t="e">
        <v>#N/A</v>
      </c>
      <c r="AQ832">
        <v>10256</v>
      </c>
      <c r="AR832">
        <v>98068</v>
      </c>
      <c r="AS832">
        <v>74146</v>
      </c>
      <c r="AT832">
        <v>31.269300000000001</v>
      </c>
      <c r="AU832">
        <v>4666</v>
      </c>
      <c r="AV832" t="e">
        <v>#N/A</v>
      </c>
      <c r="AW832">
        <v>0</v>
      </c>
      <c r="AX832" s="26">
        <v>10256</v>
      </c>
      <c r="AY832">
        <v>10256</v>
      </c>
      <c r="AZ832">
        <v>68046</v>
      </c>
      <c r="BA832">
        <v>11868</v>
      </c>
      <c r="BB832">
        <v>14922</v>
      </c>
      <c r="BC832">
        <v>60607</v>
      </c>
      <c r="BD832" t="e">
        <v>#N/A</v>
      </c>
      <c r="BE832" s="15">
        <v>2058</v>
      </c>
      <c r="BF832" s="5">
        <v>0</v>
      </c>
      <c r="BG832" s="9">
        <f t="shared" si="125"/>
        <v>0</v>
      </c>
      <c r="BH832" s="9">
        <f t="shared" si="121"/>
        <v>0</v>
      </c>
      <c r="BI832" s="9">
        <f t="shared" si="116"/>
        <v>0</v>
      </c>
      <c r="BJ832">
        <v>271.35700000000003</v>
      </c>
      <c r="BK832" s="9">
        <f t="shared" si="126"/>
        <v>379628.44300000003</v>
      </c>
      <c r="BL832">
        <v>1399</v>
      </c>
      <c r="BN832" t="s">
        <v>115</v>
      </c>
      <c r="BO832">
        <f t="shared" si="127"/>
        <v>0</v>
      </c>
      <c r="BP832">
        <f t="shared" si="117"/>
        <v>74146</v>
      </c>
      <c r="BQ832">
        <f t="shared" si="118"/>
        <v>5.1200124484125915</v>
      </c>
      <c r="BR832">
        <f t="shared" si="119"/>
        <v>0.1953120251318998</v>
      </c>
      <c r="BS832" t="str">
        <f t="shared" si="120"/>
        <v>NonPayer</v>
      </c>
    </row>
    <row r="833" spans="1:71">
      <c r="A833" s="27">
        <v>855</v>
      </c>
      <c r="B833" s="27" t="s">
        <v>102</v>
      </c>
      <c r="C833" s="29">
        <v>42369</v>
      </c>
      <c r="D833" s="27">
        <v>1.0176000000000001</v>
      </c>
      <c r="E833" s="27">
        <v>5586</v>
      </c>
      <c r="F833" s="27">
        <v>6994</v>
      </c>
      <c r="G833" s="27">
        <v>24238</v>
      </c>
      <c r="H833" s="27">
        <v>11669</v>
      </c>
      <c r="I833" s="27">
        <v>14569</v>
      </c>
      <c r="J833" s="27">
        <v>38969</v>
      </c>
      <c r="K833" s="27">
        <v>27374</v>
      </c>
      <c r="L833" s="27">
        <v>2915</v>
      </c>
      <c r="M833" s="27">
        <v>0</v>
      </c>
      <c r="N833" s="27">
        <v>62197</v>
      </c>
      <c r="O833" s="27">
        <v>52765</v>
      </c>
      <c r="P833" s="27">
        <v>0</v>
      </c>
      <c r="Q833" s="27">
        <v>111818</v>
      </c>
      <c r="R833" s="27">
        <v>41721</v>
      </c>
      <c r="S833" s="27">
        <v>0</v>
      </c>
      <c r="T833" s="27">
        <v>1659</v>
      </c>
      <c r="U833" s="27">
        <v>100149</v>
      </c>
      <c r="V833" s="27">
        <v>-1659</v>
      </c>
      <c r="W833" s="27">
        <v>5500</v>
      </c>
      <c r="X833" s="27">
        <v>2275</v>
      </c>
      <c r="Y833" s="27">
        <v>60</v>
      </c>
      <c r="Z833" s="27">
        <v>3841</v>
      </c>
      <c r="AA833" s="27">
        <v>0</v>
      </c>
      <c r="AB833" s="27">
        <v>29</v>
      </c>
      <c r="AC833" s="27">
        <v>2728</v>
      </c>
      <c r="AD833" s="27">
        <v>34.520000000000003</v>
      </c>
      <c r="AE833" s="27" t="e">
        <v>#N/A</v>
      </c>
      <c r="AF833" s="27">
        <v>2851</v>
      </c>
      <c r="AG833" s="27">
        <v>1503</v>
      </c>
      <c r="AH833" s="27" t="e">
        <v>#N/A</v>
      </c>
      <c r="AI833" s="27">
        <v>2728</v>
      </c>
      <c r="AJ833" s="27">
        <v>0</v>
      </c>
      <c r="AK833" s="27">
        <v>0</v>
      </c>
      <c r="AL833" s="27">
        <v>-1187</v>
      </c>
      <c r="AM833" s="27">
        <v>0</v>
      </c>
      <c r="AN833" s="27">
        <v>4354</v>
      </c>
      <c r="AO833" s="27">
        <v>18094</v>
      </c>
      <c r="AP833" s="27" t="e">
        <v>#N/A</v>
      </c>
      <c r="AQ833" s="27">
        <v>9679</v>
      </c>
      <c r="AR833" s="27">
        <v>97249</v>
      </c>
      <c r="AS833" s="27">
        <v>70097</v>
      </c>
      <c r="AT833" s="27">
        <v>28.809899999999999</v>
      </c>
      <c r="AU833" s="27">
        <v>3917</v>
      </c>
      <c r="AV833" s="27" t="e">
        <v>#N/A</v>
      </c>
      <c r="AW833" s="27">
        <v>0</v>
      </c>
      <c r="AX833" s="27">
        <v>9679</v>
      </c>
      <c r="AY833" s="27">
        <v>9679</v>
      </c>
      <c r="AZ833" s="27">
        <v>59792</v>
      </c>
      <c r="BA833" s="27">
        <v>9593</v>
      </c>
      <c r="BB833" s="27">
        <v>13596</v>
      </c>
      <c r="BC833" s="27">
        <v>41560</v>
      </c>
      <c r="BD833" s="27" t="e">
        <v>#N/A</v>
      </c>
      <c r="BE833" s="28">
        <v>2851</v>
      </c>
      <c r="BF833" s="27">
        <v>0</v>
      </c>
      <c r="BG833" s="31">
        <f t="shared" si="125"/>
        <v>0</v>
      </c>
      <c r="BH833" s="31">
        <f t="shared" si="121"/>
        <v>0</v>
      </c>
      <c r="BI833" s="31">
        <f t="shared" si="116"/>
        <v>0</v>
      </c>
      <c r="BJ833" s="27">
        <v>263.33699999999999</v>
      </c>
      <c r="BK833" s="31">
        <f t="shared" si="126"/>
        <v>302047.53899999999</v>
      </c>
      <c r="BL833" s="27">
        <v>1147</v>
      </c>
      <c r="BN833" s="27" t="s">
        <v>115</v>
      </c>
      <c r="BO833" s="27">
        <f t="shared" si="127"/>
        <v>0</v>
      </c>
      <c r="BP833" s="27">
        <f t="shared" si="117"/>
        <v>70097</v>
      </c>
      <c r="BQ833" s="27">
        <f t="shared" si="118"/>
        <v>4.3089938085795394</v>
      </c>
      <c r="BR833" s="27">
        <f t="shared" si="119"/>
        <v>0.23207274004639383</v>
      </c>
      <c r="BS833" s="27" t="str">
        <f t="shared" si="120"/>
        <v>NonPayer</v>
      </c>
    </row>
    <row r="834" spans="1:71" customFormat="1" hidden="1">
      <c r="A834">
        <v>856</v>
      </c>
      <c r="B834" t="s">
        <v>102</v>
      </c>
      <c r="C834" s="1">
        <v>42185</v>
      </c>
      <c r="D834">
        <v>0.9738</v>
      </c>
      <c r="E834">
        <v>4502</v>
      </c>
      <c r="F834">
        <v>6214</v>
      </c>
      <c r="G834">
        <v>9430</v>
      </c>
      <c r="H834">
        <v>9378</v>
      </c>
      <c r="I834">
        <v>11375</v>
      </c>
      <c r="J834" s="3" t="e">
        <v>#N/A</v>
      </c>
      <c r="K834">
        <v>23895</v>
      </c>
      <c r="L834">
        <v>556</v>
      </c>
      <c r="M834">
        <v>0</v>
      </c>
      <c r="N834" s="2">
        <v>55068</v>
      </c>
      <c r="O834" s="2">
        <v>42774</v>
      </c>
      <c r="P834">
        <v>0</v>
      </c>
      <c r="Q834">
        <v>94882</v>
      </c>
      <c r="R834">
        <v>35716</v>
      </c>
      <c r="S834" s="4" t="e">
        <v>#N/A</v>
      </c>
      <c r="T834">
        <v>4026</v>
      </c>
      <c r="U834">
        <v>85504</v>
      </c>
      <c r="V834">
        <v>-4026</v>
      </c>
      <c r="W834">
        <v>6386</v>
      </c>
      <c r="X834">
        <v>1874</v>
      </c>
      <c r="Y834">
        <v>27</v>
      </c>
      <c r="Z834">
        <v>2360</v>
      </c>
      <c r="AA834">
        <v>0</v>
      </c>
      <c r="AB834">
        <v>63</v>
      </c>
      <c r="AC834">
        <v>2196</v>
      </c>
      <c r="AD834">
        <v>44.7059</v>
      </c>
      <c r="AE834" s="25" t="e">
        <v>#N/A</v>
      </c>
      <c r="AF834">
        <v>423</v>
      </c>
      <c r="AG834">
        <v>342</v>
      </c>
      <c r="AH834" t="e">
        <v>#N/A</v>
      </c>
      <c r="AI834">
        <v>2196</v>
      </c>
      <c r="AJ834">
        <v>0</v>
      </c>
      <c r="AK834">
        <v>0</v>
      </c>
      <c r="AL834">
        <v>-1336</v>
      </c>
      <c r="AM834">
        <v>0</v>
      </c>
      <c r="AN834">
        <v>765</v>
      </c>
      <c r="AO834">
        <v>13920</v>
      </c>
      <c r="AP834" t="e">
        <v>#N/A</v>
      </c>
      <c r="AQ834">
        <v>14494</v>
      </c>
      <c r="AR834">
        <v>83507</v>
      </c>
      <c r="AS834">
        <v>59166</v>
      </c>
      <c r="AT834">
        <v>24.776800000000001</v>
      </c>
      <c r="AU834">
        <v>4774</v>
      </c>
      <c r="AV834" t="e">
        <v>#N/A</v>
      </c>
      <c r="AW834">
        <v>0</v>
      </c>
      <c r="AX834" s="26">
        <v>14494</v>
      </c>
      <c r="AY834">
        <v>14494</v>
      </c>
      <c r="AZ834">
        <v>53983</v>
      </c>
      <c r="BA834">
        <v>12656</v>
      </c>
      <c r="BB834">
        <v>19268</v>
      </c>
      <c r="BC834">
        <v>33751</v>
      </c>
      <c r="BD834" t="e">
        <v>#N/A</v>
      </c>
      <c r="BE834" s="15">
        <v>423</v>
      </c>
      <c r="BF834" s="5">
        <v>0</v>
      </c>
      <c r="BG834" s="9">
        <f t="shared" si="125"/>
        <v>0</v>
      </c>
      <c r="BH834" s="9">
        <f t="shared" si="121"/>
        <v>0</v>
      </c>
      <c r="BI834" s="9">
        <f t="shared" si="116"/>
        <v>0</v>
      </c>
      <c r="BJ834">
        <v>263.33699999999999</v>
      </c>
      <c r="BK834" s="9">
        <f t="shared" si="126"/>
        <v>223309.77599999998</v>
      </c>
      <c r="BL834">
        <v>848</v>
      </c>
      <c r="BN834" t="s">
        <v>115</v>
      </c>
      <c r="BO834">
        <f t="shared" si="127"/>
        <v>0</v>
      </c>
      <c r="BP834">
        <f t="shared" si="117"/>
        <v>59166</v>
      </c>
      <c r="BQ834">
        <f t="shared" si="118"/>
        <v>3.7742922624480273</v>
      </c>
      <c r="BR834">
        <f t="shared" si="119"/>
        <v>0.2649503351792355</v>
      </c>
      <c r="BS834" t="str">
        <f t="shared" si="120"/>
        <v>NonPayer</v>
      </c>
    </row>
    <row r="835" spans="1:71">
      <c r="A835" s="27">
        <v>857</v>
      </c>
      <c r="B835" s="27" t="s">
        <v>102</v>
      </c>
      <c r="C835" s="29">
        <v>42004</v>
      </c>
      <c r="D835" s="27">
        <v>1.2293000000000001</v>
      </c>
      <c r="E835" s="27">
        <v>3703</v>
      </c>
      <c r="F835" s="27">
        <v>5053</v>
      </c>
      <c r="G835" s="27">
        <v>17645</v>
      </c>
      <c r="H835" s="27">
        <v>9791</v>
      </c>
      <c r="I835" s="27">
        <v>14257</v>
      </c>
      <c r="J835" s="27">
        <v>26269</v>
      </c>
      <c r="K835" s="27">
        <v>26123</v>
      </c>
      <c r="L835" s="27">
        <v>3124</v>
      </c>
      <c r="M835" s="27">
        <v>0</v>
      </c>
      <c r="N835" s="27">
        <v>52518</v>
      </c>
      <c r="O835" s="27">
        <v>39362</v>
      </c>
      <c r="P835" s="27">
        <v>0</v>
      </c>
      <c r="Q835" s="27">
        <v>94594</v>
      </c>
      <c r="R835" s="27">
        <v>38858</v>
      </c>
      <c r="S835" s="27">
        <v>24.9848</v>
      </c>
      <c r="T835" s="27">
        <v>2998</v>
      </c>
      <c r="U835" s="27">
        <v>84803</v>
      </c>
      <c r="V835" s="27">
        <v>-2998</v>
      </c>
      <c r="W835" s="27">
        <v>3725</v>
      </c>
      <c r="X835" s="27">
        <v>1206</v>
      </c>
      <c r="Y835" s="27">
        <v>96</v>
      </c>
      <c r="Z835" s="27">
        <v>727</v>
      </c>
      <c r="AA835" s="27">
        <v>0</v>
      </c>
      <c r="AB835" s="27">
        <v>68</v>
      </c>
      <c r="AC835" s="27">
        <v>4478</v>
      </c>
      <c r="AD835" s="27">
        <v>23.592300000000002</v>
      </c>
      <c r="AE835" s="27" t="e">
        <v>#N/A</v>
      </c>
      <c r="AF835" s="27">
        <v>7572</v>
      </c>
      <c r="AG835" s="27">
        <v>2338</v>
      </c>
      <c r="AH835" s="27" t="e">
        <v>#N/A</v>
      </c>
      <c r="AI835" s="27">
        <v>4478</v>
      </c>
      <c r="AJ835" s="27">
        <v>0</v>
      </c>
      <c r="AK835" s="27">
        <v>0</v>
      </c>
      <c r="AL835" s="27">
        <v>-4675</v>
      </c>
      <c r="AM835" s="27">
        <v>0</v>
      </c>
      <c r="AN835" s="27">
        <v>9910</v>
      </c>
      <c r="AO835" s="27">
        <v>14667</v>
      </c>
      <c r="AP835" s="27" t="e">
        <v>#N/A</v>
      </c>
      <c r="AQ835" s="27">
        <v>17020</v>
      </c>
      <c r="AR835" s="27">
        <v>80337</v>
      </c>
      <c r="AS835" s="27">
        <v>55736</v>
      </c>
      <c r="AT835" s="27">
        <v>24.2714</v>
      </c>
      <c r="AU835" s="27">
        <v>5455</v>
      </c>
      <c r="AV835" s="27" t="e">
        <v>#N/A</v>
      </c>
      <c r="AW835" s="27">
        <v>0</v>
      </c>
      <c r="AX835" s="27">
        <v>17020</v>
      </c>
      <c r="AY835" s="27">
        <v>17020</v>
      </c>
      <c r="AZ835" s="27">
        <v>50767</v>
      </c>
      <c r="BA835" s="27">
        <v>15323</v>
      </c>
      <c r="BB835" s="27">
        <v>22475</v>
      </c>
      <c r="BC835" s="27">
        <v>25788</v>
      </c>
      <c r="BD835" s="27" t="e">
        <v>#N/A</v>
      </c>
      <c r="BE835" s="28">
        <v>7572</v>
      </c>
      <c r="BF835" s="27">
        <v>0</v>
      </c>
      <c r="BG835" s="31">
        <f t="shared" si="125"/>
        <v>0</v>
      </c>
      <c r="BH835" s="31">
        <f t="shared" si="121"/>
        <v>0</v>
      </c>
      <c r="BI835" s="31">
        <f t="shared" ref="BI835:BI842" si="128">IF(C836&lt;&gt;DATE(2021,12,31),BG835+BG836,0)</f>
        <v>0</v>
      </c>
      <c r="BJ835" s="27">
        <v>263.33699999999999</v>
      </c>
      <c r="BK835" s="31">
        <f t="shared" si="126"/>
        <v>269920.42499999999</v>
      </c>
      <c r="BL835" s="27">
        <v>1025</v>
      </c>
      <c r="BN835" s="27" t="s">
        <v>115</v>
      </c>
      <c r="BO835" s="27">
        <f t="shared" si="127"/>
        <v>0</v>
      </c>
      <c r="BP835" s="27">
        <f t="shared" ref="BP835:BP842" si="129">Q835-R835</f>
        <v>55736</v>
      </c>
      <c r="BQ835" s="27">
        <f t="shared" ref="BQ835:BQ842" si="130">BK835/BP835</f>
        <v>4.8428381118128314</v>
      </c>
      <c r="BR835" s="27">
        <f t="shared" ref="BR835:BR842" si="131">BP835/BK835</f>
        <v>0.20649048696481564</v>
      </c>
      <c r="BS835" s="27" t="str">
        <f t="shared" ref="BS835:BS842" si="132">IF(B835=B836,IF(AND(BF835&gt;0,BF836&gt;0),"Continue",IF(AND(BF835&gt;0,BF836=0),"Initiate","NonPayer")),$BG$89)</f>
        <v>NonPayer</v>
      </c>
    </row>
    <row r="836" spans="1:71" customFormat="1" hidden="1">
      <c r="A836">
        <v>858</v>
      </c>
      <c r="B836" t="s">
        <v>102</v>
      </c>
      <c r="C836" s="1">
        <v>41820</v>
      </c>
      <c r="D836">
        <v>1.2751999999999999</v>
      </c>
      <c r="E836">
        <v>2872</v>
      </c>
      <c r="F836">
        <v>4181</v>
      </c>
      <c r="G836">
        <v>20836</v>
      </c>
      <c r="H836">
        <v>6940</v>
      </c>
      <c r="I836">
        <v>3660</v>
      </c>
      <c r="J836" s="3" t="e">
        <v>#N/A</v>
      </c>
      <c r="K836">
        <v>19757</v>
      </c>
      <c r="L836">
        <v>0</v>
      </c>
      <c r="M836">
        <v>0</v>
      </c>
      <c r="N836" s="2">
        <v>40574</v>
      </c>
      <c r="O836" s="2">
        <v>29254</v>
      </c>
      <c r="P836">
        <v>0</v>
      </c>
      <c r="Q836">
        <v>73903</v>
      </c>
      <c r="R836">
        <v>28173</v>
      </c>
      <c r="S836" s="4" t="e">
        <v>#N/A</v>
      </c>
      <c r="T836">
        <v>2146</v>
      </c>
      <c r="U836">
        <v>66963</v>
      </c>
      <c r="V836">
        <v>-2146</v>
      </c>
      <c r="W836">
        <v>4021</v>
      </c>
      <c r="X836">
        <v>1114</v>
      </c>
      <c r="Y836">
        <v>0</v>
      </c>
      <c r="Z836">
        <v>1875</v>
      </c>
      <c r="AA836">
        <v>0</v>
      </c>
      <c r="AB836">
        <v>38</v>
      </c>
      <c r="AC836">
        <v>3631</v>
      </c>
      <c r="AD836">
        <v>25.520700000000001</v>
      </c>
      <c r="AE836" s="25" t="e">
        <v>#N/A</v>
      </c>
      <c r="AF836">
        <v>2396</v>
      </c>
      <c r="AG836">
        <v>821</v>
      </c>
      <c r="AH836" t="e">
        <v>#N/A</v>
      </c>
      <c r="AI836">
        <v>3631</v>
      </c>
      <c r="AJ836">
        <v>0</v>
      </c>
      <c r="AK836">
        <v>0</v>
      </c>
      <c r="AL836">
        <v>0</v>
      </c>
      <c r="AM836">
        <v>0</v>
      </c>
      <c r="AN836">
        <v>3217</v>
      </c>
      <c r="AO836">
        <v>12158</v>
      </c>
      <c r="AP836" t="e">
        <v>#N/A</v>
      </c>
      <c r="AQ836">
        <v>13389</v>
      </c>
      <c r="AR836">
        <v>70243</v>
      </c>
      <c r="AS836">
        <v>45730</v>
      </c>
      <c r="AT836">
        <v>21.0275</v>
      </c>
      <c r="AU836">
        <v>3565</v>
      </c>
      <c r="AV836" t="e">
        <v>#N/A</v>
      </c>
      <c r="AW836">
        <v>0</v>
      </c>
      <c r="AX836" s="26">
        <v>13389</v>
      </c>
      <c r="AY836">
        <v>13389</v>
      </c>
      <c r="AZ836">
        <v>45347</v>
      </c>
      <c r="BA836">
        <v>13515</v>
      </c>
      <c r="BB836">
        <v>16954</v>
      </c>
      <c r="BC836">
        <v>23076</v>
      </c>
      <c r="BD836" t="e">
        <v>#N/A</v>
      </c>
      <c r="BE836" s="15">
        <v>2396</v>
      </c>
      <c r="BF836" s="5">
        <v>0</v>
      </c>
      <c r="BG836" s="9">
        <f t="shared" si="125"/>
        <v>0</v>
      </c>
      <c r="BH836" s="9" t="e">
        <f t="shared" ref="BH836:BH842" si="133">BG836+BG837</f>
        <v>#N/A</v>
      </c>
      <c r="BI836" s="9" t="e">
        <f t="shared" si="128"/>
        <v>#N/A</v>
      </c>
      <c r="BJ836">
        <v>250.529</v>
      </c>
      <c r="BK836" s="9">
        <f t="shared" si="126"/>
        <v>305044.10438730399</v>
      </c>
      <c r="BL836">
        <v>1217.599976</v>
      </c>
      <c r="BN836" t="s">
        <v>115</v>
      </c>
      <c r="BO836">
        <f t="shared" si="127"/>
        <v>0</v>
      </c>
      <c r="BP836">
        <f t="shared" si="129"/>
        <v>45730</v>
      </c>
      <c r="BQ836">
        <f t="shared" si="130"/>
        <v>6.6705467830156131</v>
      </c>
      <c r="BR836">
        <f t="shared" si="131"/>
        <v>0.14991274816423986</v>
      </c>
      <c r="BS836" t="e">
        <f t="shared" si="132"/>
        <v>#N/A</v>
      </c>
    </row>
    <row r="837" spans="1:71">
      <c r="A837" s="27">
        <v>859</v>
      </c>
      <c r="B837" s="27" t="s">
        <v>102</v>
      </c>
      <c r="C837" s="29">
        <v>41639</v>
      </c>
      <c r="D837" s="27">
        <v>0.92989999999999995</v>
      </c>
      <c r="E837" s="27">
        <v>2785</v>
      </c>
      <c r="F837" s="27">
        <v>3710</v>
      </c>
      <c r="G837" s="27">
        <v>33394</v>
      </c>
      <c r="H837" s="27">
        <v>6915</v>
      </c>
      <c r="I837" s="27">
        <v>3579</v>
      </c>
      <c r="J837" s="27">
        <v>20062</v>
      </c>
      <c r="K837" s="27">
        <v>16429</v>
      </c>
      <c r="L837" s="27">
        <v>87</v>
      </c>
      <c r="M837" s="27">
        <v>0</v>
      </c>
      <c r="N837" s="27">
        <v>35498</v>
      </c>
      <c r="O837" s="27">
        <v>30654</v>
      </c>
      <c r="P837" s="27">
        <v>0</v>
      </c>
      <c r="Q837" s="27">
        <v>71311</v>
      </c>
      <c r="R837" s="27">
        <v>24714</v>
      </c>
      <c r="S837" s="27" t="e">
        <v>#N/A</v>
      </c>
      <c r="T837" s="27">
        <v>1665</v>
      </c>
      <c r="U837" s="27">
        <v>64396</v>
      </c>
      <c r="V837" s="27">
        <v>-1665</v>
      </c>
      <c r="W837" s="27">
        <v>4788</v>
      </c>
      <c r="X837" s="27">
        <v>990</v>
      </c>
      <c r="Y837" s="27">
        <v>0</v>
      </c>
      <c r="Z837" s="27">
        <v>3123</v>
      </c>
      <c r="AA837" s="27">
        <v>0</v>
      </c>
      <c r="AB837" s="27">
        <v>61</v>
      </c>
      <c r="AC837" s="27">
        <v>3921</v>
      </c>
      <c r="AD837" s="27">
        <v>24.452500000000001</v>
      </c>
      <c r="AE837" s="27" t="e">
        <v>#N/A</v>
      </c>
      <c r="AF837" s="27">
        <v>3346</v>
      </c>
      <c r="AG837" s="27">
        <v>1083</v>
      </c>
      <c r="AH837" s="27" t="e">
        <v>#N/A</v>
      </c>
      <c r="AI837" s="27">
        <v>3921</v>
      </c>
      <c r="AJ837" s="27">
        <v>0</v>
      </c>
      <c r="AK837" s="27">
        <v>0</v>
      </c>
      <c r="AL837" s="27">
        <v>19719</v>
      </c>
      <c r="AM837" s="27">
        <v>0</v>
      </c>
      <c r="AN837" s="27">
        <v>4429</v>
      </c>
      <c r="AO837" s="27">
        <v>12086</v>
      </c>
      <c r="AP837" s="27" t="e">
        <v>#N/A</v>
      </c>
      <c r="AQ837" s="27">
        <v>13474</v>
      </c>
      <c r="AR837" s="27">
        <v>67732</v>
      </c>
      <c r="AS837" s="27">
        <v>46597</v>
      </c>
      <c r="AT837" s="27">
        <v>19.380099999999999</v>
      </c>
      <c r="AU837" s="27">
        <v>3239</v>
      </c>
      <c r="AV837" s="27" t="e">
        <v>#N/A</v>
      </c>
      <c r="AW837" s="27">
        <v>0</v>
      </c>
      <c r="AX837" s="27">
        <v>13474</v>
      </c>
      <c r="AY837" s="27">
        <v>13474</v>
      </c>
      <c r="AZ837" s="27">
        <v>39502</v>
      </c>
      <c r="BA837" s="27">
        <v>12837</v>
      </c>
      <c r="BB837" s="27">
        <v>16713</v>
      </c>
      <c r="BC837" s="27">
        <v>31968</v>
      </c>
      <c r="BD837" s="27" t="e">
        <v>#N/A</v>
      </c>
      <c r="BE837" s="28">
        <v>3346</v>
      </c>
      <c r="BF837" s="27" t="e">
        <v>#N/A</v>
      </c>
      <c r="BG837" s="31" t="e">
        <f t="shared" si="125"/>
        <v>#N/A</v>
      </c>
      <c r="BH837" s="31" t="e">
        <f t="shared" si="133"/>
        <v>#N/A</v>
      </c>
      <c r="BI837" s="31" t="e">
        <f t="shared" si="128"/>
        <v>#N/A</v>
      </c>
      <c r="BJ837" s="27" t="e">
        <v>#N/A</v>
      </c>
      <c r="BK837" s="31" t="e">
        <f t="shared" si="126"/>
        <v>#N/A</v>
      </c>
      <c r="BO837" s="27" t="e">
        <f t="shared" si="127"/>
        <v>#N/A</v>
      </c>
      <c r="BP837" s="27">
        <f t="shared" si="129"/>
        <v>46597</v>
      </c>
      <c r="BQ837" s="27" t="e">
        <f t="shared" si="130"/>
        <v>#N/A</v>
      </c>
      <c r="BR837" s="27" t="e">
        <f t="shared" si="131"/>
        <v>#N/A</v>
      </c>
      <c r="BS837" s="27" t="e">
        <f t="shared" si="132"/>
        <v>#N/A</v>
      </c>
    </row>
    <row r="838" spans="1:71" customFormat="1" hidden="1">
      <c r="A838">
        <v>860</v>
      </c>
      <c r="B838" s="10" t="s">
        <v>102</v>
      </c>
      <c r="C838" s="11">
        <v>41455</v>
      </c>
      <c r="D838" s="10">
        <v>0.92569999999999997</v>
      </c>
      <c r="E838" s="10">
        <v>2127</v>
      </c>
      <c r="F838" s="10">
        <v>2863</v>
      </c>
      <c r="G838" s="10">
        <v>6161</v>
      </c>
      <c r="H838" s="10">
        <v>7302</v>
      </c>
      <c r="I838" s="10">
        <v>1074</v>
      </c>
      <c r="J838" s="10" t="e">
        <v>#N/A</v>
      </c>
      <c r="K838" s="10">
        <v>0</v>
      </c>
      <c r="L838" s="10">
        <v>116</v>
      </c>
      <c r="M838" s="10">
        <v>0</v>
      </c>
      <c r="N838" s="10">
        <v>27185</v>
      </c>
      <c r="O838" s="10">
        <v>26518</v>
      </c>
      <c r="P838" s="10">
        <v>0</v>
      </c>
      <c r="Q838" s="10">
        <v>48815</v>
      </c>
      <c r="R838" s="10">
        <v>7802</v>
      </c>
      <c r="S838" s="10" t="e">
        <v>#N/A</v>
      </c>
      <c r="T838" s="10">
        <v>685</v>
      </c>
      <c r="U838" s="10">
        <v>41513</v>
      </c>
      <c r="V838" s="10">
        <v>-685</v>
      </c>
      <c r="W838" s="10">
        <v>3995</v>
      </c>
      <c r="X838" s="10">
        <v>912</v>
      </c>
      <c r="Y838" s="10">
        <v>0</v>
      </c>
      <c r="Z838" s="10">
        <v>3310</v>
      </c>
      <c r="AA838" s="10">
        <v>0</v>
      </c>
      <c r="AB838" s="10">
        <v>123</v>
      </c>
      <c r="AC838" s="10">
        <v>3218</v>
      </c>
      <c r="AD838" s="10">
        <v>20.938400000000001</v>
      </c>
      <c r="AE838" s="25" t="e">
        <v>#N/A</v>
      </c>
      <c r="AF838" s="10">
        <v>2915</v>
      </c>
      <c r="AG838" s="10">
        <v>772</v>
      </c>
      <c r="AH838" s="10" t="e">
        <v>#N/A</v>
      </c>
      <c r="AI838" s="10">
        <v>3218</v>
      </c>
      <c r="AJ838" s="10">
        <v>0</v>
      </c>
      <c r="AK838" s="10">
        <v>0</v>
      </c>
      <c r="AL838" s="10">
        <v>0</v>
      </c>
      <c r="AM838" s="10">
        <v>0</v>
      </c>
      <c r="AN838" s="10">
        <v>3687</v>
      </c>
      <c r="AO838" s="10">
        <v>9199</v>
      </c>
      <c r="AP838" s="10" t="e">
        <v>#N/A</v>
      </c>
      <c r="AQ838" s="10">
        <v>10143</v>
      </c>
      <c r="AR838" s="10">
        <v>47741</v>
      </c>
      <c r="AS838" s="10">
        <v>41013</v>
      </c>
      <c r="AT838" s="10">
        <v>21.820599999999999</v>
      </c>
      <c r="AU838" s="10">
        <v>2831</v>
      </c>
      <c r="AV838" s="10" t="e">
        <v>#N/A</v>
      </c>
      <c r="AW838" s="10">
        <v>0</v>
      </c>
      <c r="AX838" s="26">
        <v>10143</v>
      </c>
      <c r="AY838" s="10">
        <v>10143</v>
      </c>
      <c r="AZ838" s="10">
        <v>33290</v>
      </c>
      <c r="BA838" s="10">
        <v>11321</v>
      </c>
      <c r="BB838" s="10">
        <v>12974</v>
      </c>
      <c r="BC838" s="10">
        <v>6218</v>
      </c>
      <c r="BD838" s="10" t="e">
        <v>#N/A</v>
      </c>
      <c r="BE838" s="14">
        <v>2915</v>
      </c>
      <c r="BF838" s="12" t="e">
        <v>#N/A</v>
      </c>
      <c r="BG838" s="9" t="e">
        <f t="shared" si="125"/>
        <v>#N/A</v>
      </c>
      <c r="BH838" s="9" t="e">
        <f t="shared" si="133"/>
        <v>#N/A</v>
      </c>
      <c r="BI838" s="9" t="e">
        <f t="shared" si="128"/>
        <v>#N/A</v>
      </c>
      <c r="BJ838" s="10" t="e">
        <v>#N/A</v>
      </c>
      <c r="BK838" s="13" t="e">
        <f t="shared" si="126"/>
        <v>#N/A</v>
      </c>
      <c r="BL838" s="10"/>
      <c r="BO838" t="e">
        <f t="shared" si="127"/>
        <v>#N/A</v>
      </c>
      <c r="BP838">
        <f t="shared" si="129"/>
        <v>41013</v>
      </c>
      <c r="BQ838" t="e">
        <f t="shared" si="130"/>
        <v>#N/A</v>
      </c>
      <c r="BR838" t="e">
        <f t="shared" si="131"/>
        <v>#N/A</v>
      </c>
      <c r="BS838" t="e">
        <f t="shared" si="132"/>
        <v>#N/A</v>
      </c>
    </row>
    <row r="839" spans="1:71">
      <c r="A839" s="27">
        <v>861</v>
      </c>
      <c r="B839" s="27" t="s">
        <v>102</v>
      </c>
      <c r="C839" s="29">
        <v>41274</v>
      </c>
      <c r="D839" s="27">
        <v>0.89390000000000003</v>
      </c>
      <c r="E839" s="27">
        <v>1767</v>
      </c>
      <c r="F839" s="27">
        <v>2513</v>
      </c>
      <c r="G839" s="27">
        <v>7425</v>
      </c>
      <c r="H839" s="27">
        <v>6682</v>
      </c>
      <c r="I839" s="27">
        <v>1073</v>
      </c>
      <c r="J839" s="27">
        <v>14988</v>
      </c>
      <c r="K839" s="27">
        <v>0</v>
      </c>
      <c r="L839" s="27">
        <v>76</v>
      </c>
      <c r="M839" s="27">
        <v>0</v>
      </c>
      <c r="N839" s="27">
        <v>22024</v>
      </c>
      <c r="O839" s="27">
        <v>22985</v>
      </c>
      <c r="P839" s="27">
        <v>0</v>
      </c>
      <c r="Q839" s="27">
        <v>44285</v>
      </c>
      <c r="R839" s="27">
        <v>7238</v>
      </c>
      <c r="S839" s="27" t="e">
        <v>#N/A</v>
      </c>
      <c r="T839" s="27">
        <v>1000</v>
      </c>
      <c r="U839" s="27">
        <v>37603</v>
      </c>
      <c r="V839" s="27">
        <v>-1000</v>
      </c>
      <c r="W839" s="27">
        <v>3853</v>
      </c>
      <c r="X839" s="27">
        <v>860</v>
      </c>
      <c r="Y839" s="27">
        <v>0</v>
      </c>
      <c r="Z839" s="27">
        <v>2853</v>
      </c>
      <c r="AA839" s="27">
        <v>0</v>
      </c>
      <c r="AB839" s="27">
        <v>56</v>
      </c>
      <c r="AC839" s="27">
        <v>3107</v>
      </c>
      <c r="AD839" s="27">
        <v>22.716799999999999</v>
      </c>
      <c r="AE839" s="27" t="e">
        <v>#N/A</v>
      </c>
      <c r="AF839" s="27">
        <v>2691</v>
      </c>
      <c r="AG839" s="27">
        <v>791</v>
      </c>
      <c r="AH839" s="27" t="e">
        <v>#N/A</v>
      </c>
      <c r="AI839" s="27">
        <v>3107</v>
      </c>
      <c r="AJ839" s="27">
        <v>0</v>
      </c>
      <c r="AK839" s="27">
        <v>0</v>
      </c>
      <c r="AL839" s="27">
        <v>0</v>
      </c>
      <c r="AM839" s="27">
        <v>0</v>
      </c>
      <c r="AN839" s="27">
        <v>3482</v>
      </c>
      <c r="AO839" s="27">
        <v>8819</v>
      </c>
      <c r="AP839" s="27" t="e">
        <v>#N/A</v>
      </c>
      <c r="AQ839" s="27">
        <v>8223</v>
      </c>
      <c r="AR839" s="27">
        <v>43212</v>
      </c>
      <c r="AS839" s="27">
        <v>37047</v>
      </c>
      <c r="AT839" s="27">
        <v>22.233799999999999</v>
      </c>
      <c r="AU839" s="27">
        <v>2351</v>
      </c>
      <c r="AV839" s="27" t="e">
        <v>#N/A</v>
      </c>
      <c r="AW839" s="27">
        <v>0</v>
      </c>
      <c r="AX839" s="27">
        <v>8223</v>
      </c>
      <c r="AY839" s="27">
        <v>8223</v>
      </c>
      <c r="AZ839" s="27">
        <v>28767</v>
      </c>
      <c r="BA839" s="27">
        <v>9454</v>
      </c>
      <c r="BB839" s="27">
        <v>10574</v>
      </c>
      <c r="BC839" s="27">
        <v>11509</v>
      </c>
      <c r="BD839" s="27" t="e">
        <v>#N/A</v>
      </c>
      <c r="BE839" s="28">
        <v>2691</v>
      </c>
      <c r="BF839" s="27" t="e">
        <v>#N/A</v>
      </c>
      <c r="BG839" s="31" t="e">
        <f t="shared" si="125"/>
        <v>#N/A</v>
      </c>
      <c r="BH839" s="31" t="e">
        <f t="shared" si="133"/>
        <v>#N/A</v>
      </c>
      <c r="BI839" s="31" t="e">
        <f t="shared" si="128"/>
        <v>#N/A</v>
      </c>
      <c r="BJ839" s="27" t="e">
        <v>#N/A</v>
      </c>
      <c r="BK839" s="31" t="e">
        <f t="shared" si="126"/>
        <v>#N/A</v>
      </c>
      <c r="BO839" s="27" t="e">
        <f t="shared" ref="BO839:BO842" si="134">IF(BF839&lt;&gt;0,1,0)</f>
        <v>#N/A</v>
      </c>
      <c r="BP839" s="27">
        <f t="shared" si="129"/>
        <v>37047</v>
      </c>
      <c r="BQ839" s="27" t="e">
        <f t="shared" si="130"/>
        <v>#N/A</v>
      </c>
      <c r="BR839" s="27" t="e">
        <f t="shared" si="131"/>
        <v>#N/A</v>
      </c>
      <c r="BS839" s="27" t="e">
        <f t="shared" si="132"/>
        <v>#N/A</v>
      </c>
    </row>
    <row r="840" spans="1:71" customFormat="1" hidden="1">
      <c r="A840">
        <v>862</v>
      </c>
      <c r="B840" s="10" t="s">
        <v>102</v>
      </c>
      <c r="C840" s="11">
        <v>41090</v>
      </c>
      <c r="D840" s="10">
        <v>0.90980000000000005</v>
      </c>
      <c r="E840" s="10">
        <v>1471</v>
      </c>
      <c r="F840" s="10">
        <v>2346</v>
      </c>
      <c r="G840" s="10">
        <v>4677</v>
      </c>
      <c r="H840" s="10">
        <v>5379</v>
      </c>
      <c r="I840" s="10">
        <v>1605</v>
      </c>
      <c r="J840" s="10" t="e">
        <v>#N/A</v>
      </c>
      <c r="K840" s="10">
        <v>0</v>
      </c>
      <c r="L840" s="10">
        <v>0</v>
      </c>
      <c r="M840" s="10">
        <v>0</v>
      </c>
      <c r="N840" s="10">
        <v>17042</v>
      </c>
      <c r="O840" s="10">
        <v>19205</v>
      </c>
      <c r="P840" s="10">
        <v>0</v>
      </c>
      <c r="Q840" s="10">
        <v>38691</v>
      </c>
      <c r="R840" s="10">
        <v>5777</v>
      </c>
      <c r="S840" s="10" t="e">
        <v>#N/A</v>
      </c>
      <c r="T840" s="10">
        <v>696</v>
      </c>
      <c r="U840" s="10">
        <v>33312</v>
      </c>
      <c r="V840" s="10">
        <v>-696</v>
      </c>
      <c r="W840" s="10">
        <v>2943</v>
      </c>
      <c r="X840" s="10">
        <v>696</v>
      </c>
      <c r="Y840" s="10">
        <v>0</v>
      </c>
      <c r="Z840" s="10">
        <v>2247</v>
      </c>
      <c r="AA840" s="10">
        <v>0</v>
      </c>
      <c r="AB840" s="10">
        <v>116</v>
      </c>
      <c r="AC840" s="10">
        <v>2245</v>
      </c>
      <c r="AD840" s="10">
        <v>21.682500000000001</v>
      </c>
      <c r="AE840" s="25" t="e">
        <v>#N/A</v>
      </c>
      <c r="AF840" s="10">
        <v>1983</v>
      </c>
      <c r="AG840" s="10">
        <v>549</v>
      </c>
      <c r="AH840" s="10" t="e">
        <v>#N/A</v>
      </c>
      <c r="AI840" s="10">
        <v>2245</v>
      </c>
      <c r="AJ840" s="10">
        <v>0</v>
      </c>
      <c r="AK840" s="10">
        <v>0</v>
      </c>
      <c r="AL840" s="10">
        <v>0</v>
      </c>
      <c r="AM840" s="10">
        <v>0</v>
      </c>
      <c r="AN840" s="10">
        <v>2532</v>
      </c>
      <c r="AO840" s="10">
        <v>6801</v>
      </c>
      <c r="AP840" s="10" t="e">
        <v>#N/A</v>
      </c>
      <c r="AQ840" s="10">
        <v>7069</v>
      </c>
      <c r="AR840" s="10">
        <v>37086</v>
      </c>
      <c r="AS840" s="10">
        <v>32914</v>
      </c>
      <c r="AT840" s="10">
        <v>21.620999999999999</v>
      </c>
      <c r="AU840" s="10">
        <v>1950</v>
      </c>
      <c r="AV840" s="10" t="e">
        <v>#N/A</v>
      </c>
      <c r="AW840" s="10">
        <v>0</v>
      </c>
      <c r="AX840" s="26">
        <v>7069</v>
      </c>
      <c r="AY840" s="10">
        <v>7069</v>
      </c>
      <c r="AZ840" s="10">
        <v>24273</v>
      </c>
      <c r="BA840" s="10">
        <v>8188</v>
      </c>
      <c r="BB840" s="10">
        <v>9019</v>
      </c>
      <c r="BC840" s="10">
        <v>10145</v>
      </c>
      <c r="BD840" s="10" t="e">
        <v>#N/A</v>
      </c>
      <c r="BE840" s="14">
        <v>1983</v>
      </c>
      <c r="BF840" s="12" t="e">
        <v>#N/A</v>
      </c>
      <c r="BG840" s="9" t="e">
        <f t="shared" si="125"/>
        <v>#N/A</v>
      </c>
      <c r="BH840" s="9" t="e">
        <f t="shared" si="133"/>
        <v>#N/A</v>
      </c>
      <c r="BI840" s="9" t="e">
        <f t="shared" si="128"/>
        <v>#N/A</v>
      </c>
      <c r="BJ840" s="10" t="e">
        <v>#N/A</v>
      </c>
      <c r="BK840" s="13" t="e">
        <f t="shared" si="126"/>
        <v>#N/A</v>
      </c>
      <c r="BL840" s="10"/>
      <c r="BO840" t="e">
        <f t="shared" si="134"/>
        <v>#N/A</v>
      </c>
      <c r="BP840">
        <f t="shared" si="129"/>
        <v>32914</v>
      </c>
      <c r="BQ840" t="e">
        <f t="shared" si="130"/>
        <v>#N/A</v>
      </c>
      <c r="BR840" t="e">
        <f t="shared" si="131"/>
        <v>#N/A</v>
      </c>
      <c r="BS840" t="e">
        <f t="shared" si="132"/>
        <v>#N/A</v>
      </c>
    </row>
    <row r="841" spans="1:71">
      <c r="A841" s="27">
        <v>863</v>
      </c>
      <c r="B841" s="27" t="s">
        <v>102</v>
      </c>
      <c r="C841" s="29">
        <v>40908</v>
      </c>
      <c r="D841" s="27">
        <v>0.9546</v>
      </c>
      <c r="E841" s="27">
        <v>1246</v>
      </c>
      <c r="F841" s="27">
        <v>1710</v>
      </c>
      <c r="G841" s="27">
        <v>5930</v>
      </c>
      <c r="H841" s="27">
        <v>4711</v>
      </c>
      <c r="I841" s="27">
        <v>1235</v>
      </c>
      <c r="J841" s="27">
        <v>11274</v>
      </c>
      <c r="K841" s="27">
        <v>0</v>
      </c>
      <c r="L841" s="27">
        <v>0</v>
      </c>
      <c r="M841" s="27">
        <v>0</v>
      </c>
      <c r="N841" s="27">
        <v>13801</v>
      </c>
      <c r="O841" s="27">
        <v>15629</v>
      </c>
      <c r="P841" s="27">
        <v>0</v>
      </c>
      <c r="Q841" s="27">
        <v>34076</v>
      </c>
      <c r="R841" s="27">
        <v>5123</v>
      </c>
      <c r="S841" s="27" t="e">
        <v>#N/A</v>
      </c>
      <c r="T841" s="27">
        <v>1713</v>
      </c>
      <c r="U841" s="27">
        <v>29365</v>
      </c>
      <c r="V841" s="27">
        <v>-1713</v>
      </c>
      <c r="W841" s="27">
        <v>2448</v>
      </c>
      <c r="X841" s="27">
        <v>582</v>
      </c>
      <c r="Y841" s="27">
        <v>0</v>
      </c>
      <c r="Z841" s="27">
        <v>735</v>
      </c>
      <c r="AA841" s="27">
        <v>0</v>
      </c>
      <c r="AB841" s="27">
        <v>84</v>
      </c>
      <c r="AC841" s="27">
        <v>2603</v>
      </c>
      <c r="AD841" s="27">
        <v>21.253699999999998</v>
      </c>
      <c r="AE841" s="27" t="e">
        <v>#N/A</v>
      </c>
      <c r="AF841" s="27">
        <v>2123</v>
      </c>
      <c r="AG841" s="27">
        <v>573</v>
      </c>
      <c r="AH841" s="27" t="e">
        <v>#N/A</v>
      </c>
      <c r="AI841" s="27">
        <v>2603</v>
      </c>
      <c r="AJ841" s="27">
        <v>0</v>
      </c>
      <c r="AK841" s="27">
        <v>0</v>
      </c>
      <c r="AL841" s="27">
        <v>0</v>
      </c>
      <c r="AM841" s="27">
        <v>0</v>
      </c>
      <c r="AN841" s="27">
        <v>2696</v>
      </c>
      <c r="AO841" s="27">
        <v>6439</v>
      </c>
      <c r="AP841" s="27" t="e">
        <v>#N/A</v>
      </c>
      <c r="AQ841" s="27">
        <v>5773</v>
      </c>
      <c r="AR841" s="27">
        <v>32841</v>
      </c>
      <c r="AS841" s="27">
        <v>28953</v>
      </c>
      <c r="AT841" s="27">
        <v>21.112300000000001</v>
      </c>
      <c r="AU841" s="27">
        <v>1545</v>
      </c>
      <c r="AV841" s="27" t="e">
        <v>#N/A</v>
      </c>
      <c r="AW841" s="27" t="e">
        <v>#N/A</v>
      </c>
      <c r="AX841" s="27">
        <v>5773</v>
      </c>
      <c r="AY841" s="27">
        <v>5773</v>
      </c>
      <c r="AZ841" s="27">
        <v>20033</v>
      </c>
      <c r="BA841" s="27">
        <v>7034</v>
      </c>
      <c r="BB841" s="27">
        <v>7318</v>
      </c>
      <c r="BC841" s="27">
        <v>10355</v>
      </c>
      <c r="BD841" s="27" t="e">
        <v>#N/A</v>
      </c>
      <c r="BE841" s="28">
        <v>2123</v>
      </c>
      <c r="BF841" s="27" t="e">
        <v>#N/A</v>
      </c>
      <c r="BG841" s="31" t="e">
        <f t="shared" si="125"/>
        <v>#N/A</v>
      </c>
      <c r="BH841" s="31" t="e">
        <f t="shared" si="133"/>
        <v>#N/A</v>
      </c>
      <c r="BI841" s="31" t="e">
        <f t="shared" si="128"/>
        <v>#N/A</v>
      </c>
      <c r="BJ841" s="27" t="e">
        <v>#N/A</v>
      </c>
      <c r="BK841" s="31" t="e">
        <f t="shared" si="126"/>
        <v>#N/A</v>
      </c>
      <c r="BO841" s="27" t="e">
        <f t="shared" si="134"/>
        <v>#N/A</v>
      </c>
      <c r="BP841" s="27">
        <f t="shared" si="129"/>
        <v>28953</v>
      </c>
      <c r="BQ841" s="27" t="e">
        <f t="shared" si="130"/>
        <v>#N/A</v>
      </c>
      <c r="BR841" s="27" t="e">
        <f t="shared" si="131"/>
        <v>#N/A</v>
      </c>
      <c r="BS841" s="27" t="e">
        <f t="shared" si="132"/>
        <v>#N/A</v>
      </c>
    </row>
    <row r="842" spans="1:71" customFormat="1" hidden="1">
      <c r="A842">
        <v>864</v>
      </c>
      <c r="B842" s="10" t="s">
        <v>102</v>
      </c>
      <c r="C842" s="11">
        <v>40724</v>
      </c>
      <c r="D842" s="10">
        <v>-8.6800000000000002E-2</v>
      </c>
      <c r="E842" s="10">
        <v>813</v>
      </c>
      <c r="F842" s="10">
        <v>1362</v>
      </c>
      <c r="G842" s="10">
        <v>15805</v>
      </c>
      <c r="H842" s="10">
        <v>3480</v>
      </c>
      <c r="I842" s="10">
        <v>774</v>
      </c>
      <c r="J842" s="10" t="e">
        <v>#N/A</v>
      </c>
      <c r="K842" s="10">
        <v>0</v>
      </c>
      <c r="L842" s="10">
        <v>0</v>
      </c>
      <c r="M842" s="10">
        <v>0</v>
      </c>
      <c r="N842" s="10">
        <v>9973</v>
      </c>
      <c r="O842" s="10">
        <v>9853</v>
      </c>
      <c r="P842" s="10">
        <v>0</v>
      </c>
      <c r="Q842" s="10">
        <v>26642</v>
      </c>
      <c r="R842" s="10">
        <v>3674</v>
      </c>
      <c r="S842" s="10" t="e">
        <v>#N/A</v>
      </c>
      <c r="T842" s="10">
        <v>1128</v>
      </c>
      <c r="U842" s="10">
        <v>23162</v>
      </c>
      <c r="V842" s="10">
        <v>-1128</v>
      </c>
      <c r="W842" s="10">
        <v>1808</v>
      </c>
      <c r="X842" s="10">
        <v>427</v>
      </c>
      <c r="Y842" s="10">
        <v>0</v>
      </c>
      <c r="Z842" s="10">
        <v>680</v>
      </c>
      <c r="AA842" s="10">
        <v>0</v>
      </c>
      <c r="AB842" s="10">
        <v>11522</v>
      </c>
      <c r="AC842" s="10">
        <v>1378</v>
      </c>
      <c r="AD842" s="10">
        <v>18.537299999999998</v>
      </c>
      <c r="AE842" s="25" t="e">
        <v>#N/A</v>
      </c>
      <c r="AF842" s="10">
        <v>1125</v>
      </c>
      <c r="AG842" s="10">
        <v>256</v>
      </c>
      <c r="AH842" s="10" t="e">
        <v>#N/A</v>
      </c>
      <c r="AI842" s="10">
        <v>1378</v>
      </c>
      <c r="AJ842" s="10">
        <v>0</v>
      </c>
      <c r="AK842" s="10">
        <v>0</v>
      </c>
      <c r="AL842" s="10">
        <v>0</v>
      </c>
      <c r="AM842" s="10">
        <v>0</v>
      </c>
      <c r="AN842" s="10">
        <v>1381</v>
      </c>
      <c r="AO842" s="10">
        <v>4541</v>
      </c>
      <c r="AP842" s="10" t="e">
        <v>#N/A</v>
      </c>
      <c r="AQ842" s="10">
        <v>4238</v>
      </c>
      <c r="AR842" s="10">
        <v>25868</v>
      </c>
      <c r="AS842" s="10">
        <v>22968</v>
      </c>
      <c r="AT842" s="10">
        <v>22.095600000000001</v>
      </c>
      <c r="AU842" s="10">
        <v>1202</v>
      </c>
      <c r="AV842" s="10" t="e">
        <v>#N/A</v>
      </c>
      <c r="AW842" s="10" t="e">
        <v>#N/A</v>
      </c>
      <c r="AX842" s="26">
        <v>4238</v>
      </c>
      <c r="AY842" s="10">
        <v>4238</v>
      </c>
      <c r="AZ842" s="10">
        <v>15691</v>
      </c>
      <c r="BA842" s="10">
        <v>5630</v>
      </c>
      <c r="BB842" s="10">
        <v>5440</v>
      </c>
      <c r="BC842" s="10">
        <v>17251</v>
      </c>
      <c r="BD842" s="10" t="e">
        <v>#N/A</v>
      </c>
      <c r="BE842" s="14">
        <v>1125</v>
      </c>
      <c r="BF842" s="12" t="e">
        <v>#N/A</v>
      </c>
      <c r="BG842" s="9" t="e">
        <f t="shared" si="125"/>
        <v>#N/A</v>
      </c>
      <c r="BH842" s="9" t="e">
        <f t="shared" si="133"/>
        <v>#N/A</v>
      </c>
      <c r="BI842" s="9" t="e">
        <f t="shared" si="128"/>
        <v>#N/A</v>
      </c>
      <c r="BJ842" s="10" t="e">
        <v>#N/A</v>
      </c>
      <c r="BK842" s="13" t="e">
        <f t="shared" si="126"/>
        <v>#N/A</v>
      </c>
      <c r="BL842" s="10"/>
      <c r="BO842" t="e">
        <f t="shared" si="134"/>
        <v>#N/A</v>
      </c>
      <c r="BP842">
        <f t="shared" si="129"/>
        <v>22968</v>
      </c>
      <c r="BQ842" t="e">
        <f t="shared" si="130"/>
        <v>#N/A</v>
      </c>
      <c r="BR842" t="e">
        <f t="shared" si="131"/>
        <v>#N/A</v>
      </c>
      <c r="BS842" t="e">
        <f t="shared" si="132"/>
        <v>#N/A</v>
      </c>
    </row>
    <row r="843" spans="1:71">
      <c r="C843" s="29"/>
    </row>
    <row r="844" spans="1:71">
      <c r="C844" s="29"/>
    </row>
    <row r="845" spans="1:71">
      <c r="C845" s="29"/>
    </row>
    <row r="846" spans="1:71">
      <c r="C846" s="29"/>
    </row>
    <row r="847" spans="1:71">
      <c r="C847" s="29"/>
    </row>
    <row r="848" spans="1:71">
      <c r="C848" s="29"/>
    </row>
    <row r="849" spans="3:3">
      <c r="C849" s="29"/>
    </row>
    <row r="850" spans="3:3">
      <c r="C850" s="29"/>
    </row>
    <row r="851" spans="3:3">
      <c r="C851" s="29"/>
    </row>
    <row r="852" spans="3:3">
      <c r="C852" s="29"/>
    </row>
    <row r="853" spans="3:3">
      <c r="C853" s="29"/>
    </row>
    <row r="854" spans="3:3">
      <c r="C854" s="29"/>
    </row>
    <row r="855" spans="3:3">
      <c r="C855" s="29"/>
    </row>
    <row r="856" spans="3:3">
      <c r="C856" s="29"/>
    </row>
    <row r="857" spans="3:3">
      <c r="C857" s="29"/>
    </row>
    <row r="858" spans="3:3">
      <c r="C858" s="29"/>
    </row>
    <row r="859" spans="3:3">
      <c r="C859" s="29"/>
    </row>
    <row r="860" spans="3:3">
      <c r="C860" s="29"/>
    </row>
    <row r="861" spans="3:3">
      <c r="C861" s="29"/>
    </row>
    <row r="862" spans="3:3">
      <c r="C862" s="29"/>
    </row>
    <row r="863" spans="3:3">
      <c r="C863" s="29"/>
    </row>
    <row r="864" spans="3:3">
      <c r="C864" s="29"/>
    </row>
    <row r="865" spans="3:3">
      <c r="C865" s="29"/>
    </row>
    <row r="866" spans="3:3">
      <c r="C866" s="29"/>
    </row>
    <row r="867" spans="3:3">
      <c r="C867" s="29"/>
    </row>
    <row r="868" spans="3:3">
      <c r="C868" s="29"/>
    </row>
    <row r="869" spans="3:3">
      <c r="C869" s="29"/>
    </row>
    <row r="870" spans="3:3">
      <c r="C870" s="29"/>
    </row>
    <row r="871" spans="3:3">
      <c r="C871" s="29"/>
    </row>
    <row r="872" spans="3:3">
      <c r="C872" s="29"/>
    </row>
    <row r="873" spans="3:3">
      <c r="C873" s="29"/>
    </row>
    <row r="874" spans="3:3">
      <c r="C874" s="29"/>
    </row>
    <row r="875" spans="3:3">
      <c r="C875" s="29"/>
    </row>
    <row r="876" spans="3:3">
      <c r="C876" s="29"/>
    </row>
    <row r="877" spans="3:3">
      <c r="C877" s="29"/>
    </row>
    <row r="878" spans="3:3">
      <c r="C878" s="29"/>
    </row>
    <row r="879" spans="3:3">
      <c r="C879" s="29"/>
    </row>
    <row r="880" spans="3:3">
      <c r="C880" s="29"/>
    </row>
    <row r="881" spans="3:3">
      <c r="C881" s="29"/>
    </row>
    <row r="882" spans="3:3">
      <c r="C882" s="29"/>
    </row>
    <row r="883" spans="3:3">
      <c r="C883" s="29"/>
    </row>
    <row r="884" spans="3:3">
      <c r="C884" s="29"/>
    </row>
    <row r="885" spans="3:3">
      <c r="C885" s="29"/>
    </row>
    <row r="886" spans="3:3">
      <c r="C886" s="29"/>
    </row>
    <row r="887" spans="3:3">
      <c r="C887" s="29"/>
    </row>
    <row r="888" spans="3:3">
      <c r="C888" s="29"/>
    </row>
    <row r="889" spans="3:3">
      <c r="C889" s="29"/>
    </row>
    <row r="890" spans="3:3">
      <c r="C890" s="29"/>
    </row>
    <row r="891" spans="3:3">
      <c r="C891" s="29"/>
    </row>
    <row r="892" spans="3:3">
      <c r="C892" s="29"/>
    </row>
    <row r="893" spans="3:3">
      <c r="C893" s="29"/>
    </row>
    <row r="894" spans="3:3">
      <c r="C894" s="29"/>
    </row>
    <row r="895" spans="3:3">
      <c r="C895" s="29"/>
    </row>
    <row r="896" spans="3:3">
      <c r="C896" s="29"/>
    </row>
    <row r="897" spans="3:3">
      <c r="C897" s="29"/>
    </row>
    <row r="898" spans="3:3">
      <c r="C898" s="29"/>
    </row>
    <row r="899" spans="3:3">
      <c r="C899" s="29"/>
    </row>
    <row r="900" spans="3:3">
      <c r="C900" s="29"/>
    </row>
    <row r="901" spans="3:3">
      <c r="C901" s="29"/>
    </row>
    <row r="902" spans="3:3">
      <c r="C902" s="29"/>
    </row>
    <row r="903" spans="3:3">
      <c r="C903" s="29"/>
    </row>
    <row r="904" spans="3:3">
      <c r="C904" s="29"/>
    </row>
    <row r="905" spans="3:3">
      <c r="C905" s="29"/>
    </row>
    <row r="906" spans="3:3">
      <c r="C906" s="29"/>
    </row>
    <row r="907" spans="3:3">
      <c r="C907" s="29"/>
    </row>
    <row r="908" spans="3:3">
      <c r="C908" s="29"/>
    </row>
    <row r="909" spans="3:3">
      <c r="C909" s="29"/>
    </row>
    <row r="910" spans="3:3">
      <c r="C910" s="29"/>
    </row>
    <row r="911" spans="3:3">
      <c r="C911" s="29"/>
    </row>
    <row r="912" spans="3:3">
      <c r="C912" s="29"/>
    </row>
    <row r="913" spans="3:3">
      <c r="C913" s="29"/>
    </row>
    <row r="914" spans="3:3">
      <c r="C914" s="29"/>
    </row>
    <row r="915" spans="3:3">
      <c r="C915" s="29"/>
    </row>
    <row r="916" spans="3:3">
      <c r="C916" s="29"/>
    </row>
    <row r="917" spans="3:3">
      <c r="C917" s="29"/>
    </row>
    <row r="918" spans="3:3">
      <c r="C918" s="29"/>
    </row>
    <row r="919" spans="3:3">
      <c r="C919" s="29"/>
    </row>
    <row r="920" spans="3:3">
      <c r="C920" s="29"/>
    </row>
    <row r="921" spans="3:3">
      <c r="C921" s="29"/>
    </row>
    <row r="922" spans="3:3">
      <c r="C922" s="29"/>
    </row>
    <row r="923" spans="3:3">
      <c r="C923" s="29"/>
    </row>
    <row r="924" spans="3:3">
      <c r="C924" s="29"/>
    </row>
    <row r="925" spans="3:3">
      <c r="C925" s="29"/>
    </row>
    <row r="926" spans="3:3">
      <c r="C926" s="29"/>
    </row>
    <row r="927" spans="3:3">
      <c r="C927" s="29"/>
    </row>
    <row r="928" spans="3:3">
      <c r="C928" s="29"/>
    </row>
    <row r="929" spans="3:3">
      <c r="C929" s="29"/>
    </row>
    <row r="930" spans="3:3">
      <c r="C930" s="29"/>
    </row>
    <row r="931" spans="3:3">
      <c r="C931" s="29"/>
    </row>
    <row r="932" spans="3:3">
      <c r="C932" s="29"/>
    </row>
    <row r="933" spans="3:3">
      <c r="C933" s="29"/>
    </row>
    <row r="934" spans="3:3">
      <c r="C934" s="29"/>
    </row>
    <row r="935" spans="3:3">
      <c r="C935" s="29"/>
    </row>
    <row r="936" spans="3:3">
      <c r="C936" s="29"/>
    </row>
    <row r="937" spans="3:3">
      <c r="C937" s="29"/>
    </row>
    <row r="938" spans="3:3">
      <c r="C938" s="29"/>
    </row>
    <row r="939" spans="3:3">
      <c r="C939" s="29"/>
    </row>
    <row r="940" spans="3:3">
      <c r="C940" s="29"/>
    </row>
    <row r="941" spans="3:3">
      <c r="C941" s="29"/>
    </row>
    <row r="942" spans="3:3">
      <c r="C942" s="29"/>
    </row>
    <row r="943" spans="3:3">
      <c r="C943" s="29"/>
    </row>
    <row r="944" spans="3:3">
      <c r="C944" s="29"/>
    </row>
    <row r="945" spans="3:3">
      <c r="C945" s="29"/>
    </row>
    <row r="946" spans="3:3">
      <c r="C946" s="29"/>
    </row>
    <row r="947" spans="3:3">
      <c r="C947" s="29"/>
    </row>
    <row r="948" spans="3:3">
      <c r="C948" s="29"/>
    </row>
    <row r="949" spans="3:3">
      <c r="C949" s="29"/>
    </row>
    <row r="950" spans="3:3">
      <c r="C950" s="29"/>
    </row>
    <row r="951" spans="3:3">
      <c r="C951" s="29"/>
    </row>
    <row r="952" spans="3:3">
      <c r="C952" s="29"/>
    </row>
    <row r="953" spans="3:3">
      <c r="C953" s="29"/>
    </row>
    <row r="954" spans="3:3">
      <c r="C954" s="29"/>
    </row>
    <row r="955" spans="3:3">
      <c r="C955" s="29"/>
    </row>
    <row r="956" spans="3:3">
      <c r="C956" s="29"/>
    </row>
    <row r="957" spans="3:3">
      <c r="C957" s="29"/>
    </row>
    <row r="958" spans="3:3">
      <c r="C958" s="29"/>
    </row>
    <row r="959" spans="3:3">
      <c r="C959" s="29"/>
    </row>
    <row r="960" spans="3:3">
      <c r="C960" s="29"/>
    </row>
    <row r="961" spans="3:3">
      <c r="C961" s="29"/>
    </row>
    <row r="962" spans="3:3">
      <c r="C962" s="29"/>
    </row>
    <row r="963" spans="3:3">
      <c r="C963" s="29"/>
    </row>
    <row r="964" spans="3:3">
      <c r="C964" s="29"/>
    </row>
    <row r="965" spans="3:3">
      <c r="C965" s="29"/>
    </row>
    <row r="966" spans="3:3">
      <c r="C966" s="29"/>
    </row>
    <row r="967" spans="3:3">
      <c r="C967" s="29"/>
    </row>
    <row r="968" spans="3:3">
      <c r="C968" s="29"/>
    </row>
    <row r="969" spans="3:3">
      <c r="C969" s="29"/>
    </row>
    <row r="970" spans="3:3">
      <c r="C970" s="29"/>
    </row>
    <row r="971" spans="3:3">
      <c r="C971" s="29"/>
    </row>
    <row r="972" spans="3:3">
      <c r="C972" s="29"/>
    </row>
    <row r="973" spans="3:3">
      <c r="C973" s="29"/>
    </row>
    <row r="974" spans="3:3">
      <c r="C974" s="29"/>
    </row>
    <row r="975" spans="3:3">
      <c r="C975" s="29"/>
    </row>
    <row r="976" spans="3:3">
      <c r="C976" s="29"/>
    </row>
    <row r="977" spans="3:3">
      <c r="C977" s="29"/>
    </row>
    <row r="978" spans="3:3">
      <c r="C978" s="29"/>
    </row>
    <row r="979" spans="3:3">
      <c r="C979" s="29"/>
    </row>
    <row r="980" spans="3:3">
      <c r="C980" s="29"/>
    </row>
    <row r="981" spans="3:3">
      <c r="C981" s="29"/>
    </row>
    <row r="982" spans="3:3">
      <c r="C982" s="29"/>
    </row>
    <row r="983" spans="3:3">
      <c r="C983" s="29"/>
    </row>
    <row r="984" spans="3:3">
      <c r="C984" s="29"/>
    </row>
    <row r="985" spans="3:3">
      <c r="C985" s="29"/>
    </row>
    <row r="986" spans="3:3">
      <c r="C986" s="29"/>
    </row>
    <row r="987" spans="3:3">
      <c r="C987" s="29"/>
    </row>
    <row r="988" spans="3:3">
      <c r="C988" s="29"/>
    </row>
    <row r="989" spans="3:3">
      <c r="C989" s="29"/>
    </row>
    <row r="990" spans="3:3">
      <c r="C990" s="29"/>
    </row>
    <row r="991" spans="3:3">
      <c r="C991" s="29"/>
    </row>
    <row r="992" spans="3:3">
      <c r="C992" s="29"/>
    </row>
    <row r="993" spans="3:3">
      <c r="C993" s="29"/>
    </row>
    <row r="994" spans="3:3">
      <c r="C994" s="29"/>
    </row>
    <row r="995" spans="3:3">
      <c r="C995" s="29"/>
    </row>
    <row r="996" spans="3:3">
      <c r="C996" s="29"/>
    </row>
    <row r="997" spans="3:3">
      <c r="C997" s="29"/>
    </row>
    <row r="998" spans="3:3">
      <c r="C998" s="29"/>
    </row>
    <row r="999" spans="3:3">
      <c r="C999" s="29"/>
    </row>
    <row r="1000" spans="3:3">
      <c r="C1000" s="29"/>
    </row>
    <row r="1001" spans="3:3">
      <c r="C1001" s="29"/>
    </row>
    <row r="1002" spans="3:3">
      <c r="C1002" s="29"/>
    </row>
    <row r="1003" spans="3:3">
      <c r="C1003" s="29"/>
    </row>
    <row r="1004" spans="3:3">
      <c r="C1004" s="29"/>
    </row>
    <row r="1005" spans="3:3">
      <c r="C1005" s="29"/>
    </row>
    <row r="1006" spans="3:3">
      <c r="C1006" s="29"/>
    </row>
    <row r="1007" spans="3:3">
      <c r="C1007" s="29"/>
    </row>
    <row r="1008" spans="3:3">
      <c r="C1008" s="29"/>
    </row>
    <row r="1009" spans="3:3">
      <c r="C1009" s="29"/>
    </row>
    <row r="1010" spans="3:3">
      <c r="C1010" s="29"/>
    </row>
    <row r="1011" spans="3:3">
      <c r="C1011" s="29"/>
    </row>
    <row r="1012" spans="3:3">
      <c r="C1012" s="29"/>
    </row>
    <row r="1013" spans="3:3">
      <c r="C1013" s="29"/>
    </row>
    <row r="1014" spans="3:3">
      <c r="C1014" s="29"/>
    </row>
    <row r="1015" spans="3:3">
      <c r="C1015" s="29"/>
    </row>
    <row r="1016" spans="3:3">
      <c r="C1016" s="29"/>
    </row>
    <row r="1017" spans="3:3">
      <c r="C1017" s="29"/>
    </row>
    <row r="1018" spans="3:3">
      <c r="C1018" s="29"/>
    </row>
    <row r="1019" spans="3:3">
      <c r="C1019" s="29"/>
    </row>
    <row r="1020" spans="3:3">
      <c r="C1020" s="29"/>
    </row>
    <row r="1021" spans="3:3">
      <c r="C1021" s="29"/>
    </row>
    <row r="1022" spans="3:3">
      <c r="C1022" s="29"/>
    </row>
    <row r="1023" spans="3:3">
      <c r="C1023" s="29"/>
    </row>
    <row r="1024" spans="3:3">
      <c r="C1024" s="29"/>
    </row>
    <row r="1025" spans="3:3">
      <c r="C1025" s="29"/>
    </row>
    <row r="1026" spans="3:3">
      <c r="C1026" s="29"/>
    </row>
    <row r="1027" spans="3:3">
      <c r="C1027" s="29"/>
    </row>
    <row r="1028" spans="3:3">
      <c r="C1028" s="29"/>
    </row>
    <row r="1029" spans="3:3">
      <c r="C1029" s="29"/>
    </row>
    <row r="1030" spans="3:3">
      <c r="C1030" s="29"/>
    </row>
    <row r="1031" spans="3:3">
      <c r="C1031" s="29"/>
    </row>
    <row r="1032" spans="3:3">
      <c r="C1032" s="29"/>
    </row>
    <row r="1033" spans="3:3">
      <c r="C1033" s="29"/>
    </row>
    <row r="1034" spans="3:3">
      <c r="C1034" s="29"/>
    </row>
    <row r="1035" spans="3:3">
      <c r="C1035" s="29"/>
    </row>
    <row r="1036" spans="3:3">
      <c r="C1036" s="29"/>
    </row>
    <row r="1037" spans="3:3">
      <c r="C1037" s="29"/>
    </row>
    <row r="1038" spans="3:3">
      <c r="C1038" s="29"/>
    </row>
    <row r="1039" spans="3:3">
      <c r="C1039" s="29"/>
    </row>
    <row r="1040" spans="3:3">
      <c r="C1040" s="29"/>
    </row>
    <row r="1041" spans="3:3">
      <c r="C1041" s="29"/>
    </row>
    <row r="1042" spans="3:3">
      <c r="C1042" s="29"/>
    </row>
    <row r="1043" spans="3:3">
      <c r="C1043" s="29"/>
    </row>
    <row r="1044" spans="3:3">
      <c r="C1044" s="29"/>
    </row>
    <row r="1045" spans="3:3">
      <c r="C1045" s="29"/>
    </row>
    <row r="1046" spans="3:3">
      <c r="C1046" s="29"/>
    </row>
    <row r="1047" spans="3:3">
      <c r="C1047" s="29"/>
    </row>
    <row r="1048" spans="3:3">
      <c r="C1048" s="29"/>
    </row>
    <row r="1049" spans="3:3">
      <c r="C1049" s="29"/>
    </row>
    <row r="1050" spans="3:3">
      <c r="C1050" s="29"/>
    </row>
    <row r="1051" spans="3:3">
      <c r="C1051" s="29"/>
    </row>
    <row r="1052" spans="3:3">
      <c r="C1052" s="29"/>
    </row>
    <row r="1053" spans="3:3">
      <c r="C1053" s="29"/>
    </row>
    <row r="1054" spans="3:3">
      <c r="C1054" s="29"/>
    </row>
    <row r="1055" spans="3:3">
      <c r="C1055" s="29"/>
    </row>
    <row r="1056" spans="3:3">
      <c r="C1056" s="29"/>
    </row>
    <row r="1057" spans="3:3">
      <c r="C1057" s="29"/>
    </row>
    <row r="1058" spans="3:3">
      <c r="C1058" s="29"/>
    </row>
    <row r="1059" spans="3:3">
      <c r="C1059" s="29"/>
    </row>
    <row r="1060" spans="3:3">
      <c r="C1060" s="29"/>
    </row>
    <row r="1061" spans="3:3">
      <c r="C1061" s="29"/>
    </row>
    <row r="1062" spans="3:3">
      <c r="C1062" s="29"/>
    </row>
    <row r="1063" spans="3:3">
      <c r="C1063" s="29"/>
    </row>
    <row r="1064" spans="3:3">
      <c r="C1064" s="29"/>
    </row>
    <row r="1065" spans="3:3">
      <c r="C1065" s="29"/>
    </row>
    <row r="1066" spans="3:3">
      <c r="C1066" s="29"/>
    </row>
    <row r="1067" spans="3:3">
      <c r="C1067" s="29"/>
    </row>
    <row r="1068" spans="3:3">
      <c r="C1068" s="29"/>
    </row>
    <row r="1069" spans="3:3">
      <c r="C1069" s="29"/>
    </row>
    <row r="1070" spans="3:3">
      <c r="C1070" s="29"/>
    </row>
    <row r="1071" spans="3:3">
      <c r="C1071" s="29"/>
    </row>
    <row r="1072" spans="3:3">
      <c r="C1072" s="29"/>
    </row>
    <row r="1073" spans="3:3">
      <c r="C1073" s="29"/>
    </row>
    <row r="1074" spans="3:3">
      <c r="C1074" s="29"/>
    </row>
    <row r="1075" spans="3:3">
      <c r="C1075" s="29"/>
    </row>
    <row r="1076" spans="3:3">
      <c r="C1076" s="29"/>
    </row>
    <row r="1077" spans="3:3">
      <c r="C1077" s="29"/>
    </row>
    <row r="1078" spans="3:3">
      <c r="C1078" s="29"/>
    </row>
    <row r="1079" spans="3:3">
      <c r="C1079" s="29"/>
    </row>
    <row r="1080" spans="3:3">
      <c r="C1080" s="29"/>
    </row>
    <row r="1081" spans="3:3">
      <c r="C1081" s="29"/>
    </row>
    <row r="1082" spans="3:3">
      <c r="C1082" s="29"/>
    </row>
    <row r="1083" spans="3:3">
      <c r="C1083" s="29"/>
    </row>
    <row r="1084" spans="3:3">
      <c r="C1084" s="29"/>
    </row>
    <row r="1085" spans="3:3">
      <c r="C1085" s="29"/>
    </row>
    <row r="1086" spans="3:3">
      <c r="C1086" s="29"/>
    </row>
    <row r="1087" spans="3:3">
      <c r="C1087" s="29"/>
    </row>
    <row r="1088" spans="3:3">
      <c r="C1088" s="29"/>
    </row>
    <row r="1089" spans="3:3">
      <c r="C1089" s="29"/>
    </row>
    <row r="1090" spans="3:3">
      <c r="C1090" s="29"/>
    </row>
    <row r="1091" spans="3:3">
      <c r="C1091" s="29"/>
    </row>
    <row r="1092" spans="3:3">
      <c r="C1092" s="29"/>
    </row>
    <row r="1093" spans="3:3">
      <c r="C1093" s="29"/>
    </row>
    <row r="1094" spans="3:3">
      <c r="C1094" s="29"/>
    </row>
    <row r="1095" spans="3:3">
      <c r="C1095" s="29"/>
    </row>
    <row r="1096" spans="3:3">
      <c r="C1096" s="29"/>
    </row>
    <row r="1097" spans="3:3">
      <c r="C1097" s="29"/>
    </row>
    <row r="1098" spans="3:3">
      <c r="C1098" s="29"/>
    </row>
    <row r="1099" spans="3:3">
      <c r="C1099" s="29"/>
    </row>
    <row r="1100" spans="3:3">
      <c r="C1100" s="29"/>
    </row>
    <row r="1101" spans="3:3">
      <c r="C1101" s="29"/>
    </row>
    <row r="1102" spans="3:3">
      <c r="C1102" s="29"/>
    </row>
    <row r="1103" spans="3:3">
      <c r="C1103" s="29"/>
    </row>
    <row r="1104" spans="3:3">
      <c r="C1104" s="29"/>
    </row>
    <row r="1105" spans="3:3">
      <c r="C1105" s="29"/>
    </row>
    <row r="1106" spans="3:3">
      <c r="C1106" s="29"/>
    </row>
    <row r="1107" spans="3:3">
      <c r="C1107" s="29"/>
    </row>
    <row r="1108" spans="3:3">
      <c r="C1108" s="29"/>
    </row>
    <row r="1109" spans="3:3">
      <c r="C1109" s="29"/>
    </row>
    <row r="1110" spans="3:3">
      <c r="C1110" s="29"/>
    </row>
    <row r="1111" spans="3:3">
      <c r="C1111" s="29"/>
    </row>
    <row r="1112" spans="3:3">
      <c r="C1112" s="29"/>
    </row>
    <row r="1113" spans="3:3">
      <c r="C1113" s="29"/>
    </row>
    <row r="1114" spans="3:3">
      <c r="C1114" s="29"/>
    </row>
    <row r="1115" spans="3:3">
      <c r="C1115" s="29"/>
    </row>
    <row r="1116" spans="3:3">
      <c r="C1116" s="29"/>
    </row>
    <row r="1117" spans="3:3">
      <c r="C1117" s="29"/>
    </row>
    <row r="1118" spans="3:3">
      <c r="C1118" s="29"/>
    </row>
    <row r="1119" spans="3:3">
      <c r="C1119" s="29"/>
    </row>
    <row r="1120" spans="3:3">
      <c r="C1120" s="29"/>
    </row>
    <row r="1121" spans="3:3">
      <c r="C1121" s="29"/>
    </row>
    <row r="1122" spans="3:3">
      <c r="C1122" s="29"/>
    </row>
    <row r="1123" spans="3:3">
      <c r="C1123" s="29"/>
    </row>
    <row r="1124" spans="3:3">
      <c r="C1124" s="29"/>
    </row>
    <row r="1125" spans="3:3">
      <c r="C1125" s="29"/>
    </row>
    <row r="1126" spans="3:3">
      <c r="C1126" s="29"/>
    </row>
    <row r="1127" spans="3:3">
      <c r="C1127" s="29"/>
    </row>
    <row r="1128" spans="3:3">
      <c r="C1128" s="29"/>
    </row>
    <row r="1129" spans="3:3">
      <c r="C1129" s="29"/>
    </row>
    <row r="1130" spans="3:3">
      <c r="C1130" s="29"/>
    </row>
    <row r="1131" spans="3:3">
      <c r="C1131" s="29"/>
    </row>
    <row r="1132" spans="3:3">
      <c r="C1132" s="29"/>
    </row>
    <row r="1133" spans="3:3">
      <c r="C1133" s="29"/>
    </row>
    <row r="1134" spans="3:3">
      <c r="C1134" s="29"/>
    </row>
    <row r="1135" spans="3:3">
      <c r="C1135" s="29"/>
    </row>
    <row r="1136" spans="3:3">
      <c r="C1136" s="29"/>
    </row>
    <row r="1137" spans="3:3">
      <c r="C1137" s="29"/>
    </row>
    <row r="1138" spans="3:3">
      <c r="C1138" s="29"/>
    </row>
    <row r="1139" spans="3:3">
      <c r="C1139" s="29"/>
    </row>
    <row r="1140" spans="3:3">
      <c r="C1140" s="29"/>
    </row>
    <row r="1141" spans="3:3">
      <c r="C1141" s="29"/>
    </row>
    <row r="1142" spans="3:3">
      <c r="C1142" s="29"/>
    </row>
    <row r="1143" spans="3:3">
      <c r="C1143" s="29"/>
    </row>
    <row r="1144" spans="3:3">
      <c r="C1144" s="29"/>
    </row>
    <row r="1145" spans="3:3">
      <c r="C1145" s="29"/>
    </row>
    <row r="1146" spans="3:3">
      <c r="C1146" s="29"/>
    </row>
    <row r="1147" spans="3:3">
      <c r="C1147" s="29"/>
    </row>
    <row r="1148" spans="3:3">
      <c r="C1148" s="29"/>
    </row>
    <row r="1149" spans="3:3">
      <c r="C1149" s="29"/>
    </row>
    <row r="1150" spans="3:3">
      <c r="C1150" s="29"/>
    </row>
    <row r="1151" spans="3:3">
      <c r="C1151" s="29"/>
    </row>
    <row r="1152" spans="3:3">
      <c r="C1152" s="29"/>
    </row>
    <row r="1153" spans="3:3">
      <c r="C1153" s="29"/>
    </row>
    <row r="1154" spans="3:3">
      <c r="C1154" s="29"/>
    </row>
    <row r="1155" spans="3:3">
      <c r="C1155" s="29"/>
    </row>
    <row r="1156" spans="3:3">
      <c r="C1156" s="29"/>
    </row>
    <row r="1157" spans="3:3">
      <c r="C1157" s="29"/>
    </row>
    <row r="1158" spans="3:3">
      <c r="C1158" s="29"/>
    </row>
    <row r="1159" spans="3:3">
      <c r="C1159" s="29"/>
    </row>
    <row r="1160" spans="3:3">
      <c r="C1160" s="29"/>
    </row>
    <row r="1161" spans="3:3">
      <c r="C1161" s="29"/>
    </row>
    <row r="1162" spans="3:3">
      <c r="C1162" s="29"/>
    </row>
    <row r="1163" spans="3:3">
      <c r="C1163" s="29"/>
    </row>
    <row r="1164" spans="3:3">
      <c r="C1164" s="29"/>
    </row>
    <row r="1165" spans="3:3">
      <c r="C1165" s="29"/>
    </row>
    <row r="1166" spans="3:3">
      <c r="C1166" s="29"/>
    </row>
    <row r="1167" spans="3:3">
      <c r="C1167" s="29"/>
    </row>
    <row r="1168" spans="3:3">
      <c r="C1168" s="29"/>
    </row>
    <row r="1169" spans="3:3">
      <c r="C1169" s="29"/>
    </row>
    <row r="1170" spans="3:3">
      <c r="C1170" s="29"/>
    </row>
    <row r="1171" spans="3:3">
      <c r="C1171" s="29"/>
    </row>
    <row r="1172" spans="3:3">
      <c r="C1172" s="29"/>
    </row>
    <row r="1173" spans="3:3">
      <c r="C1173" s="29"/>
    </row>
    <row r="1174" spans="3:3">
      <c r="C1174" s="29"/>
    </row>
    <row r="1175" spans="3:3">
      <c r="C1175" s="29"/>
    </row>
    <row r="1176" spans="3:3">
      <c r="C1176" s="29"/>
    </row>
    <row r="1177" spans="3:3">
      <c r="C1177" s="29"/>
    </row>
    <row r="1178" spans="3:3">
      <c r="C1178" s="29"/>
    </row>
    <row r="1179" spans="3:3">
      <c r="C1179" s="29"/>
    </row>
    <row r="1180" spans="3:3">
      <c r="C1180" s="29"/>
    </row>
    <row r="1181" spans="3:3">
      <c r="C1181" s="29"/>
    </row>
    <row r="1182" spans="3:3">
      <c r="C1182" s="29"/>
    </row>
    <row r="1183" spans="3:3">
      <c r="C1183" s="29"/>
    </row>
    <row r="1184" spans="3:3">
      <c r="C1184" s="29"/>
    </row>
    <row r="1185" spans="3:3">
      <c r="C1185" s="29"/>
    </row>
    <row r="1186" spans="3:3">
      <c r="C1186" s="29"/>
    </row>
    <row r="1187" spans="3:3">
      <c r="C1187" s="29"/>
    </row>
    <row r="1188" spans="3:3">
      <c r="C1188" s="29"/>
    </row>
    <row r="1189" spans="3:3">
      <c r="C1189" s="29"/>
    </row>
    <row r="1190" spans="3:3">
      <c r="C1190" s="29"/>
    </row>
    <row r="1191" spans="3:3">
      <c r="C1191" s="29"/>
    </row>
    <row r="1192" spans="3:3">
      <c r="C1192" s="29"/>
    </row>
    <row r="1193" spans="3:3">
      <c r="C1193" s="29"/>
    </row>
    <row r="1194" spans="3:3">
      <c r="C1194" s="29"/>
    </row>
    <row r="1195" spans="3:3">
      <c r="C1195" s="29"/>
    </row>
    <row r="1196" spans="3:3">
      <c r="C1196" s="29"/>
    </row>
    <row r="1197" spans="3:3">
      <c r="C1197" s="29"/>
    </row>
    <row r="1198" spans="3:3">
      <c r="C1198" s="29"/>
    </row>
    <row r="1199" spans="3:3">
      <c r="C1199" s="29"/>
    </row>
    <row r="1200" spans="3:3">
      <c r="C1200" s="29"/>
    </row>
    <row r="1201" spans="3:3">
      <c r="C1201" s="29"/>
    </row>
    <row r="1202" spans="3:3">
      <c r="C1202" s="29"/>
    </row>
    <row r="1203" spans="3:3">
      <c r="C1203" s="29"/>
    </row>
    <row r="1204" spans="3:3">
      <c r="C1204" s="29"/>
    </row>
    <row r="1205" spans="3:3">
      <c r="C1205" s="29"/>
    </row>
    <row r="1206" spans="3:3">
      <c r="C1206" s="29"/>
    </row>
    <row r="1207" spans="3:3">
      <c r="C1207" s="29"/>
    </row>
    <row r="1208" spans="3:3">
      <c r="C1208" s="29"/>
    </row>
    <row r="1209" spans="3:3">
      <c r="C1209" s="29"/>
    </row>
    <row r="1210" spans="3:3">
      <c r="C1210" s="29"/>
    </row>
    <row r="1211" spans="3:3">
      <c r="C1211" s="29"/>
    </row>
    <row r="1212" spans="3:3">
      <c r="C1212" s="29"/>
    </row>
    <row r="1213" spans="3:3">
      <c r="C1213" s="29"/>
    </row>
    <row r="1214" spans="3:3">
      <c r="C1214" s="29"/>
    </row>
    <row r="1215" spans="3:3">
      <c r="C1215" s="29"/>
    </row>
    <row r="1216" spans="3:3">
      <c r="C1216" s="29"/>
    </row>
    <row r="1217" spans="3:3">
      <c r="C1217" s="29"/>
    </row>
    <row r="1218" spans="3:3">
      <c r="C1218" s="29"/>
    </row>
    <row r="1219" spans="3:3">
      <c r="C1219" s="29"/>
    </row>
    <row r="1220" spans="3:3">
      <c r="C1220" s="29"/>
    </row>
    <row r="1221" spans="3:3">
      <c r="C1221" s="29"/>
    </row>
    <row r="1222" spans="3:3">
      <c r="C1222" s="29"/>
    </row>
    <row r="1223" spans="3:3">
      <c r="C1223" s="29"/>
    </row>
    <row r="1224" spans="3:3">
      <c r="C1224" s="29"/>
    </row>
    <row r="1225" spans="3:3">
      <c r="C1225" s="29"/>
    </row>
    <row r="1226" spans="3:3">
      <c r="C1226" s="29"/>
    </row>
    <row r="1227" spans="3:3">
      <c r="C1227" s="29"/>
    </row>
    <row r="1228" spans="3:3">
      <c r="C1228" s="29"/>
    </row>
    <row r="1229" spans="3:3">
      <c r="C1229" s="29"/>
    </row>
    <row r="1230" spans="3:3">
      <c r="C1230" s="29"/>
    </row>
    <row r="1231" spans="3:3">
      <c r="C1231" s="29"/>
    </row>
    <row r="1232" spans="3:3">
      <c r="C1232" s="29"/>
    </row>
    <row r="1233" spans="3:3">
      <c r="C1233" s="29"/>
    </row>
    <row r="1234" spans="3:3">
      <c r="C1234" s="29"/>
    </row>
    <row r="1235" spans="3:3">
      <c r="C1235" s="29"/>
    </row>
    <row r="1236" spans="3:3">
      <c r="C1236" s="29"/>
    </row>
    <row r="1237" spans="3:3">
      <c r="C1237" s="29"/>
    </row>
    <row r="1238" spans="3:3">
      <c r="C1238" s="29"/>
    </row>
    <row r="1239" spans="3:3">
      <c r="C1239" s="29"/>
    </row>
    <row r="1240" spans="3:3">
      <c r="C1240" s="29"/>
    </row>
    <row r="1241" spans="3:3">
      <c r="C1241" s="29"/>
    </row>
    <row r="1242" spans="3:3">
      <c r="C1242" s="29"/>
    </row>
    <row r="1243" spans="3:3">
      <c r="C1243" s="29"/>
    </row>
    <row r="1244" spans="3:3">
      <c r="C1244" s="29"/>
    </row>
    <row r="1245" spans="3:3">
      <c r="C1245" s="29"/>
    </row>
    <row r="1246" spans="3:3">
      <c r="C1246" s="29"/>
    </row>
    <row r="1247" spans="3:3">
      <c r="C1247" s="29"/>
    </row>
    <row r="1248" spans="3:3">
      <c r="C1248" s="29"/>
    </row>
    <row r="1249" spans="3:3">
      <c r="C1249" s="29"/>
    </row>
    <row r="1250" spans="3:3">
      <c r="C1250" s="29"/>
    </row>
    <row r="1251" spans="3:3">
      <c r="C1251" s="29"/>
    </row>
    <row r="1252" spans="3:3">
      <c r="C1252" s="29"/>
    </row>
    <row r="1253" spans="3:3">
      <c r="C1253" s="29"/>
    </row>
    <row r="1254" spans="3:3">
      <c r="C1254" s="29"/>
    </row>
    <row r="1255" spans="3:3">
      <c r="C1255" s="29"/>
    </row>
    <row r="1256" spans="3:3">
      <c r="C1256" s="29"/>
    </row>
    <row r="1257" spans="3:3">
      <c r="C1257" s="29"/>
    </row>
    <row r="1258" spans="3:3">
      <c r="C1258" s="29"/>
    </row>
    <row r="1259" spans="3:3">
      <c r="C1259" s="29"/>
    </row>
    <row r="1260" spans="3:3">
      <c r="C1260" s="29"/>
    </row>
    <row r="1261" spans="3:3">
      <c r="C1261" s="29"/>
    </row>
    <row r="1262" spans="3:3">
      <c r="C1262" s="29"/>
    </row>
    <row r="1263" spans="3:3">
      <c r="C1263" s="29"/>
    </row>
    <row r="1264" spans="3:3">
      <c r="C1264" s="29"/>
    </row>
    <row r="1265" spans="3:3">
      <c r="C1265" s="29"/>
    </row>
    <row r="1266" spans="3:3">
      <c r="C1266" s="29"/>
    </row>
    <row r="1267" spans="3:3">
      <c r="C1267" s="29"/>
    </row>
    <row r="1268" spans="3:3">
      <c r="C1268" s="29"/>
    </row>
    <row r="1269" spans="3:3">
      <c r="C1269" s="29"/>
    </row>
    <row r="1270" spans="3:3">
      <c r="C1270" s="29"/>
    </row>
    <row r="1271" spans="3:3">
      <c r="C1271" s="29"/>
    </row>
    <row r="1272" spans="3:3">
      <c r="C1272" s="29"/>
    </row>
    <row r="1273" spans="3:3">
      <c r="C1273" s="29"/>
    </row>
    <row r="1274" spans="3:3">
      <c r="C1274" s="29"/>
    </row>
    <row r="1275" spans="3:3">
      <c r="C1275" s="29"/>
    </row>
    <row r="1276" spans="3:3">
      <c r="C1276" s="29"/>
    </row>
    <row r="1277" spans="3:3">
      <c r="C1277" s="29"/>
    </row>
    <row r="1278" spans="3:3">
      <c r="C1278" s="29"/>
    </row>
    <row r="1279" spans="3:3">
      <c r="C1279" s="29"/>
    </row>
    <row r="1280" spans="3:3">
      <c r="C1280" s="29"/>
    </row>
    <row r="1281" spans="3:3">
      <c r="C1281" s="29"/>
    </row>
    <row r="1282" spans="3:3">
      <c r="C1282" s="29"/>
    </row>
    <row r="1283" spans="3:3">
      <c r="C1283" s="29"/>
    </row>
    <row r="1284" spans="3:3">
      <c r="C1284" s="29"/>
    </row>
    <row r="1285" spans="3:3">
      <c r="C1285" s="29"/>
    </row>
    <row r="1286" spans="3:3">
      <c r="C1286" s="29"/>
    </row>
    <row r="1287" spans="3:3">
      <c r="C1287" s="29"/>
    </row>
    <row r="1288" spans="3:3">
      <c r="C1288" s="29"/>
    </row>
    <row r="1289" spans="3:3">
      <c r="C1289" s="29"/>
    </row>
    <row r="1290" spans="3:3">
      <c r="C1290" s="29"/>
    </row>
    <row r="1291" spans="3:3">
      <c r="C1291" s="29"/>
    </row>
    <row r="1292" spans="3:3">
      <c r="C1292" s="29"/>
    </row>
    <row r="1293" spans="3:3">
      <c r="C1293" s="29"/>
    </row>
    <row r="1294" spans="3:3">
      <c r="C1294" s="29"/>
    </row>
    <row r="1295" spans="3:3">
      <c r="C1295" s="29"/>
    </row>
    <row r="1296" spans="3:3">
      <c r="C1296" s="29"/>
    </row>
    <row r="1297" spans="3:3">
      <c r="C1297" s="29"/>
    </row>
    <row r="1298" spans="3:3">
      <c r="C1298" s="29"/>
    </row>
    <row r="1299" spans="3:3">
      <c r="C1299" s="29"/>
    </row>
    <row r="1300" spans="3:3">
      <c r="C1300" s="29"/>
    </row>
    <row r="1301" spans="3:3">
      <c r="C1301" s="29"/>
    </row>
    <row r="1302" spans="3:3">
      <c r="C1302" s="29"/>
    </row>
    <row r="1303" spans="3:3">
      <c r="C1303" s="29"/>
    </row>
    <row r="1304" spans="3:3">
      <c r="C1304" s="29"/>
    </row>
    <row r="1305" spans="3:3">
      <c r="C1305" s="29"/>
    </row>
    <row r="1306" spans="3:3">
      <c r="C1306" s="29"/>
    </row>
    <row r="1307" spans="3:3">
      <c r="C1307" s="29"/>
    </row>
    <row r="1308" spans="3:3">
      <c r="C1308" s="29"/>
    </row>
    <row r="1309" spans="3:3">
      <c r="C1309" s="29"/>
    </row>
    <row r="1310" spans="3:3">
      <c r="C1310" s="29"/>
    </row>
    <row r="1311" spans="3:3">
      <c r="C1311" s="29"/>
    </row>
    <row r="1312" spans="3:3">
      <c r="C1312" s="29"/>
    </row>
    <row r="1313" spans="3:3">
      <c r="C1313" s="29"/>
    </row>
    <row r="1314" spans="3:3">
      <c r="C1314" s="29"/>
    </row>
    <row r="1315" spans="3:3">
      <c r="C1315" s="29"/>
    </row>
    <row r="1316" spans="3:3">
      <c r="C1316" s="29"/>
    </row>
    <row r="1317" spans="3:3">
      <c r="C1317" s="29"/>
    </row>
    <row r="1318" spans="3:3">
      <c r="C1318" s="29"/>
    </row>
    <row r="1319" spans="3:3">
      <c r="C1319" s="29"/>
    </row>
    <row r="1320" spans="3:3">
      <c r="C1320" s="29"/>
    </row>
    <row r="1321" spans="3:3">
      <c r="C1321" s="29"/>
    </row>
    <row r="1322" spans="3:3">
      <c r="C1322" s="29"/>
    </row>
    <row r="1323" spans="3:3">
      <c r="C1323" s="29"/>
    </row>
    <row r="1324" spans="3:3">
      <c r="C1324" s="29"/>
    </row>
    <row r="1325" spans="3:3">
      <c r="C1325" s="29"/>
    </row>
    <row r="1326" spans="3:3">
      <c r="C1326" s="29"/>
    </row>
    <row r="1327" spans="3:3">
      <c r="C1327" s="29"/>
    </row>
    <row r="1328" spans="3:3">
      <c r="C1328" s="29"/>
    </row>
    <row r="1329" spans="3:3">
      <c r="C1329" s="29"/>
    </row>
    <row r="1330" spans="3:3">
      <c r="C1330" s="29"/>
    </row>
    <row r="1331" spans="3:3">
      <c r="C1331" s="29"/>
    </row>
    <row r="1332" spans="3:3">
      <c r="C1332" s="29"/>
    </row>
    <row r="1333" spans="3:3">
      <c r="C1333" s="29"/>
    </row>
    <row r="1334" spans="3:3">
      <c r="C1334" s="29"/>
    </row>
    <row r="1335" spans="3:3">
      <c r="C1335" s="29"/>
    </row>
    <row r="1336" spans="3:3">
      <c r="C1336" s="29"/>
    </row>
    <row r="1337" spans="3:3">
      <c r="C1337" s="29"/>
    </row>
    <row r="1338" spans="3:3">
      <c r="C1338" s="29"/>
    </row>
    <row r="1339" spans="3:3">
      <c r="C1339" s="29"/>
    </row>
    <row r="1340" spans="3:3">
      <c r="C1340" s="29"/>
    </row>
    <row r="1341" spans="3:3">
      <c r="C1341" s="29"/>
    </row>
    <row r="1342" spans="3:3">
      <c r="C1342" s="29"/>
    </row>
    <row r="1343" spans="3:3">
      <c r="C1343" s="29"/>
    </row>
    <row r="1344" spans="3:3">
      <c r="C1344" s="29"/>
    </row>
    <row r="1345" spans="3:3">
      <c r="C1345" s="29"/>
    </row>
    <row r="1346" spans="3:3">
      <c r="C1346" s="29"/>
    </row>
    <row r="1347" spans="3:3">
      <c r="C1347" s="29"/>
    </row>
    <row r="1348" spans="3:3">
      <c r="C1348" s="29"/>
    </row>
    <row r="1349" spans="3:3">
      <c r="C1349" s="29"/>
    </row>
    <row r="1350" spans="3:3">
      <c r="C1350" s="29"/>
    </row>
    <row r="1351" spans="3:3">
      <c r="C1351" s="29"/>
    </row>
    <row r="1352" spans="3:3">
      <c r="C1352" s="29"/>
    </row>
    <row r="1353" spans="3:3">
      <c r="C1353" s="29"/>
    </row>
    <row r="1354" spans="3:3">
      <c r="C1354" s="29"/>
    </row>
    <row r="1355" spans="3:3">
      <c r="C1355" s="29"/>
    </row>
    <row r="1356" spans="3:3">
      <c r="C1356" s="29"/>
    </row>
    <row r="1357" spans="3:3">
      <c r="C1357" s="29"/>
    </row>
    <row r="1358" spans="3:3">
      <c r="C1358" s="29"/>
    </row>
    <row r="1359" spans="3:3">
      <c r="C1359" s="29"/>
    </row>
    <row r="1360" spans="3:3">
      <c r="C1360" s="29"/>
    </row>
    <row r="1361" spans="3:3">
      <c r="C1361" s="29"/>
    </row>
    <row r="1362" spans="3:3">
      <c r="C1362" s="29"/>
    </row>
    <row r="1363" spans="3:3">
      <c r="C1363" s="29"/>
    </row>
    <row r="1364" spans="3:3">
      <c r="C1364" s="29"/>
    </row>
    <row r="1365" spans="3:3">
      <c r="C1365" s="29"/>
    </row>
    <row r="1366" spans="3:3">
      <c r="C1366" s="29"/>
    </row>
    <row r="1367" spans="3:3">
      <c r="C1367" s="29"/>
    </row>
    <row r="1368" spans="3:3">
      <c r="C1368" s="29"/>
    </row>
    <row r="1369" spans="3:3">
      <c r="C1369" s="29"/>
    </row>
    <row r="1370" spans="3:3">
      <c r="C1370" s="29"/>
    </row>
    <row r="1371" spans="3:3">
      <c r="C1371" s="29"/>
    </row>
    <row r="1372" spans="3:3">
      <c r="C1372" s="29"/>
    </row>
    <row r="1373" spans="3:3">
      <c r="C1373" s="29"/>
    </row>
    <row r="1374" spans="3:3">
      <c r="C1374" s="29"/>
    </row>
    <row r="1375" spans="3:3">
      <c r="C1375" s="29"/>
    </row>
    <row r="1376" spans="3:3">
      <c r="C1376" s="29"/>
    </row>
    <row r="1377" spans="3:3">
      <c r="C1377" s="29"/>
    </row>
    <row r="1378" spans="3:3">
      <c r="C1378" s="29"/>
    </row>
    <row r="1379" spans="3:3">
      <c r="C1379" s="29"/>
    </row>
    <row r="1380" spans="3:3">
      <c r="C1380" s="29"/>
    </row>
    <row r="1381" spans="3:3">
      <c r="C1381" s="29"/>
    </row>
    <row r="1382" spans="3:3">
      <c r="C1382" s="29"/>
    </row>
    <row r="1383" spans="3:3">
      <c r="C1383" s="29"/>
    </row>
    <row r="1384" spans="3:3">
      <c r="C1384" s="29"/>
    </row>
    <row r="1385" spans="3:3">
      <c r="C1385" s="29"/>
    </row>
    <row r="1386" spans="3:3">
      <c r="C1386" s="29"/>
    </row>
    <row r="1387" spans="3:3">
      <c r="C1387" s="29"/>
    </row>
    <row r="1388" spans="3:3">
      <c r="C1388" s="29"/>
    </row>
    <row r="1389" spans="3:3">
      <c r="C1389" s="29"/>
    </row>
    <row r="1390" spans="3:3">
      <c r="C1390" s="29"/>
    </row>
    <row r="1391" spans="3:3">
      <c r="C1391" s="29"/>
    </row>
    <row r="1392" spans="3:3">
      <c r="C1392" s="29"/>
    </row>
    <row r="1393" spans="3:3">
      <c r="C1393" s="29"/>
    </row>
    <row r="1394" spans="3:3">
      <c r="C1394" s="29"/>
    </row>
    <row r="1395" spans="3:3">
      <c r="C1395" s="29"/>
    </row>
    <row r="1396" spans="3:3">
      <c r="C1396" s="29"/>
    </row>
    <row r="1397" spans="3:3">
      <c r="C1397" s="29"/>
    </row>
    <row r="1398" spans="3:3">
      <c r="C1398" s="29"/>
    </row>
    <row r="1399" spans="3:3">
      <c r="C1399" s="29"/>
    </row>
    <row r="1400" spans="3:3">
      <c r="C1400" s="29"/>
    </row>
    <row r="1401" spans="3:3">
      <c r="C1401" s="29"/>
    </row>
    <row r="1402" spans="3:3">
      <c r="C1402" s="29"/>
    </row>
    <row r="1403" spans="3:3">
      <c r="C1403" s="29"/>
    </row>
    <row r="1404" spans="3:3">
      <c r="C1404" s="29"/>
    </row>
    <row r="1405" spans="3:3">
      <c r="C1405" s="29"/>
    </row>
    <row r="1406" spans="3:3">
      <c r="C1406" s="29"/>
    </row>
    <row r="1407" spans="3:3">
      <c r="C1407" s="29"/>
    </row>
    <row r="1408" spans="3:3">
      <c r="C1408" s="29"/>
    </row>
    <row r="1409" spans="3:3">
      <c r="C1409" s="29"/>
    </row>
    <row r="1410" spans="3:3">
      <c r="C1410" s="29"/>
    </row>
    <row r="1411" spans="3:3">
      <c r="C1411" s="29"/>
    </row>
    <row r="1412" spans="3:3">
      <c r="C1412" s="29"/>
    </row>
    <row r="1413" spans="3:3">
      <c r="C1413" s="29"/>
    </row>
    <row r="1414" spans="3:3">
      <c r="C1414" s="29"/>
    </row>
    <row r="1415" spans="3:3">
      <c r="C1415" s="29"/>
    </row>
    <row r="1416" spans="3:3">
      <c r="C1416" s="29"/>
    </row>
    <row r="1417" spans="3:3">
      <c r="C1417" s="29"/>
    </row>
    <row r="1418" spans="3:3">
      <c r="C1418" s="29"/>
    </row>
    <row r="1419" spans="3:3">
      <c r="C1419" s="29"/>
    </row>
    <row r="1420" spans="3:3">
      <c r="C1420" s="29"/>
    </row>
    <row r="1421" spans="3:3">
      <c r="C1421" s="29"/>
    </row>
    <row r="1422" spans="3:3">
      <c r="C1422" s="29"/>
    </row>
    <row r="1423" spans="3:3">
      <c r="C1423" s="29"/>
    </row>
    <row r="1424" spans="3:3">
      <c r="C1424" s="29"/>
    </row>
    <row r="1425" spans="3:3">
      <c r="C1425" s="29"/>
    </row>
    <row r="1426" spans="3:3">
      <c r="C1426" s="29"/>
    </row>
    <row r="1427" spans="3:3">
      <c r="C1427" s="29"/>
    </row>
    <row r="1428" spans="3:3">
      <c r="C1428" s="29"/>
    </row>
    <row r="1429" spans="3:3">
      <c r="C1429" s="29"/>
    </row>
    <row r="1430" spans="3:3">
      <c r="C1430" s="29"/>
    </row>
    <row r="1431" spans="3:3">
      <c r="C1431" s="29"/>
    </row>
    <row r="1432" spans="3:3">
      <c r="C1432" s="29"/>
    </row>
    <row r="1433" spans="3:3">
      <c r="C1433" s="29"/>
    </row>
    <row r="1434" spans="3:3">
      <c r="C1434" s="29"/>
    </row>
    <row r="1435" spans="3:3">
      <c r="C1435" s="29"/>
    </row>
    <row r="1436" spans="3:3">
      <c r="C1436" s="29"/>
    </row>
    <row r="1437" spans="3:3">
      <c r="C1437" s="29"/>
    </row>
    <row r="1438" spans="3:3">
      <c r="C1438" s="29"/>
    </row>
    <row r="1439" spans="3:3">
      <c r="C1439" s="29"/>
    </row>
    <row r="1440" spans="3:3">
      <c r="C1440" s="29"/>
    </row>
    <row r="1441" spans="3:3">
      <c r="C1441" s="29"/>
    </row>
    <row r="1442" spans="3:3">
      <c r="C1442" s="29"/>
    </row>
    <row r="1443" spans="3:3">
      <c r="C1443" s="29"/>
    </row>
    <row r="1444" spans="3:3">
      <c r="C1444" s="29"/>
    </row>
    <row r="1445" spans="3:3">
      <c r="C1445" s="29"/>
    </row>
    <row r="1446" spans="3:3">
      <c r="C1446" s="29"/>
    </row>
    <row r="1447" spans="3:3">
      <c r="C1447" s="29"/>
    </row>
    <row r="1448" spans="3:3">
      <c r="C1448" s="29"/>
    </row>
    <row r="1449" spans="3:3">
      <c r="C1449" s="29"/>
    </row>
    <row r="1450" spans="3:3">
      <c r="C1450" s="29"/>
    </row>
    <row r="1451" spans="3:3">
      <c r="C1451" s="29"/>
    </row>
    <row r="1452" spans="3:3">
      <c r="C1452" s="29"/>
    </row>
    <row r="1453" spans="3:3">
      <c r="C1453" s="29"/>
    </row>
    <row r="1454" spans="3:3">
      <c r="C1454" s="29"/>
    </row>
    <row r="1455" spans="3:3">
      <c r="C1455" s="29"/>
    </row>
    <row r="1456" spans="3:3">
      <c r="C1456" s="29"/>
    </row>
    <row r="1457" spans="3:3">
      <c r="C1457" s="29"/>
    </row>
    <row r="1458" spans="3:3">
      <c r="C1458" s="29"/>
    </row>
    <row r="1459" spans="3:3">
      <c r="C1459" s="29"/>
    </row>
    <row r="1460" spans="3:3">
      <c r="C1460" s="29"/>
    </row>
    <row r="1461" spans="3:3">
      <c r="C1461" s="29"/>
    </row>
    <row r="1462" spans="3:3">
      <c r="C1462" s="29"/>
    </row>
    <row r="1463" spans="3:3">
      <c r="C1463" s="29"/>
    </row>
    <row r="1464" spans="3:3">
      <c r="C1464" s="29"/>
    </row>
    <row r="1465" spans="3:3">
      <c r="C1465" s="29"/>
    </row>
    <row r="1466" spans="3:3">
      <c r="C1466" s="29"/>
    </row>
    <row r="1467" spans="3:3">
      <c r="C1467" s="29"/>
    </row>
    <row r="1468" spans="3:3">
      <c r="C1468" s="29"/>
    </row>
    <row r="1469" spans="3:3">
      <c r="C1469" s="29"/>
    </row>
    <row r="1470" spans="3:3">
      <c r="C1470" s="29"/>
    </row>
    <row r="1471" spans="3:3">
      <c r="C1471" s="29"/>
    </row>
    <row r="1472" spans="3:3">
      <c r="C1472" s="29"/>
    </row>
    <row r="1473" spans="3:3">
      <c r="C1473" s="29"/>
    </row>
    <row r="1474" spans="3:3">
      <c r="C1474" s="29"/>
    </row>
    <row r="1475" spans="3:3">
      <c r="C1475" s="29"/>
    </row>
    <row r="1476" spans="3:3">
      <c r="C1476" s="29"/>
    </row>
    <row r="1477" spans="3:3">
      <c r="C1477" s="29"/>
    </row>
    <row r="1478" spans="3:3">
      <c r="C1478" s="29"/>
    </row>
    <row r="1479" spans="3:3">
      <c r="C1479" s="29"/>
    </row>
    <row r="1480" spans="3:3">
      <c r="C1480" s="29"/>
    </row>
    <row r="1481" spans="3:3">
      <c r="C1481" s="29"/>
    </row>
    <row r="1482" spans="3:3">
      <c r="C1482" s="29"/>
    </row>
    <row r="1483" spans="3:3">
      <c r="C1483" s="29"/>
    </row>
    <row r="1484" spans="3:3">
      <c r="C1484" s="29"/>
    </row>
    <row r="1485" spans="3:3">
      <c r="C1485" s="29"/>
    </row>
    <row r="1486" spans="3:3">
      <c r="C1486" s="29"/>
    </row>
    <row r="1487" spans="3:3">
      <c r="C1487" s="29"/>
    </row>
    <row r="1488" spans="3:3">
      <c r="C1488" s="29"/>
    </row>
    <row r="1489" spans="3:3">
      <c r="C1489" s="29"/>
    </row>
    <row r="1490" spans="3:3">
      <c r="C1490" s="29"/>
    </row>
    <row r="1491" spans="3:3">
      <c r="C1491" s="29"/>
    </row>
    <row r="1492" spans="3:3">
      <c r="C1492" s="29"/>
    </row>
    <row r="1493" spans="3:3">
      <c r="C1493" s="29"/>
    </row>
    <row r="1494" spans="3:3">
      <c r="C1494" s="29"/>
    </row>
    <row r="1495" spans="3:3">
      <c r="C1495" s="29"/>
    </row>
    <row r="1496" spans="3:3">
      <c r="C1496" s="29"/>
    </row>
    <row r="1497" spans="3:3">
      <c r="C1497" s="29"/>
    </row>
    <row r="1498" spans="3:3">
      <c r="C1498" s="29"/>
    </row>
    <row r="1499" spans="3:3">
      <c r="C1499" s="29"/>
    </row>
    <row r="1500" spans="3:3">
      <c r="C1500" s="29"/>
    </row>
    <row r="1501" spans="3:3">
      <c r="C1501" s="29"/>
    </row>
    <row r="1502" spans="3:3">
      <c r="C1502" s="29"/>
    </row>
    <row r="1503" spans="3:3">
      <c r="C1503" s="29"/>
    </row>
    <row r="1504" spans="3:3">
      <c r="C1504" s="29"/>
    </row>
    <row r="1505" spans="3:3">
      <c r="C1505" s="29"/>
    </row>
    <row r="1506" spans="3:3">
      <c r="C1506" s="29"/>
    </row>
    <row r="1507" spans="3:3">
      <c r="C1507" s="29"/>
    </row>
    <row r="1508" spans="3:3">
      <c r="C1508" s="29"/>
    </row>
    <row r="1509" spans="3:3">
      <c r="C1509" s="29"/>
    </row>
    <row r="1510" spans="3:3">
      <c r="C1510" s="29"/>
    </row>
    <row r="1511" spans="3:3">
      <c r="C1511" s="29"/>
    </row>
    <row r="1512" spans="3:3">
      <c r="C1512" s="29"/>
    </row>
    <row r="1513" spans="3:3">
      <c r="C1513" s="29"/>
    </row>
    <row r="1514" spans="3:3">
      <c r="C1514" s="29"/>
    </row>
    <row r="1515" spans="3:3">
      <c r="C1515" s="29"/>
    </row>
    <row r="1516" spans="3:3">
      <c r="C1516" s="29"/>
    </row>
    <row r="1517" spans="3:3">
      <c r="C1517" s="29"/>
    </row>
    <row r="1518" spans="3:3">
      <c r="C1518" s="29"/>
    </row>
    <row r="1519" spans="3:3">
      <c r="C1519" s="29"/>
    </row>
    <row r="1520" spans="3:3">
      <c r="C1520" s="29"/>
    </row>
    <row r="1521" spans="3:3">
      <c r="C1521" s="29"/>
    </row>
    <row r="1522" spans="3:3">
      <c r="C1522" s="29"/>
    </row>
    <row r="1523" spans="3:3">
      <c r="C1523" s="29"/>
    </row>
    <row r="1524" spans="3:3">
      <c r="C1524" s="29"/>
    </row>
    <row r="1525" spans="3:3">
      <c r="C1525" s="29"/>
    </row>
    <row r="1526" spans="3:3">
      <c r="C1526" s="29"/>
    </row>
    <row r="1527" spans="3:3">
      <c r="C1527" s="29"/>
    </row>
    <row r="1528" spans="3:3">
      <c r="C1528" s="29"/>
    </row>
    <row r="1529" spans="3:3">
      <c r="C1529" s="29"/>
    </row>
    <row r="1530" spans="3:3">
      <c r="C1530" s="29"/>
    </row>
    <row r="1531" spans="3:3">
      <c r="C1531" s="29"/>
    </row>
    <row r="1532" spans="3:3">
      <c r="C1532" s="29"/>
    </row>
    <row r="1533" spans="3:3">
      <c r="C1533" s="29"/>
    </row>
    <row r="1534" spans="3:3">
      <c r="C1534" s="29"/>
    </row>
    <row r="1535" spans="3:3">
      <c r="C1535" s="29"/>
    </row>
    <row r="1536" spans="3:3">
      <c r="C1536" s="29"/>
    </row>
    <row r="1537" spans="3:3">
      <c r="C1537" s="29"/>
    </row>
    <row r="1538" spans="3:3">
      <c r="C1538" s="29"/>
    </row>
    <row r="1539" spans="3:3">
      <c r="C1539" s="29"/>
    </row>
    <row r="1540" spans="3:3">
      <c r="C1540" s="29"/>
    </row>
    <row r="1541" spans="3:3">
      <c r="C1541" s="29"/>
    </row>
    <row r="1542" spans="3:3">
      <c r="C1542" s="29"/>
    </row>
    <row r="1543" spans="3:3">
      <c r="C1543" s="29"/>
    </row>
    <row r="1544" spans="3:3">
      <c r="C1544" s="29"/>
    </row>
    <row r="1545" spans="3:3">
      <c r="C1545" s="29"/>
    </row>
    <row r="1546" spans="3:3">
      <c r="C1546" s="29"/>
    </row>
    <row r="1547" spans="3:3">
      <c r="C1547" s="29"/>
    </row>
    <row r="1548" spans="3:3">
      <c r="C1548" s="29"/>
    </row>
    <row r="1549" spans="3:3">
      <c r="C1549" s="29"/>
    </row>
    <row r="1550" spans="3:3">
      <c r="C1550" s="29"/>
    </row>
    <row r="1551" spans="3:3">
      <c r="C1551" s="29"/>
    </row>
    <row r="1552" spans="3:3">
      <c r="C1552" s="29"/>
    </row>
    <row r="1553" spans="3:3">
      <c r="C1553" s="29"/>
    </row>
    <row r="1554" spans="3:3">
      <c r="C1554" s="29"/>
    </row>
    <row r="1555" spans="3:3">
      <c r="C1555" s="29"/>
    </row>
    <row r="1556" spans="3:3">
      <c r="C1556" s="29"/>
    </row>
    <row r="1557" spans="3:3">
      <c r="C1557" s="29"/>
    </row>
    <row r="1558" spans="3:3">
      <c r="C1558" s="29"/>
    </row>
    <row r="1559" spans="3:3">
      <c r="C1559" s="29"/>
    </row>
    <row r="1560" spans="3:3">
      <c r="C1560" s="29"/>
    </row>
    <row r="1561" spans="3:3">
      <c r="C1561" s="29"/>
    </row>
    <row r="1562" spans="3:3">
      <c r="C1562" s="29"/>
    </row>
    <row r="1563" spans="3:3">
      <c r="C1563" s="29"/>
    </row>
    <row r="1564" spans="3:3">
      <c r="C1564" s="29"/>
    </row>
    <row r="1565" spans="3:3">
      <c r="C1565" s="29"/>
    </row>
    <row r="1566" spans="3:3">
      <c r="C1566" s="29"/>
    </row>
    <row r="1567" spans="3:3">
      <c r="C1567" s="29"/>
    </row>
    <row r="1568" spans="3:3">
      <c r="C1568" s="29"/>
    </row>
    <row r="1569" spans="3:3">
      <c r="C1569" s="29"/>
    </row>
    <row r="1570" spans="3:3">
      <c r="C1570" s="29"/>
    </row>
    <row r="1571" spans="3:3">
      <c r="C1571" s="29"/>
    </row>
    <row r="1572" spans="3:3">
      <c r="C1572" s="29"/>
    </row>
    <row r="1573" spans="3:3">
      <c r="C1573" s="29"/>
    </row>
    <row r="1574" spans="3:3">
      <c r="C1574" s="29"/>
    </row>
    <row r="1575" spans="3:3">
      <c r="C1575" s="29"/>
    </row>
    <row r="1576" spans="3:3">
      <c r="C1576" s="29"/>
    </row>
    <row r="1577" spans="3:3">
      <c r="C1577" s="29"/>
    </row>
    <row r="1578" spans="3:3">
      <c r="C1578" s="29"/>
    </row>
    <row r="1579" spans="3:3">
      <c r="C1579" s="29"/>
    </row>
    <row r="1580" spans="3:3">
      <c r="C1580" s="29"/>
    </row>
    <row r="1581" spans="3:3">
      <c r="C1581" s="29"/>
    </row>
    <row r="1582" spans="3:3">
      <c r="C1582" s="29"/>
    </row>
    <row r="1583" spans="3:3">
      <c r="C1583" s="29"/>
    </row>
    <row r="1584" spans="3:3">
      <c r="C1584" s="29"/>
    </row>
    <row r="1585" spans="3:3">
      <c r="C1585" s="29"/>
    </row>
    <row r="1586" spans="3:3">
      <c r="C1586" s="29"/>
    </row>
    <row r="1587" spans="3:3">
      <c r="C1587" s="29"/>
    </row>
    <row r="1588" spans="3:3">
      <c r="C1588" s="29"/>
    </row>
    <row r="1589" spans="3:3">
      <c r="C1589" s="29"/>
    </row>
    <row r="1590" spans="3:3">
      <c r="C1590" s="29"/>
    </row>
    <row r="1591" spans="3:3">
      <c r="C1591" s="29"/>
    </row>
    <row r="1592" spans="3:3">
      <c r="C1592" s="29"/>
    </row>
    <row r="1593" spans="3:3">
      <c r="C1593" s="29"/>
    </row>
    <row r="1594" spans="3:3">
      <c r="C1594" s="29"/>
    </row>
    <row r="1595" spans="3:3">
      <c r="C1595" s="29"/>
    </row>
    <row r="1596" spans="3:3">
      <c r="C1596" s="29"/>
    </row>
    <row r="1597" spans="3:3">
      <c r="C1597" s="29"/>
    </row>
    <row r="1598" spans="3:3">
      <c r="C1598" s="29"/>
    </row>
    <row r="1599" spans="3:3">
      <c r="C1599" s="29"/>
    </row>
    <row r="1600" spans="3:3">
      <c r="C1600" s="29"/>
    </row>
    <row r="1601" spans="3:3">
      <c r="C1601" s="29"/>
    </row>
    <row r="1602" spans="3:3">
      <c r="C1602" s="29"/>
    </row>
    <row r="1603" spans="3:3">
      <c r="C1603" s="29"/>
    </row>
    <row r="1604" spans="3:3">
      <c r="C1604" s="29"/>
    </row>
    <row r="1605" spans="3:3">
      <c r="C1605" s="29"/>
    </row>
    <row r="1606" spans="3:3">
      <c r="C1606" s="29"/>
    </row>
    <row r="1607" spans="3:3">
      <c r="C1607" s="29"/>
    </row>
    <row r="1608" spans="3:3">
      <c r="C1608" s="29"/>
    </row>
    <row r="1609" spans="3:3">
      <c r="C1609" s="29"/>
    </row>
    <row r="1610" spans="3:3">
      <c r="C1610" s="29"/>
    </row>
    <row r="1611" spans="3:3">
      <c r="C1611" s="29"/>
    </row>
    <row r="1612" spans="3:3">
      <c r="C1612" s="29"/>
    </row>
    <row r="1613" spans="3:3">
      <c r="C1613" s="29"/>
    </row>
    <row r="1614" spans="3:3">
      <c r="C1614" s="29"/>
    </row>
    <row r="1615" spans="3:3">
      <c r="C1615" s="29"/>
    </row>
    <row r="1616" spans="3:3">
      <c r="C1616" s="29"/>
    </row>
    <row r="1617" spans="3:3">
      <c r="C1617" s="29"/>
    </row>
    <row r="1618" spans="3:3">
      <c r="C1618" s="29"/>
    </row>
    <row r="1619" spans="3:3">
      <c r="C1619" s="29"/>
    </row>
    <row r="1620" spans="3:3">
      <c r="C1620" s="29"/>
    </row>
    <row r="1621" spans="3:3">
      <c r="C1621" s="29"/>
    </row>
    <row r="1622" spans="3:3">
      <c r="C1622" s="29"/>
    </row>
    <row r="1623" spans="3:3">
      <c r="C1623" s="29"/>
    </row>
    <row r="1624" spans="3:3">
      <c r="C1624" s="29"/>
    </row>
    <row r="1625" spans="3:3">
      <c r="C1625" s="29"/>
    </row>
    <row r="1626" spans="3:3">
      <c r="C1626" s="29"/>
    </row>
    <row r="1627" spans="3:3">
      <c r="C1627" s="29"/>
    </row>
    <row r="1628" spans="3:3">
      <c r="C1628" s="29"/>
    </row>
    <row r="1629" spans="3:3">
      <c r="C1629" s="29"/>
    </row>
    <row r="1630" spans="3:3">
      <c r="C1630" s="29"/>
    </row>
    <row r="1631" spans="3:3">
      <c r="C1631" s="29"/>
    </row>
    <row r="1632" spans="3:3">
      <c r="C1632" s="29"/>
    </row>
    <row r="1633" spans="3:3">
      <c r="C1633" s="29"/>
    </row>
    <row r="1634" spans="3:3">
      <c r="C1634" s="29"/>
    </row>
    <row r="1635" spans="3:3">
      <c r="C1635" s="29"/>
    </row>
    <row r="1636" spans="3:3">
      <c r="C1636" s="29"/>
    </row>
    <row r="1637" spans="3:3">
      <c r="C1637" s="29"/>
    </row>
    <row r="1638" spans="3:3">
      <c r="C1638" s="29"/>
    </row>
    <row r="1639" spans="3:3">
      <c r="C1639" s="29"/>
    </row>
    <row r="1640" spans="3:3">
      <c r="C1640" s="29"/>
    </row>
    <row r="1641" spans="3:3">
      <c r="C1641" s="29"/>
    </row>
    <row r="1642" spans="3:3">
      <c r="C1642" s="29"/>
    </row>
    <row r="1643" spans="3:3">
      <c r="C1643" s="29"/>
    </row>
    <row r="1644" spans="3:3">
      <c r="C1644" s="29"/>
    </row>
    <row r="1645" spans="3:3">
      <c r="C1645" s="29"/>
    </row>
    <row r="1646" spans="3:3">
      <c r="C1646" s="29"/>
    </row>
    <row r="1647" spans="3:3">
      <c r="C1647" s="29"/>
    </row>
    <row r="1648" spans="3:3">
      <c r="C1648" s="29"/>
    </row>
    <row r="1649" spans="3:3">
      <c r="C1649" s="29"/>
    </row>
    <row r="1650" spans="3:3">
      <c r="C1650" s="29"/>
    </row>
    <row r="1651" spans="3:3">
      <c r="C1651" s="29"/>
    </row>
    <row r="1652" spans="3:3">
      <c r="C1652" s="29"/>
    </row>
    <row r="1653" spans="3:3">
      <c r="C1653" s="29"/>
    </row>
    <row r="1654" spans="3:3">
      <c r="C1654" s="29"/>
    </row>
    <row r="1655" spans="3:3">
      <c r="C1655" s="29"/>
    </row>
    <row r="1656" spans="3:3">
      <c r="C1656" s="29"/>
    </row>
    <row r="1657" spans="3:3">
      <c r="C1657" s="29"/>
    </row>
    <row r="1658" spans="3:3">
      <c r="C1658" s="29"/>
    </row>
    <row r="1659" spans="3:3">
      <c r="C1659" s="29"/>
    </row>
    <row r="1660" spans="3:3">
      <c r="C1660" s="29"/>
    </row>
    <row r="1661" spans="3:3">
      <c r="C1661" s="29"/>
    </row>
    <row r="1662" spans="3:3">
      <c r="C1662" s="29"/>
    </row>
    <row r="1663" spans="3:3">
      <c r="C1663" s="29"/>
    </row>
    <row r="1664" spans="3:3">
      <c r="C1664" s="29"/>
    </row>
    <row r="1665" spans="3:3">
      <c r="C1665" s="29"/>
    </row>
    <row r="1666" spans="3:3">
      <c r="C1666" s="29"/>
    </row>
    <row r="1667" spans="3:3">
      <c r="C1667" s="29"/>
    </row>
    <row r="1668" spans="3:3">
      <c r="C1668" s="29"/>
    </row>
    <row r="1669" spans="3:3">
      <c r="C1669" s="29"/>
    </row>
    <row r="1670" spans="3:3">
      <c r="C1670" s="29"/>
    </row>
    <row r="1671" spans="3:3">
      <c r="C1671" s="29"/>
    </row>
    <row r="1672" spans="3:3">
      <c r="C1672" s="29"/>
    </row>
    <row r="1673" spans="3:3">
      <c r="C1673" s="29"/>
    </row>
    <row r="1674" spans="3:3">
      <c r="C1674" s="29"/>
    </row>
    <row r="1675" spans="3:3">
      <c r="C1675" s="29"/>
    </row>
    <row r="1676" spans="3:3">
      <c r="C1676" s="29"/>
    </row>
    <row r="1677" spans="3:3">
      <c r="C1677" s="29"/>
    </row>
    <row r="1678" spans="3:3">
      <c r="C1678" s="29"/>
    </row>
    <row r="1679" spans="3:3">
      <c r="C1679" s="29"/>
    </row>
    <row r="1680" spans="3:3">
      <c r="C1680" s="29"/>
    </row>
    <row r="1681" spans="3:3">
      <c r="C1681" s="29"/>
    </row>
    <row r="1682" spans="3:3">
      <c r="C1682" s="29"/>
    </row>
    <row r="1683" spans="3:3">
      <c r="C1683" s="29"/>
    </row>
    <row r="1684" spans="3:3">
      <c r="C1684" s="29"/>
    </row>
    <row r="1685" spans="3:3">
      <c r="C1685" s="29"/>
    </row>
    <row r="1686" spans="3:3">
      <c r="C1686" s="29"/>
    </row>
    <row r="1687" spans="3:3">
      <c r="C1687" s="29"/>
    </row>
    <row r="1688" spans="3:3">
      <c r="C1688" s="29"/>
    </row>
    <row r="1689" spans="3:3">
      <c r="C1689" s="29"/>
    </row>
    <row r="1690" spans="3:3">
      <c r="C1690" s="29"/>
    </row>
    <row r="1691" spans="3:3">
      <c r="C1691" s="29"/>
    </row>
    <row r="1692" spans="3:3">
      <c r="C1692" s="29"/>
    </row>
    <row r="1693" spans="3:3">
      <c r="C1693" s="29"/>
    </row>
    <row r="1694" spans="3:3">
      <c r="C1694" s="29"/>
    </row>
    <row r="1695" spans="3:3">
      <c r="C1695" s="29"/>
    </row>
    <row r="1696" spans="3:3">
      <c r="C1696" s="29"/>
    </row>
    <row r="1697" spans="3:3">
      <c r="C1697" s="29"/>
    </row>
    <row r="1698" spans="3:3">
      <c r="C1698" s="29"/>
    </row>
    <row r="1699" spans="3:3">
      <c r="C1699" s="29"/>
    </row>
    <row r="1700" spans="3:3">
      <c r="C1700" s="29"/>
    </row>
    <row r="1701" spans="3:3">
      <c r="C1701" s="29"/>
    </row>
    <row r="1702" spans="3:3">
      <c r="C1702" s="29"/>
    </row>
    <row r="1703" spans="3:3">
      <c r="C1703" s="29"/>
    </row>
    <row r="1704" spans="3:3">
      <c r="C1704" s="29"/>
    </row>
    <row r="1705" spans="3:3">
      <c r="C1705" s="29"/>
    </row>
    <row r="1706" spans="3:3">
      <c r="C1706" s="29"/>
    </row>
    <row r="1707" spans="3:3">
      <c r="C1707" s="29"/>
    </row>
    <row r="1708" spans="3:3">
      <c r="C1708" s="29"/>
    </row>
    <row r="1709" spans="3:3">
      <c r="C1709" s="29"/>
    </row>
    <row r="1710" spans="3:3">
      <c r="C1710" s="29"/>
    </row>
    <row r="1711" spans="3:3">
      <c r="C1711" s="29"/>
    </row>
    <row r="1712" spans="3:3">
      <c r="C1712" s="29"/>
    </row>
    <row r="1713" spans="3:3">
      <c r="C1713" s="29"/>
    </row>
    <row r="1714" spans="3:3">
      <c r="C1714" s="29"/>
    </row>
    <row r="1715" spans="3:3">
      <c r="C1715" s="29"/>
    </row>
    <row r="1716" spans="3:3">
      <c r="C1716" s="29"/>
    </row>
    <row r="1717" spans="3:3">
      <c r="C1717" s="29"/>
    </row>
    <row r="1718" spans="3:3">
      <c r="C1718" s="29"/>
    </row>
    <row r="1719" spans="3:3">
      <c r="C1719" s="29"/>
    </row>
    <row r="1720" spans="3:3">
      <c r="C1720" s="29"/>
    </row>
    <row r="1721" spans="3:3">
      <c r="C1721" s="29"/>
    </row>
    <row r="1722" spans="3:3">
      <c r="C1722" s="29"/>
    </row>
    <row r="1723" spans="3:3">
      <c r="C1723" s="29"/>
    </row>
    <row r="1724" spans="3:3">
      <c r="C1724" s="29"/>
    </row>
    <row r="1725" spans="3:3">
      <c r="C1725" s="29"/>
    </row>
    <row r="1726" spans="3:3">
      <c r="C1726" s="29"/>
    </row>
    <row r="1727" spans="3:3">
      <c r="C1727" s="29"/>
    </row>
    <row r="1728" spans="3:3">
      <c r="C1728" s="29"/>
    </row>
    <row r="1729" spans="3:3">
      <c r="C1729" s="29"/>
    </row>
    <row r="1730" spans="3:3">
      <c r="C1730" s="29"/>
    </row>
    <row r="1731" spans="3:3">
      <c r="C1731" s="29"/>
    </row>
    <row r="1732" spans="3:3">
      <c r="C1732" s="29"/>
    </row>
    <row r="1733" spans="3:3">
      <c r="C1733" s="29"/>
    </row>
    <row r="1734" spans="3:3">
      <c r="C1734" s="29"/>
    </row>
    <row r="1735" spans="3:3">
      <c r="C1735" s="29"/>
    </row>
    <row r="1736" spans="3:3">
      <c r="C1736" s="29"/>
    </row>
    <row r="1737" spans="3:3">
      <c r="C1737" s="29"/>
    </row>
    <row r="1738" spans="3:3">
      <c r="C1738" s="29"/>
    </row>
    <row r="1739" spans="3:3">
      <c r="C1739" s="29"/>
    </row>
    <row r="1740" spans="3:3">
      <c r="C1740" s="29"/>
    </row>
    <row r="1741" spans="3:3">
      <c r="C1741" s="29"/>
    </row>
    <row r="1742" spans="3:3">
      <c r="C1742" s="29"/>
    </row>
    <row r="1743" spans="3:3">
      <c r="C1743" s="29"/>
    </row>
    <row r="1744" spans="3:3">
      <c r="C1744" s="29"/>
    </row>
    <row r="1745" spans="3:3">
      <c r="C1745" s="29"/>
    </row>
    <row r="1746" spans="3:3">
      <c r="C1746" s="29"/>
    </row>
    <row r="1747" spans="3:3">
      <c r="C1747" s="29"/>
    </row>
    <row r="1748" spans="3:3">
      <c r="C1748" s="29"/>
    </row>
    <row r="1749" spans="3:3">
      <c r="C1749" s="29"/>
    </row>
    <row r="1750" spans="3:3">
      <c r="C1750" s="29"/>
    </row>
    <row r="1751" spans="3:3">
      <c r="C1751" s="29"/>
    </row>
    <row r="1752" spans="3:3">
      <c r="C1752" s="29"/>
    </row>
    <row r="1753" spans="3:3">
      <c r="C1753" s="29"/>
    </row>
    <row r="1754" spans="3:3">
      <c r="C1754" s="29"/>
    </row>
    <row r="1755" spans="3:3">
      <c r="C1755" s="29"/>
    </row>
    <row r="1756" spans="3:3">
      <c r="C1756" s="29"/>
    </row>
    <row r="1757" spans="3:3">
      <c r="C1757" s="29"/>
    </row>
    <row r="1758" spans="3:3">
      <c r="C1758" s="29"/>
    </row>
    <row r="1759" spans="3:3">
      <c r="C1759" s="29"/>
    </row>
    <row r="1760" spans="3:3">
      <c r="C1760" s="29"/>
    </row>
    <row r="1761" spans="3:3">
      <c r="C1761" s="29"/>
    </row>
    <row r="1762" spans="3:3">
      <c r="C1762" s="29"/>
    </row>
    <row r="1763" spans="3:3">
      <c r="C1763" s="29"/>
    </row>
    <row r="1764" spans="3:3">
      <c r="C1764" s="29"/>
    </row>
    <row r="1765" spans="3:3">
      <c r="C1765" s="29"/>
    </row>
    <row r="1766" spans="3:3">
      <c r="C1766" s="29"/>
    </row>
    <row r="1767" spans="3:3">
      <c r="C1767" s="29"/>
    </row>
    <row r="1768" spans="3:3">
      <c r="C1768" s="29"/>
    </row>
    <row r="1769" spans="3:3">
      <c r="C1769" s="29"/>
    </row>
    <row r="1770" spans="3:3">
      <c r="C1770" s="29"/>
    </row>
    <row r="1771" spans="3:3">
      <c r="C1771" s="29"/>
    </row>
    <row r="1772" spans="3:3">
      <c r="C1772" s="29"/>
    </row>
    <row r="1773" spans="3:3">
      <c r="C1773" s="29"/>
    </row>
    <row r="1774" spans="3:3">
      <c r="C1774" s="29"/>
    </row>
    <row r="1775" spans="3:3">
      <c r="C1775" s="29"/>
    </row>
    <row r="1776" spans="3:3">
      <c r="C1776" s="29"/>
    </row>
    <row r="1777" spans="3:3">
      <c r="C1777" s="29"/>
    </row>
    <row r="1778" spans="3:3">
      <c r="C1778" s="29"/>
    </row>
    <row r="1779" spans="3:3">
      <c r="C1779" s="29"/>
    </row>
    <row r="1780" spans="3:3">
      <c r="C1780" s="29"/>
    </row>
    <row r="1781" spans="3:3">
      <c r="C1781" s="29"/>
    </row>
    <row r="1782" spans="3:3">
      <c r="C1782" s="29"/>
    </row>
    <row r="1783" spans="3:3">
      <c r="C1783" s="29"/>
    </row>
    <row r="1784" spans="3:3">
      <c r="C1784" s="29"/>
    </row>
    <row r="1785" spans="3:3">
      <c r="C1785" s="29"/>
    </row>
    <row r="1786" spans="3:3">
      <c r="C1786" s="29"/>
    </row>
    <row r="1787" spans="3:3">
      <c r="C1787" s="29"/>
    </row>
    <row r="1788" spans="3:3">
      <c r="C1788" s="29"/>
    </row>
    <row r="1789" spans="3:3">
      <c r="C1789" s="29"/>
    </row>
    <row r="1790" spans="3:3">
      <c r="C1790" s="29"/>
    </row>
    <row r="1791" spans="3:3">
      <c r="C1791" s="29"/>
    </row>
    <row r="1792" spans="3:3">
      <c r="C1792" s="29"/>
    </row>
    <row r="1793" spans="3:3">
      <c r="C1793" s="29"/>
    </row>
    <row r="1794" spans="3:3">
      <c r="C1794" s="29"/>
    </row>
    <row r="1795" spans="3:3">
      <c r="C1795" s="29"/>
    </row>
    <row r="1796" spans="3:3">
      <c r="C1796" s="29"/>
    </row>
    <row r="1797" spans="3:3">
      <c r="C1797" s="29"/>
    </row>
    <row r="1798" spans="3:3">
      <c r="C1798" s="29"/>
    </row>
    <row r="1799" spans="3:3">
      <c r="C1799" s="29"/>
    </row>
    <row r="1800" spans="3:3">
      <c r="C1800" s="29"/>
    </row>
    <row r="1801" spans="3:3">
      <c r="C1801" s="29"/>
    </row>
    <row r="1802" spans="3:3">
      <c r="C1802" s="29"/>
    </row>
    <row r="1803" spans="3:3">
      <c r="C1803" s="29"/>
    </row>
    <row r="1804" spans="3:3">
      <c r="C1804" s="29"/>
    </row>
    <row r="1805" spans="3:3">
      <c r="C1805" s="29"/>
    </row>
    <row r="1806" spans="3:3">
      <c r="C1806" s="29"/>
    </row>
    <row r="1807" spans="3:3">
      <c r="C1807" s="29"/>
    </row>
    <row r="1808" spans="3:3">
      <c r="C1808" s="29"/>
    </row>
    <row r="1809" spans="3:3">
      <c r="C1809" s="29"/>
    </row>
    <row r="1810" spans="3:3">
      <c r="C1810" s="29"/>
    </row>
    <row r="1811" spans="3:3">
      <c r="C1811" s="29"/>
    </row>
    <row r="1812" spans="3:3">
      <c r="C1812" s="29"/>
    </row>
    <row r="1813" spans="3:3">
      <c r="C1813" s="29"/>
    </row>
    <row r="1814" spans="3:3">
      <c r="C1814" s="29"/>
    </row>
    <row r="1815" spans="3:3">
      <c r="C1815" s="29"/>
    </row>
    <row r="1816" spans="3:3">
      <c r="C1816" s="29"/>
    </row>
    <row r="1817" spans="3:3">
      <c r="C1817" s="29"/>
    </row>
    <row r="1818" spans="3:3">
      <c r="C1818" s="29"/>
    </row>
    <row r="1819" spans="3:3">
      <c r="C1819" s="29"/>
    </row>
    <row r="1820" spans="3:3">
      <c r="C1820" s="29"/>
    </row>
    <row r="1821" spans="3:3">
      <c r="C1821" s="29"/>
    </row>
    <row r="1822" spans="3:3">
      <c r="C1822" s="29"/>
    </row>
    <row r="1823" spans="3:3">
      <c r="C1823" s="29"/>
    </row>
    <row r="1824" spans="3:3">
      <c r="C1824" s="29"/>
    </row>
    <row r="1825" spans="3:3">
      <c r="C1825" s="29"/>
    </row>
    <row r="1826" spans="3:3">
      <c r="C1826" s="29"/>
    </row>
    <row r="1827" spans="3:3">
      <c r="C1827" s="29"/>
    </row>
    <row r="1828" spans="3:3">
      <c r="C1828" s="29"/>
    </row>
    <row r="1829" spans="3:3">
      <c r="C1829" s="29"/>
    </row>
    <row r="1830" spans="3:3">
      <c r="C1830" s="29"/>
    </row>
    <row r="1831" spans="3:3">
      <c r="C1831" s="29"/>
    </row>
    <row r="1832" spans="3:3">
      <c r="C1832" s="29"/>
    </row>
    <row r="1833" spans="3:3">
      <c r="C1833" s="29"/>
    </row>
    <row r="1834" spans="3:3">
      <c r="C1834" s="29"/>
    </row>
    <row r="1835" spans="3:3">
      <c r="C1835" s="29"/>
    </row>
    <row r="1836" spans="3:3">
      <c r="C1836" s="29"/>
    </row>
    <row r="1837" spans="3:3">
      <c r="C1837" s="29"/>
    </row>
    <row r="1838" spans="3:3">
      <c r="C1838" s="29"/>
    </row>
    <row r="1839" spans="3:3">
      <c r="C1839" s="29"/>
    </row>
    <row r="1840" spans="3:3">
      <c r="C1840" s="29"/>
    </row>
    <row r="1841" spans="3:3">
      <c r="C1841" s="29"/>
    </row>
    <row r="1842" spans="3:3">
      <c r="C1842" s="29"/>
    </row>
    <row r="1843" spans="3:3">
      <c r="C1843" s="29"/>
    </row>
    <row r="1844" spans="3:3">
      <c r="C1844" s="29"/>
    </row>
    <row r="1845" spans="3:3">
      <c r="C1845" s="29"/>
    </row>
    <row r="1846" spans="3:3">
      <c r="C1846" s="29"/>
    </row>
    <row r="1847" spans="3:3">
      <c r="C1847" s="29"/>
    </row>
    <row r="1848" spans="3:3">
      <c r="C1848" s="29"/>
    </row>
    <row r="1849" spans="3:3">
      <c r="C1849" s="29"/>
    </row>
    <row r="1850" spans="3:3">
      <c r="C1850" s="29"/>
    </row>
    <row r="1851" spans="3:3">
      <c r="C1851" s="29"/>
    </row>
    <row r="1852" spans="3:3">
      <c r="C1852" s="29"/>
    </row>
    <row r="1853" spans="3:3">
      <c r="C1853" s="29"/>
    </row>
    <row r="1854" spans="3:3">
      <c r="C1854" s="29"/>
    </row>
    <row r="1855" spans="3:3">
      <c r="C1855" s="29"/>
    </row>
    <row r="1856" spans="3:3">
      <c r="C1856" s="29"/>
    </row>
    <row r="1857" spans="3:3">
      <c r="C1857" s="29"/>
    </row>
    <row r="1858" spans="3:3">
      <c r="C1858" s="29"/>
    </row>
    <row r="1859" spans="3:3">
      <c r="C1859" s="29"/>
    </row>
    <row r="1860" spans="3:3">
      <c r="C1860" s="29"/>
    </row>
    <row r="1861" spans="3:3">
      <c r="C1861" s="29"/>
    </row>
    <row r="1862" spans="3:3">
      <c r="C1862" s="29"/>
    </row>
    <row r="1863" spans="3:3">
      <c r="C1863" s="29"/>
    </row>
    <row r="1864" spans="3:3">
      <c r="C1864" s="29"/>
    </row>
    <row r="1865" spans="3:3">
      <c r="C1865" s="29"/>
    </row>
    <row r="1866" spans="3:3">
      <c r="C1866" s="29"/>
    </row>
    <row r="1867" spans="3:3">
      <c r="C1867" s="29"/>
    </row>
    <row r="1868" spans="3:3">
      <c r="C1868" s="29"/>
    </row>
    <row r="1869" spans="3:3">
      <c r="C1869" s="29"/>
    </row>
    <row r="1870" spans="3:3">
      <c r="C1870" s="29"/>
    </row>
    <row r="1871" spans="3:3">
      <c r="C1871" s="29"/>
    </row>
    <row r="1872" spans="3:3">
      <c r="C1872" s="29"/>
    </row>
    <row r="1873" spans="3:3">
      <c r="C1873" s="29"/>
    </row>
    <row r="1874" spans="3:3">
      <c r="C1874" s="29"/>
    </row>
    <row r="1875" spans="3:3">
      <c r="C1875" s="29"/>
    </row>
    <row r="1876" spans="3:3">
      <c r="C1876" s="29"/>
    </row>
    <row r="1877" spans="3:3">
      <c r="C1877" s="29"/>
    </row>
    <row r="1878" spans="3:3">
      <c r="C1878" s="29"/>
    </row>
    <row r="1879" spans="3:3">
      <c r="C1879" s="29"/>
    </row>
    <row r="1880" spans="3:3">
      <c r="C1880" s="29"/>
    </row>
    <row r="1881" spans="3:3">
      <c r="C1881" s="29"/>
    </row>
    <row r="1882" spans="3:3">
      <c r="C1882" s="29"/>
    </row>
    <row r="1883" spans="3:3">
      <c r="C1883" s="29"/>
    </row>
    <row r="1884" spans="3:3">
      <c r="C1884" s="29"/>
    </row>
    <row r="1885" spans="3:3">
      <c r="C1885" s="29"/>
    </row>
    <row r="1886" spans="3:3">
      <c r="C1886" s="29"/>
    </row>
    <row r="1887" spans="3:3">
      <c r="C1887" s="29"/>
    </row>
    <row r="1888" spans="3:3">
      <c r="C1888" s="29"/>
    </row>
    <row r="1889" spans="3:3">
      <c r="C1889" s="29"/>
    </row>
    <row r="1890" spans="3:3">
      <c r="C1890" s="29"/>
    </row>
    <row r="1891" spans="3:3">
      <c r="C1891" s="29"/>
    </row>
    <row r="1892" spans="3:3">
      <c r="C1892" s="29"/>
    </row>
    <row r="1893" spans="3:3">
      <c r="C1893" s="29"/>
    </row>
    <row r="1894" spans="3:3">
      <c r="C1894" s="29"/>
    </row>
    <row r="1895" spans="3:3">
      <c r="C1895" s="29"/>
    </row>
    <row r="1896" spans="3:3">
      <c r="C1896" s="29"/>
    </row>
    <row r="1897" spans="3:3">
      <c r="C1897" s="29"/>
    </row>
    <row r="1898" spans="3:3">
      <c r="C1898" s="29"/>
    </row>
    <row r="1899" spans="3:3">
      <c r="C1899" s="29"/>
    </row>
    <row r="1900" spans="3:3">
      <c r="C1900" s="29"/>
    </row>
    <row r="1901" spans="3:3">
      <c r="C1901" s="29"/>
    </row>
    <row r="1902" spans="3:3">
      <c r="C1902" s="29"/>
    </row>
    <row r="1903" spans="3:3">
      <c r="C1903" s="29"/>
    </row>
    <row r="1904" spans="3:3">
      <c r="C1904" s="29"/>
    </row>
    <row r="1905" spans="3:3">
      <c r="C1905" s="29"/>
    </row>
    <row r="1906" spans="3:3">
      <c r="C1906" s="29"/>
    </row>
    <row r="1907" spans="3:3">
      <c r="C1907" s="29"/>
    </row>
    <row r="1908" spans="3:3">
      <c r="C1908" s="29"/>
    </row>
    <row r="1909" spans="3:3">
      <c r="C1909" s="29"/>
    </row>
    <row r="1910" spans="3:3">
      <c r="C1910" s="29"/>
    </row>
    <row r="1911" spans="3:3">
      <c r="C1911" s="29"/>
    </row>
    <row r="1912" spans="3:3">
      <c r="C1912" s="29"/>
    </row>
    <row r="1913" spans="3:3">
      <c r="C1913" s="29"/>
    </row>
    <row r="1914" spans="3:3">
      <c r="C1914" s="29"/>
    </row>
    <row r="1915" spans="3:3">
      <c r="C1915" s="29"/>
    </row>
    <row r="1916" spans="3:3">
      <c r="C1916" s="29"/>
    </row>
    <row r="1917" spans="3:3">
      <c r="C1917" s="29"/>
    </row>
    <row r="1918" spans="3:3">
      <c r="C1918" s="29"/>
    </row>
    <row r="1919" spans="3:3">
      <c r="C1919" s="29"/>
    </row>
    <row r="1920" spans="3:3">
      <c r="C1920" s="29"/>
    </row>
    <row r="1921" spans="3:3">
      <c r="C1921" s="29"/>
    </row>
    <row r="1922" spans="3:3">
      <c r="C1922" s="29"/>
    </row>
    <row r="1923" spans="3:3">
      <c r="C1923" s="29"/>
    </row>
    <row r="1924" spans="3:3">
      <c r="C1924" s="29"/>
    </row>
    <row r="1925" spans="3:3">
      <c r="C1925" s="29"/>
    </row>
    <row r="1926" spans="3:3">
      <c r="C1926" s="29"/>
    </row>
    <row r="1927" spans="3:3">
      <c r="C1927" s="29"/>
    </row>
    <row r="1928" spans="3:3">
      <c r="C1928" s="29"/>
    </row>
    <row r="1929" spans="3:3">
      <c r="C1929" s="29"/>
    </row>
    <row r="1930" spans="3:3">
      <c r="C1930" s="29"/>
    </row>
    <row r="1931" spans="3:3">
      <c r="C1931" s="29"/>
    </row>
    <row r="1932" spans="3:3">
      <c r="C1932" s="29"/>
    </row>
    <row r="1933" spans="3:3">
      <c r="C1933" s="29"/>
    </row>
    <row r="1934" spans="3:3">
      <c r="C1934" s="29"/>
    </row>
    <row r="1935" spans="3:3">
      <c r="C1935" s="29"/>
    </row>
    <row r="1936" spans="3:3">
      <c r="C1936" s="29"/>
    </row>
    <row r="1937" spans="3:3">
      <c r="C1937" s="29"/>
    </row>
    <row r="1938" spans="3:3">
      <c r="C1938" s="29"/>
    </row>
    <row r="1939" spans="3:3">
      <c r="C1939" s="29"/>
    </row>
    <row r="1940" spans="3:3">
      <c r="C1940" s="29"/>
    </row>
    <row r="1941" spans="3:3">
      <c r="C1941" s="29"/>
    </row>
    <row r="1942" spans="3:3">
      <c r="C1942" s="29"/>
    </row>
    <row r="1943" spans="3:3">
      <c r="C1943" s="29"/>
    </row>
    <row r="1944" spans="3:3">
      <c r="C1944" s="29"/>
    </row>
    <row r="1945" spans="3:3">
      <c r="C1945" s="29"/>
    </row>
    <row r="1946" spans="3:3">
      <c r="C1946" s="29"/>
    </row>
    <row r="1947" spans="3:3">
      <c r="C1947" s="29"/>
    </row>
    <row r="1948" spans="3:3">
      <c r="C1948" s="29"/>
    </row>
    <row r="1949" spans="3:3">
      <c r="C1949" s="29"/>
    </row>
    <row r="1950" spans="3:3">
      <c r="C1950" s="29"/>
    </row>
    <row r="1951" spans="3:3">
      <c r="C1951" s="29"/>
    </row>
    <row r="1952" spans="3:3">
      <c r="C1952" s="29"/>
    </row>
    <row r="1953" spans="3:3">
      <c r="C1953" s="29"/>
    </row>
    <row r="1954" spans="3:3">
      <c r="C1954" s="29"/>
    </row>
    <row r="1955" spans="3:3">
      <c r="C1955" s="29"/>
    </row>
    <row r="1956" spans="3:3">
      <c r="C1956" s="29"/>
    </row>
    <row r="1957" spans="3:3">
      <c r="C1957" s="29"/>
    </row>
    <row r="1958" spans="3:3">
      <c r="C1958" s="29"/>
    </row>
    <row r="1959" spans="3:3">
      <c r="C1959" s="29"/>
    </row>
    <row r="1960" spans="3:3">
      <c r="C1960" s="29"/>
    </row>
    <row r="1961" spans="3:3">
      <c r="C1961" s="29"/>
    </row>
    <row r="1962" spans="3:3">
      <c r="C1962" s="29"/>
    </row>
    <row r="1963" spans="3:3">
      <c r="C1963" s="29"/>
    </row>
    <row r="1964" spans="3:3">
      <c r="C1964" s="29"/>
    </row>
    <row r="1965" spans="3:3">
      <c r="C1965" s="29"/>
    </row>
    <row r="1966" spans="3:3">
      <c r="C1966" s="29"/>
    </row>
    <row r="1967" spans="3:3">
      <c r="C1967" s="29"/>
    </row>
    <row r="1968" spans="3:3">
      <c r="C1968" s="29"/>
    </row>
    <row r="1969" spans="3:3">
      <c r="C1969" s="29"/>
    </row>
    <row r="1970" spans="3:3">
      <c r="C1970" s="29"/>
    </row>
    <row r="1971" spans="3:3">
      <c r="C1971" s="29"/>
    </row>
    <row r="1972" spans="3:3">
      <c r="C1972" s="29"/>
    </row>
    <row r="1973" spans="3:3">
      <c r="C1973" s="29"/>
    </row>
    <row r="1974" spans="3:3">
      <c r="C1974" s="29"/>
    </row>
    <row r="1975" spans="3:3">
      <c r="C1975" s="29"/>
    </row>
    <row r="1976" spans="3:3">
      <c r="C1976" s="29"/>
    </row>
    <row r="1977" spans="3:3">
      <c r="C1977" s="29"/>
    </row>
    <row r="1978" spans="3:3">
      <c r="C1978" s="29"/>
    </row>
    <row r="1979" spans="3:3">
      <c r="C1979" s="29"/>
    </row>
    <row r="1980" spans="3:3">
      <c r="C1980" s="29"/>
    </row>
    <row r="1981" spans="3:3">
      <c r="C1981" s="29"/>
    </row>
    <row r="1982" spans="3:3">
      <c r="C1982" s="29"/>
    </row>
    <row r="1983" spans="3:3">
      <c r="C1983" s="29"/>
    </row>
    <row r="1984" spans="3:3">
      <c r="C1984" s="29"/>
    </row>
    <row r="1985" spans="3:3">
      <c r="C1985" s="29"/>
    </row>
    <row r="1986" spans="3:3">
      <c r="C1986" s="29"/>
    </row>
    <row r="1987" spans="3:3">
      <c r="C1987" s="29"/>
    </row>
    <row r="1988" spans="3:3">
      <c r="C1988" s="29"/>
    </row>
    <row r="1989" spans="3:3">
      <c r="C1989" s="29"/>
    </row>
    <row r="1990" spans="3:3">
      <c r="C1990" s="29"/>
    </row>
    <row r="1991" spans="3:3">
      <c r="C1991" s="29"/>
    </row>
    <row r="1992" spans="3:3">
      <c r="C1992" s="29"/>
    </row>
    <row r="1993" spans="3:3">
      <c r="C1993" s="29"/>
    </row>
    <row r="1994" spans="3:3">
      <c r="C1994" s="29"/>
    </row>
    <row r="1995" spans="3:3">
      <c r="C1995" s="29"/>
    </row>
    <row r="1996" spans="3:3">
      <c r="C1996" s="29"/>
    </row>
    <row r="1997" spans="3:3">
      <c r="C1997" s="29"/>
    </row>
    <row r="1998" spans="3:3">
      <c r="C1998" s="29"/>
    </row>
    <row r="1999" spans="3:3">
      <c r="C1999" s="29"/>
    </row>
    <row r="2000" spans="3:3">
      <c r="C2000" s="29"/>
    </row>
    <row r="2001" spans="3:3">
      <c r="C2001" s="29"/>
    </row>
    <row r="2002" spans="3:3">
      <c r="C2002" s="29"/>
    </row>
    <row r="2003" spans="3:3">
      <c r="C2003" s="29"/>
    </row>
    <row r="2004" spans="3:3">
      <c r="C2004" s="29"/>
    </row>
    <row r="2005" spans="3:3">
      <c r="C2005" s="29"/>
    </row>
    <row r="2006" spans="3:3">
      <c r="C2006" s="29"/>
    </row>
    <row r="2007" spans="3:3">
      <c r="C2007" s="29"/>
    </row>
    <row r="2008" spans="3:3">
      <c r="C2008" s="29"/>
    </row>
    <row r="2009" spans="3:3">
      <c r="C2009" s="29"/>
    </row>
    <row r="2010" spans="3:3">
      <c r="C2010" s="29"/>
    </row>
    <row r="2011" spans="3:3">
      <c r="C2011" s="29"/>
    </row>
    <row r="2012" spans="3:3">
      <c r="C2012" s="29"/>
    </row>
    <row r="2013" spans="3:3">
      <c r="C2013" s="29"/>
    </row>
    <row r="2014" spans="3:3">
      <c r="C2014" s="29"/>
    </row>
    <row r="2015" spans="3:3">
      <c r="C2015" s="29"/>
    </row>
    <row r="2016" spans="3:3">
      <c r="C2016" s="29"/>
    </row>
    <row r="2017" spans="3:3">
      <c r="C2017" s="29"/>
    </row>
    <row r="2018" spans="3:3">
      <c r="C2018" s="29"/>
    </row>
    <row r="2019" spans="3:3">
      <c r="C2019" s="29"/>
    </row>
    <row r="2020" spans="3:3">
      <c r="C2020" s="29"/>
    </row>
    <row r="2021" spans="3:3">
      <c r="C2021" s="29"/>
    </row>
    <row r="2022" spans="3:3">
      <c r="C2022" s="29"/>
    </row>
    <row r="2023" spans="3:3">
      <c r="C2023" s="29"/>
    </row>
    <row r="2024" spans="3:3">
      <c r="C2024" s="29"/>
    </row>
    <row r="2025" spans="3:3">
      <c r="C2025" s="29"/>
    </row>
    <row r="2026" spans="3:3">
      <c r="C2026" s="29"/>
    </row>
    <row r="2027" spans="3:3">
      <c r="C2027" s="29"/>
    </row>
    <row r="2028" spans="3:3">
      <c r="C2028" s="29"/>
    </row>
    <row r="2029" spans="3:3">
      <c r="C2029" s="29"/>
    </row>
    <row r="2030" spans="3:3">
      <c r="C2030" s="29"/>
    </row>
    <row r="2031" spans="3:3">
      <c r="C2031" s="29"/>
    </row>
    <row r="2032" spans="3:3">
      <c r="C2032" s="29"/>
    </row>
    <row r="2033" spans="3:3">
      <c r="C2033" s="29"/>
    </row>
    <row r="2034" spans="3:3">
      <c r="C2034" s="29"/>
    </row>
    <row r="2035" spans="3:3">
      <c r="C2035" s="29"/>
    </row>
    <row r="2036" spans="3:3">
      <c r="C2036" s="29"/>
    </row>
    <row r="2037" spans="3:3">
      <c r="C2037" s="29"/>
    </row>
    <row r="2038" spans="3:3">
      <c r="C2038" s="29"/>
    </row>
    <row r="2039" spans="3:3">
      <c r="C2039" s="29"/>
    </row>
    <row r="2040" spans="3:3">
      <c r="C2040" s="29"/>
    </row>
    <row r="2041" spans="3:3">
      <c r="C2041" s="29"/>
    </row>
    <row r="2042" spans="3:3">
      <c r="C2042" s="29"/>
    </row>
    <row r="2043" spans="3:3">
      <c r="C2043" s="29"/>
    </row>
    <row r="2044" spans="3:3">
      <c r="C2044" s="29"/>
    </row>
    <row r="2045" spans="3:3">
      <c r="C2045" s="29"/>
    </row>
    <row r="2046" spans="3:3">
      <c r="C2046" s="29"/>
    </row>
    <row r="2047" spans="3:3">
      <c r="C2047" s="29"/>
    </row>
    <row r="2048" spans="3:3">
      <c r="C2048" s="29"/>
    </row>
    <row r="2049" spans="3:3">
      <c r="C2049" s="29"/>
    </row>
    <row r="2050" spans="3:3">
      <c r="C2050" s="29"/>
    </row>
    <row r="2051" spans="3:3">
      <c r="C2051" s="29"/>
    </row>
    <row r="2052" spans="3:3">
      <c r="C2052" s="29"/>
    </row>
    <row r="2053" spans="3:3">
      <c r="C2053" s="29"/>
    </row>
    <row r="2054" spans="3:3">
      <c r="C2054" s="29"/>
    </row>
    <row r="2055" spans="3:3">
      <c r="C2055" s="29"/>
    </row>
    <row r="2056" spans="3:3">
      <c r="C2056" s="29"/>
    </row>
    <row r="2057" spans="3:3">
      <c r="C2057" s="29"/>
    </row>
    <row r="2058" spans="3:3">
      <c r="C2058" s="29"/>
    </row>
    <row r="2059" spans="3:3">
      <c r="C2059" s="29"/>
    </row>
    <row r="2060" spans="3:3">
      <c r="C2060" s="29"/>
    </row>
    <row r="2061" spans="3:3">
      <c r="C2061" s="29"/>
    </row>
    <row r="2062" spans="3:3">
      <c r="C2062" s="29"/>
    </row>
    <row r="2063" spans="3:3">
      <c r="C2063" s="29"/>
    </row>
    <row r="2064" spans="3:3">
      <c r="C2064" s="29"/>
    </row>
    <row r="2065" spans="3:3">
      <c r="C2065" s="29"/>
    </row>
    <row r="2066" spans="3:3">
      <c r="C2066" s="29"/>
    </row>
    <row r="2067" spans="3:3">
      <c r="C2067" s="29"/>
    </row>
    <row r="2068" spans="3:3">
      <c r="C2068" s="29"/>
    </row>
    <row r="2069" spans="3:3">
      <c r="C2069" s="29"/>
    </row>
    <row r="2070" spans="3:3">
      <c r="C2070" s="29"/>
    </row>
    <row r="2071" spans="3:3">
      <c r="C2071" s="29"/>
    </row>
    <row r="2072" spans="3:3">
      <c r="C2072" s="29"/>
    </row>
    <row r="2073" spans="3:3">
      <c r="C2073" s="29"/>
    </row>
    <row r="2074" spans="3:3">
      <c r="C2074" s="29"/>
    </row>
    <row r="2075" spans="3:3">
      <c r="C2075" s="29"/>
    </row>
    <row r="2076" spans="3:3">
      <c r="C2076" s="29"/>
    </row>
    <row r="2077" spans="3:3">
      <c r="C2077" s="29"/>
    </row>
    <row r="2078" spans="3:3">
      <c r="C2078" s="29"/>
    </row>
    <row r="2079" spans="3:3">
      <c r="C2079" s="29"/>
    </row>
    <row r="2080" spans="3:3">
      <c r="C2080" s="29"/>
    </row>
    <row r="2081" spans="3:3">
      <c r="C2081" s="29"/>
    </row>
    <row r="2082" spans="3:3">
      <c r="C2082" s="29"/>
    </row>
    <row r="2083" spans="3:3">
      <c r="C2083" s="29"/>
    </row>
    <row r="2084" spans="3:3">
      <c r="C2084" s="29"/>
    </row>
    <row r="2085" spans="3:3">
      <c r="C2085" s="29"/>
    </row>
    <row r="2086" spans="3:3">
      <c r="C2086" s="29"/>
    </row>
    <row r="2087" spans="3:3">
      <c r="C2087" s="29"/>
    </row>
    <row r="2088" spans="3:3">
      <c r="C2088" s="29"/>
    </row>
    <row r="2089" spans="3:3">
      <c r="C2089" s="29"/>
    </row>
    <row r="2090" spans="3:3">
      <c r="C2090" s="29"/>
    </row>
    <row r="2091" spans="3:3">
      <c r="C2091" s="29"/>
    </row>
    <row r="2092" spans="3:3">
      <c r="C2092" s="29"/>
    </row>
    <row r="2093" spans="3:3">
      <c r="C2093" s="29"/>
    </row>
    <row r="2094" spans="3:3">
      <c r="C2094" s="29"/>
    </row>
    <row r="2095" spans="3:3">
      <c r="C2095" s="29"/>
    </row>
    <row r="2096" spans="3:3">
      <c r="C2096" s="29"/>
    </row>
    <row r="2097" spans="3:3">
      <c r="C2097" s="29"/>
    </row>
    <row r="2098" spans="3:3">
      <c r="C2098" s="29"/>
    </row>
    <row r="2099" spans="3:3">
      <c r="C2099" s="29"/>
    </row>
    <row r="2100" spans="3:3">
      <c r="C2100" s="29"/>
    </row>
    <row r="2101" spans="3:3">
      <c r="C2101" s="29"/>
    </row>
    <row r="2102" spans="3:3">
      <c r="C2102" s="29"/>
    </row>
    <row r="2103" spans="3:3">
      <c r="C2103" s="29"/>
    </row>
    <row r="2104" spans="3:3">
      <c r="C2104" s="29"/>
    </row>
    <row r="2105" spans="3:3">
      <c r="C2105" s="29"/>
    </row>
    <row r="2106" spans="3:3">
      <c r="C2106" s="29"/>
    </row>
    <row r="2107" spans="3:3">
      <c r="C2107" s="29"/>
    </row>
    <row r="2108" spans="3:3">
      <c r="C2108" s="29"/>
    </row>
    <row r="2109" spans="3:3">
      <c r="C2109" s="29"/>
    </row>
    <row r="2110" spans="3:3">
      <c r="C2110" s="29"/>
    </row>
    <row r="2111" spans="3:3">
      <c r="C2111" s="29"/>
    </row>
    <row r="2112" spans="3:3">
      <c r="C2112" s="29"/>
    </row>
    <row r="2113" spans="3:3">
      <c r="C2113" s="29"/>
    </row>
    <row r="2114" spans="3:3">
      <c r="C2114" s="29"/>
    </row>
    <row r="2115" spans="3:3">
      <c r="C2115" s="29"/>
    </row>
    <row r="2116" spans="3:3">
      <c r="C2116" s="29"/>
    </row>
    <row r="2117" spans="3:3">
      <c r="C2117" s="29"/>
    </row>
    <row r="2118" spans="3:3">
      <c r="C2118" s="29"/>
    </row>
    <row r="2119" spans="3:3">
      <c r="C2119" s="29"/>
    </row>
    <row r="2120" spans="3:3">
      <c r="C2120" s="29"/>
    </row>
    <row r="2121" spans="3:3">
      <c r="C2121" s="29"/>
    </row>
    <row r="2122" spans="3:3">
      <c r="C2122" s="29"/>
    </row>
    <row r="2123" spans="3:3">
      <c r="C2123" s="29"/>
    </row>
    <row r="2124" spans="3:3">
      <c r="C2124" s="29"/>
    </row>
    <row r="2125" spans="3:3">
      <c r="C2125" s="29"/>
    </row>
    <row r="2126" spans="3:3">
      <c r="C2126" s="29"/>
    </row>
    <row r="2127" spans="3:3">
      <c r="C2127" s="29"/>
    </row>
    <row r="2128" spans="3:3">
      <c r="C2128" s="29"/>
    </row>
    <row r="2129" spans="3:3">
      <c r="C2129" s="29"/>
    </row>
    <row r="2130" spans="3:3">
      <c r="C2130" s="29"/>
    </row>
    <row r="2131" spans="3:3">
      <c r="C2131" s="29"/>
    </row>
    <row r="2132" spans="3:3">
      <c r="C2132" s="29"/>
    </row>
    <row r="2133" spans="3:3">
      <c r="C2133" s="29"/>
    </row>
    <row r="2134" spans="3:3">
      <c r="C2134" s="29"/>
    </row>
    <row r="2135" spans="3:3">
      <c r="C2135" s="29"/>
    </row>
    <row r="2136" spans="3:3">
      <c r="C2136" s="29"/>
    </row>
    <row r="2137" spans="3:3">
      <c r="C2137" s="29"/>
    </row>
    <row r="2138" spans="3:3">
      <c r="C2138" s="29"/>
    </row>
    <row r="2139" spans="3:3">
      <c r="C2139" s="29"/>
    </row>
    <row r="2140" spans="3:3">
      <c r="C2140" s="29"/>
    </row>
    <row r="2141" spans="3:3">
      <c r="C2141" s="29"/>
    </row>
    <row r="2142" spans="3:3">
      <c r="C2142" s="29"/>
    </row>
    <row r="2143" spans="3:3">
      <c r="C2143" s="29"/>
    </row>
    <row r="2144" spans="3:3">
      <c r="C2144" s="29"/>
    </row>
    <row r="2145" spans="3:3">
      <c r="C2145" s="29"/>
    </row>
    <row r="2146" spans="3:3">
      <c r="C2146" s="29"/>
    </row>
    <row r="2147" spans="3:3">
      <c r="C2147" s="29"/>
    </row>
    <row r="2148" spans="3:3">
      <c r="C2148" s="29"/>
    </row>
    <row r="2149" spans="3:3">
      <c r="C2149" s="29"/>
    </row>
    <row r="2150" spans="3:3">
      <c r="C2150" s="29"/>
    </row>
    <row r="2151" spans="3:3">
      <c r="C2151" s="29"/>
    </row>
    <row r="2152" spans="3:3">
      <c r="C2152" s="29"/>
    </row>
    <row r="2153" spans="3:3">
      <c r="C2153" s="29"/>
    </row>
    <row r="2154" spans="3:3">
      <c r="C2154" s="29"/>
    </row>
    <row r="2155" spans="3:3">
      <c r="C2155" s="29"/>
    </row>
    <row r="2156" spans="3:3">
      <c r="C2156" s="29"/>
    </row>
    <row r="2157" spans="3:3">
      <c r="C2157" s="29"/>
    </row>
    <row r="2158" spans="3:3">
      <c r="C2158" s="29"/>
    </row>
    <row r="2159" spans="3:3">
      <c r="C2159" s="29"/>
    </row>
    <row r="2160" spans="3:3">
      <c r="C2160" s="29"/>
    </row>
    <row r="2161" spans="3:3">
      <c r="C2161" s="29"/>
    </row>
    <row r="2162" spans="3:3">
      <c r="C2162" s="29"/>
    </row>
    <row r="2163" spans="3:3">
      <c r="C2163" s="29"/>
    </row>
    <row r="2164" spans="3:3">
      <c r="C2164" s="29"/>
    </row>
    <row r="2165" spans="3:3">
      <c r="C2165" s="29"/>
    </row>
    <row r="2166" spans="3:3">
      <c r="C2166" s="29"/>
    </row>
    <row r="2167" spans="3:3">
      <c r="C2167" s="29"/>
    </row>
    <row r="2168" spans="3:3">
      <c r="C2168" s="29"/>
    </row>
    <row r="2169" spans="3:3">
      <c r="C2169" s="29"/>
    </row>
    <row r="2170" spans="3:3">
      <c r="C2170" s="29"/>
    </row>
    <row r="2171" spans="3:3">
      <c r="C2171" s="29"/>
    </row>
    <row r="2172" spans="3:3">
      <c r="C2172" s="29"/>
    </row>
    <row r="2173" spans="3:3">
      <c r="C2173" s="29"/>
    </row>
    <row r="2174" spans="3:3">
      <c r="C2174" s="29"/>
    </row>
    <row r="2175" spans="3:3">
      <c r="C2175" s="29"/>
    </row>
    <row r="2176" spans="3:3">
      <c r="C2176" s="29"/>
    </row>
    <row r="2177" spans="3:3">
      <c r="C2177" s="29"/>
    </row>
    <row r="2178" spans="3:3">
      <c r="C2178" s="29"/>
    </row>
    <row r="2179" spans="3:3">
      <c r="C2179" s="29"/>
    </row>
    <row r="2180" spans="3:3">
      <c r="C2180" s="29"/>
    </row>
    <row r="2181" spans="3:3">
      <c r="C2181" s="29"/>
    </row>
    <row r="2182" spans="3:3">
      <c r="C2182" s="29"/>
    </row>
    <row r="2183" spans="3:3">
      <c r="C2183" s="29"/>
    </row>
    <row r="2184" spans="3:3">
      <c r="C2184" s="29"/>
    </row>
    <row r="2185" spans="3:3">
      <c r="C2185" s="29"/>
    </row>
    <row r="2186" spans="3:3">
      <c r="C2186" s="29"/>
    </row>
    <row r="2187" spans="3:3">
      <c r="C2187" s="29"/>
    </row>
    <row r="2188" spans="3:3">
      <c r="C2188" s="29"/>
    </row>
    <row r="2189" spans="3:3">
      <c r="C2189" s="29"/>
    </row>
    <row r="2190" spans="3:3">
      <c r="C2190" s="29"/>
    </row>
    <row r="2191" spans="3:3">
      <c r="C2191" s="29"/>
    </row>
    <row r="2192" spans="3:3">
      <c r="C2192" s="29"/>
    </row>
    <row r="2193" spans="3:3">
      <c r="C2193" s="29"/>
    </row>
    <row r="2194" spans="3:3">
      <c r="C2194" s="29"/>
    </row>
    <row r="2195" spans="3:3">
      <c r="C2195" s="29"/>
    </row>
    <row r="2196" spans="3:3">
      <c r="C2196" s="29"/>
    </row>
    <row r="2197" spans="3:3">
      <c r="C2197" s="29"/>
    </row>
    <row r="2198" spans="3:3">
      <c r="C2198" s="29"/>
    </row>
    <row r="2199" spans="3:3">
      <c r="C2199" s="29"/>
    </row>
    <row r="2200" spans="3:3">
      <c r="C2200" s="29"/>
    </row>
    <row r="2201" spans="3:3">
      <c r="C2201" s="29"/>
    </row>
    <row r="2202" spans="3:3">
      <c r="C2202" s="29"/>
    </row>
    <row r="2203" spans="3:3">
      <c r="C2203" s="29"/>
    </row>
    <row r="2204" spans="3:3">
      <c r="C2204" s="29"/>
    </row>
    <row r="2205" spans="3:3">
      <c r="C2205" s="29"/>
    </row>
    <row r="2206" spans="3:3">
      <c r="C2206" s="29"/>
    </row>
    <row r="2207" spans="3:3">
      <c r="C2207" s="29"/>
    </row>
    <row r="2208" spans="3:3">
      <c r="C2208" s="29"/>
    </row>
    <row r="2209" spans="3:3">
      <c r="C2209" s="29"/>
    </row>
    <row r="2210" spans="3:3">
      <c r="C2210" s="29"/>
    </row>
    <row r="2211" spans="3:3">
      <c r="C2211" s="29"/>
    </row>
    <row r="2212" spans="3:3">
      <c r="C2212" s="29"/>
    </row>
    <row r="2213" spans="3:3">
      <c r="C2213" s="29"/>
    </row>
    <row r="2214" spans="3:3">
      <c r="C2214" s="29"/>
    </row>
    <row r="2215" spans="3:3">
      <c r="C2215" s="29"/>
    </row>
    <row r="2216" spans="3:3">
      <c r="C2216" s="29"/>
    </row>
    <row r="2217" spans="3:3">
      <c r="C2217" s="29"/>
    </row>
    <row r="2218" spans="3:3">
      <c r="C2218" s="29"/>
    </row>
    <row r="2219" spans="3:3">
      <c r="C2219" s="29"/>
    </row>
    <row r="2220" spans="3:3">
      <c r="C2220" s="29"/>
    </row>
    <row r="2221" spans="3:3">
      <c r="C2221" s="29"/>
    </row>
    <row r="2222" spans="3:3">
      <c r="C2222" s="29"/>
    </row>
    <row r="2223" spans="3:3">
      <c r="C2223" s="29"/>
    </row>
    <row r="2224" spans="3:3">
      <c r="C2224" s="29"/>
    </row>
    <row r="2225" spans="3:3">
      <c r="C2225" s="29"/>
    </row>
    <row r="2226" spans="3:3">
      <c r="C2226" s="29"/>
    </row>
    <row r="2227" spans="3:3">
      <c r="C2227" s="29"/>
    </row>
    <row r="2228" spans="3:3">
      <c r="C2228" s="29"/>
    </row>
    <row r="2229" spans="3:3">
      <c r="C2229" s="29"/>
    </row>
    <row r="2230" spans="3:3">
      <c r="C2230" s="29"/>
    </row>
    <row r="2231" spans="3:3">
      <c r="C2231" s="29"/>
    </row>
    <row r="2232" spans="3:3">
      <c r="C2232" s="29"/>
    </row>
    <row r="2233" spans="3:3">
      <c r="C2233" s="29"/>
    </row>
    <row r="2234" spans="3:3">
      <c r="C2234" s="29"/>
    </row>
    <row r="2235" spans="3:3">
      <c r="C2235" s="29"/>
    </row>
    <row r="2236" spans="3:3">
      <c r="C2236" s="29"/>
    </row>
    <row r="2237" spans="3:3">
      <c r="C2237" s="29"/>
    </row>
    <row r="2238" spans="3:3">
      <c r="C2238" s="29"/>
    </row>
    <row r="2239" spans="3:3">
      <c r="C2239" s="29"/>
    </row>
    <row r="2240" spans="3:3">
      <c r="C2240" s="29"/>
    </row>
    <row r="2241" spans="3:3">
      <c r="C2241" s="29"/>
    </row>
    <row r="2242" spans="3:3">
      <c r="C2242" s="29"/>
    </row>
    <row r="2243" spans="3:3">
      <c r="C2243" s="29"/>
    </row>
    <row r="2244" spans="3:3">
      <c r="C2244" s="29"/>
    </row>
    <row r="2245" spans="3:3">
      <c r="C2245" s="29"/>
    </row>
    <row r="2246" spans="3:3">
      <c r="C2246" s="29"/>
    </row>
    <row r="2247" spans="3:3">
      <c r="C2247" s="29"/>
    </row>
    <row r="2248" spans="3:3">
      <c r="C2248" s="29"/>
    </row>
    <row r="2249" spans="3:3">
      <c r="C2249" s="29"/>
    </row>
    <row r="2250" spans="3:3">
      <c r="C2250" s="29"/>
    </row>
    <row r="2251" spans="3:3">
      <c r="C2251" s="29"/>
    </row>
    <row r="2252" spans="3:3">
      <c r="C2252" s="29"/>
    </row>
    <row r="2253" spans="3:3">
      <c r="C2253" s="29"/>
    </row>
    <row r="2254" spans="3:3">
      <c r="C2254" s="29"/>
    </row>
    <row r="2255" spans="3:3">
      <c r="C2255" s="29"/>
    </row>
    <row r="2256" spans="3:3">
      <c r="C2256" s="29"/>
    </row>
    <row r="2257" spans="3:3">
      <c r="C2257" s="29"/>
    </row>
    <row r="2258" spans="3:3">
      <c r="C2258" s="29"/>
    </row>
    <row r="2259" spans="3:3">
      <c r="C2259" s="29"/>
    </row>
    <row r="2260" spans="3:3">
      <c r="C2260" s="29"/>
    </row>
    <row r="2261" spans="3:3">
      <c r="C2261" s="29"/>
    </row>
    <row r="2262" spans="3:3">
      <c r="C2262" s="29"/>
    </row>
    <row r="2263" spans="3:3">
      <c r="C2263" s="29"/>
    </row>
    <row r="2264" spans="3:3">
      <c r="C2264" s="29"/>
    </row>
    <row r="2265" spans="3:3">
      <c r="C2265" s="29"/>
    </row>
    <row r="2266" spans="3:3">
      <c r="C2266" s="29"/>
    </row>
    <row r="2267" spans="3:3">
      <c r="C2267" s="29"/>
    </row>
    <row r="2268" spans="3:3">
      <c r="C2268" s="29"/>
    </row>
    <row r="2269" spans="3:3">
      <c r="C2269" s="29"/>
    </row>
    <row r="2270" spans="3:3">
      <c r="C2270" s="29"/>
    </row>
    <row r="2271" spans="3:3">
      <c r="C2271" s="29"/>
    </row>
    <row r="2272" spans="3:3">
      <c r="C2272" s="29"/>
    </row>
    <row r="2273" spans="3:3">
      <c r="C2273" s="29"/>
    </row>
    <row r="2274" spans="3:3">
      <c r="C2274" s="29"/>
    </row>
    <row r="2275" spans="3:3">
      <c r="C2275" s="29"/>
    </row>
    <row r="2276" spans="3:3">
      <c r="C2276" s="29"/>
    </row>
    <row r="2277" spans="3:3">
      <c r="C2277" s="29"/>
    </row>
    <row r="2278" spans="3:3">
      <c r="C2278" s="29"/>
    </row>
    <row r="2279" spans="3:3">
      <c r="C2279" s="29"/>
    </row>
    <row r="2280" spans="3:3">
      <c r="C2280" s="29"/>
    </row>
    <row r="2281" spans="3:3">
      <c r="C2281" s="29"/>
    </row>
    <row r="2282" spans="3:3">
      <c r="C2282" s="29"/>
    </row>
    <row r="2283" spans="3:3">
      <c r="C2283" s="29"/>
    </row>
    <row r="2284" spans="3:3">
      <c r="C2284" s="29"/>
    </row>
    <row r="2285" spans="3:3">
      <c r="C2285" s="29"/>
    </row>
    <row r="2286" spans="3:3">
      <c r="C2286" s="29"/>
    </row>
    <row r="2287" spans="3:3">
      <c r="C2287" s="29"/>
    </row>
    <row r="2288" spans="3:3">
      <c r="C2288" s="29"/>
    </row>
    <row r="2289" spans="3:3">
      <c r="C2289" s="29"/>
    </row>
    <row r="2290" spans="3:3">
      <c r="C2290" s="29"/>
    </row>
    <row r="2291" spans="3:3">
      <c r="C2291" s="29"/>
    </row>
    <row r="2292" spans="3:3">
      <c r="C2292" s="29"/>
    </row>
    <row r="2293" spans="3:3">
      <c r="C2293" s="29"/>
    </row>
    <row r="2294" spans="3:3">
      <c r="C2294" s="29"/>
    </row>
    <row r="2295" spans="3:3">
      <c r="C2295" s="29"/>
    </row>
    <row r="2296" spans="3:3">
      <c r="C2296" s="29"/>
    </row>
    <row r="2297" spans="3:3">
      <c r="C2297" s="29"/>
    </row>
    <row r="2298" spans="3:3">
      <c r="C2298" s="29"/>
    </row>
    <row r="2299" spans="3:3">
      <c r="C2299" s="29"/>
    </row>
    <row r="2300" spans="3:3">
      <c r="C2300" s="29"/>
    </row>
    <row r="2301" spans="3:3">
      <c r="C2301" s="29"/>
    </row>
    <row r="2302" spans="3:3">
      <c r="C2302" s="29"/>
    </row>
    <row r="2303" spans="3:3">
      <c r="C2303" s="29"/>
    </row>
    <row r="2304" spans="3:3">
      <c r="C2304" s="29"/>
    </row>
    <row r="2305" spans="3:3">
      <c r="C2305" s="29"/>
    </row>
    <row r="2306" spans="3:3">
      <c r="C2306" s="29"/>
    </row>
    <row r="2307" spans="3:3">
      <c r="C2307" s="29"/>
    </row>
    <row r="2308" spans="3:3">
      <c r="C2308" s="29"/>
    </row>
    <row r="2309" spans="3:3">
      <c r="C2309" s="29"/>
    </row>
    <row r="2310" spans="3:3">
      <c r="C2310" s="29"/>
    </row>
    <row r="2311" spans="3:3">
      <c r="C2311" s="29"/>
    </row>
    <row r="2312" spans="3:3">
      <c r="C2312" s="29"/>
    </row>
    <row r="2313" spans="3:3">
      <c r="C2313" s="29"/>
    </row>
    <row r="2314" spans="3:3">
      <c r="C2314" s="29"/>
    </row>
    <row r="2315" spans="3:3">
      <c r="C2315" s="29"/>
    </row>
    <row r="2316" spans="3:3">
      <c r="C2316" s="29"/>
    </row>
    <row r="2317" spans="3:3">
      <c r="C2317" s="29"/>
    </row>
    <row r="2318" spans="3:3">
      <c r="C2318" s="29"/>
    </row>
    <row r="2319" spans="3:3">
      <c r="C2319" s="29"/>
    </row>
    <row r="2320" spans="3:3">
      <c r="C2320" s="29"/>
    </row>
    <row r="2321" spans="3:3">
      <c r="C2321" s="29"/>
    </row>
    <row r="2322" spans="3:3">
      <c r="C2322" s="29"/>
    </row>
    <row r="2323" spans="3:3">
      <c r="C2323" s="29"/>
    </row>
    <row r="2324" spans="3:3">
      <c r="C2324" s="29"/>
    </row>
    <row r="2325" spans="3:3">
      <c r="C2325" s="29"/>
    </row>
    <row r="2326" spans="3:3">
      <c r="C2326" s="29"/>
    </row>
    <row r="2327" spans="3:3">
      <c r="C2327" s="29"/>
    </row>
    <row r="2328" spans="3:3">
      <c r="C2328" s="29"/>
    </row>
    <row r="2329" spans="3:3">
      <c r="C2329" s="29"/>
    </row>
    <row r="2330" spans="3:3">
      <c r="C2330" s="29"/>
    </row>
    <row r="2331" spans="3:3">
      <c r="C2331" s="29"/>
    </row>
    <row r="2332" spans="3:3">
      <c r="C2332" s="29"/>
    </row>
    <row r="2333" spans="3:3">
      <c r="C2333" s="29"/>
    </row>
    <row r="2334" spans="3:3">
      <c r="C2334" s="29"/>
    </row>
    <row r="2335" spans="3:3">
      <c r="C2335" s="29"/>
    </row>
    <row r="2336" spans="3:3">
      <c r="C2336" s="29"/>
    </row>
    <row r="2337" spans="3:3">
      <c r="C2337" s="29"/>
    </row>
    <row r="2338" spans="3:3">
      <c r="C2338" s="29"/>
    </row>
    <row r="2339" spans="3:3">
      <c r="C2339" s="29"/>
    </row>
    <row r="2340" spans="3:3">
      <c r="C2340" s="29"/>
    </row>
    <row r="2341" spans="3:3">
      <c r="C2341" s="29"/>
    </row>
    <row r="2342" spans="3:3">
      <c r="C2342" s="29"/>
    </row>
    <row r="2343" spans="3:3">
      <c r="C2343" s="29"/>
    </row>
    <row r="2344" spans="3:3">
      <c r="C2344" s="29"/>
    </row>
    <row r="2345" spans="3:3">
      <c r="C2345" s="29"/>
    </row>
    <row r="2346" spans="3:3">
      <c r="C2346" s="29"/>
    </row>
    <row r="2347" spans="3:3">
      <c r="C2347" s="29"/>
    </row>
    <row r="2348" spans="3:3">
      <c r="C2348" s="29"/>
    </row>
    <row r="2349" spans="3:3">
      <c r="C2349" s="29"/>
    </row>
    <row r="2350" spans="3:3">
      <c r="C2350" s="29"/>
    </row>
    <row r="2351" spans="3:3">
      <c r="C2351" s="29"/>
    </row>
    <row r="2352" spans="3:3">
      <c r="C2352" s="29"/>
    </row>
    <row r="2353" spans="3:3">
      <c r="C2353" s="29"/>
    </row>
    <row r="2354" spans="3:3">
      <c r="C2354" s="29"/>
    </row>
    <row r="2355" spans="3:3">
      <c r="C2355" s="29"/>
    </row>
    <row r="2356" spans="3:3">
      <c r="C2356" s="29"/>
    </row>
    <row r="2357" spans="3:3">
      <c r="C2357" s="29"/>
    </row>
    <row r="2358" spans="3:3">
      <c r="C2358" s="29"/>
    </row>
    <row r="2359" spans="3:3">
      <c r="C2359" s="29"/>
    </row>
    <row r="2360" spans="3:3">
      <c r="C2360" s="29"/>
    </row>
    <row r="2361" spans="3:3">
      <c r="C2361" s="29"/>
    </row>
    <row r="2362" spans="3:3">
      <c r="C2362" s="29"/>
    </row>
    <row r="2363" spans="3:3">
      <c r="C2363" s="29"/>
    </row>
    <row r="2364" spans="3:3">
      <c r="C2364" s="29"/>
    </row>
    <row r="2365" spans="3:3">
      <c r="C2365" s="29"/>
    </row>
    <row r="2366" spans="3:3">
      <c r="C2366" s="29"/>
    </row>
    <row r="2367" spans="3:3">
      <c r="C2367" s="29"/>
    </row>
    <row r="2368" spans="3:3">
      <c r="C2368" s="29"/>
    </row>
    <row r="2369" spans="3:3">
      <c r="C2369" s="29"/>
    </row>
    <row r="2370" spans="3:3">
      <c r="C2370" s="29"/>
    </row>
    <row r="2371" spans="3:3">
      <c r="C2371" s="29"/>
    </row>
    <row r="2372" spans="3:3">
      <c r="C2372" s="29"/>
    </row>
    <row r="2373" spans="3:3">
      <c r="C2373" s="29"/>
    </row>
    <row r="2374" spans="3:3">
      <c r="C2374" s="29"/>
    </row>
    <row r="2375" spans="3:3">
      <c r="C2375" s="29"/>
    </row>
    <row r="2376" spans="3:3">
      <c r="C2376" s="29"/>
    </row>
    <row r="2377" spans="3:3">
      <c r="C2377" s="29"/>
    </row>
    <row r="2378" spans="3:3">
      <c r="C2378" s="29"/>
    </row>
    <row r="2379" spans="3:3">
      <c r="C2379" s="29"/>
    </row>
    <row r="2380" spans="3:3">
      <c r="C2380" s="29"/>
    </row>
    <row r="2381" spans="3:3">
      <c r="C2381" s="29"/>
    </row>
    <row r="2382" spans="3:3">
      <c r="C2382" s="29"/>
    </row>
    <row r="2383" spans="3:3">
      <c r="C2383" s="29"/>
    </row>
    <row r="2384" spans="3:3">
      <c r="C2384" s="29"/>
    </row>
    <row r="2385" spans="3:3">
      <c r="C2385" s="29"/>
    </row>
    <row r="2386" spans="3:3">
      <c r="C2386" s="29"/>
    </row>
    <row r="2387" spans="3:3">
      <c r="C2387" s="29"/>
    </row>
    <row r="2388" spans="3:3">
      <c r="C2388" s="29"/>
    </row>
    <row r="2389" spans="3:3">
      <c r="C2389" s="29"/>
    </row>
    <row r="2390" spans="3:3">
      <c r="C2390" s="29"/>
    </row>
    <row r="2391" spans="3:3">
      <c r="C2391" s="29"/>
    </row>
    <row r="2392" spans="3:3">
      <c r="C2392" s="29"/>
    </row>
    <row r="2393" spans="3:3">
      <c r="C2393" s="29"/>
    </row>
    <row r="2394" spans="3:3">
      <c r="C2394" s="29"/>
    </row>
    <row r="2395" spans="3:3">
      <c r="C2395" s="29"/>
    </row>
    <row r="2396" spans="3:3">
      <c r="C2396" s="29"/>
    </row>
    <row r="2397" spans="3:3">
      <c r="C2397" s="29"/>
    </row>
    <row r="2398" spans="3:3">
      <c r="C2398" s="29"/>
    </row>
    <row r="2399" spans="3:3">
      <c r="C2399" s="29"/>
    </row>
    <row r="2400" spans="3:3">
      <c r="C2400" s="29"/>
    </row>
    <row r="2401" spans="3:3">
      <c r="C2401" s="29"/>
    </row>
    <row r="2402" spans="3:3">
      <c r="C2402" s="29"/>
    </row>
    <row r="2403" spans="3:3">
      <c r="C2403" s="29"/>
    </row>
    <row r="2404" spans="3:3">
      <c r="C2404" s="29"/>
    </row>
    <row r="2405" spans="3:3">
      <c r="C2405" s="29"/>
    </row>
    <row r="2406" spans="3:3">
      <c r="C2406" s="29"/>
    </row>
    <row r="2407" spans="3:3">
      <c r="C2407" s="29"/>
    </row>
    <row r="2408" spans="3:3">
      <c r="C2408" s="29"/>
    </row>
    <row r="2409" spans="3:3">
      <c r="C2409" s="29"/>
    </row>
    <row r="2410" spans="3:3">
      <c r="C2410" s="29"/>
    </row>
    <row r="2411" spans="3:3">
      <c r="C2411" s="29"/>
    </row>
    <row r="2412" spans="3:3">
      <c r="C2412" s="29"/>
    </row>
    <row r="2413" spans="3:3">
      <c r="C2413" s="29"/>
    </row>
    <row r="2414" spans="3:3">
      <c r="C2414" s="29"/>
    </row>
    <row r="2415" spans="3:3">
      <c r="C2415" s="29"/>
    </row>
    <row r="2416" spans="3:3">
      <c r="C2416" s="29"/>
    </row>
    <row r="2417" spans="3:3">
      <c r="C2417" s="29"/>
    </row>
    <row r="2418" spans="3:3">
      <c r="C2418" s="29"/>
    </row>
    <row r="2419" spans="3:3">
      <c r="C2419" s="29"/>
    </row>
    <row r="2420" spans="3:3">
      <c r="C2420" s="29"/>
    </row>
    <row r="2421" spans="3:3">
      <c r="C2421" s="29"/>
    </row>
    <row r="2422" spans="3:3">
      <c r="C2422" s="29"/>
    </row>
    <row r="2423" spans="3:3">
      <c r="C2423" s="29"/>
    </row>
    <row r="2424" spans="3:3">
      <c r="C2424" s="29"/>
    </row>
    <row r="2425" spans="3:3">
      <c r="C2425" s="29"/>
    </row>
    <row r="2426" spans="3:3">
      <c r="C2426" s="29"/>
    </row>
    <row r="2427" spans="3:3">
      <c r="C2427" s="29"/>
    </row>
    <row r="2428" spans="3:3">
      <c r="C2428" s="29"/>
    </row>
    <row r="2429" spans="3:3">
      <c r="C2429" s="29"/>
    </row>
    <row r="2430" spans="3:3">
      <c r="C2430" s="29"/>
    </row>
    <row r="2431" spans="3:3">
      <c r="C2431" s="29"/>
    </row>
    <row r="2432" spans="3:3">
      <c r="C2432" s="29"/>
    </row>
    <row r="2433" spans="3:3">
      <c r="C2433" s="29"/>
    </row>
    <row r="2434" spans="3:3">
      <c r="C2434" s="29"/>
    </row>
    <row r="2435" spans="3:3">
      <c r="C2435" s="29"/>
    </row>
    <row r="2436" spans="3:3">
      <c r="C2436" s="29"/>
    </row>
    <row r="2437" spans="3:3">
      <c r="C2437" s="29"/>
    </row>
    <row r="2438" spans="3:3">
      <c r="C2438" s="29"/>
    </row>
    <row r="2439" spans="3:3">
      <c r="C2439" s="29"/>
    </row>
    <row r="2440" spans="3:3">
      <c r="C2440" s="29"/>
    </row>
    <row r="2441" spans="3:3">
      <c r="C2441" s="29"/>
    </row>
    <row r="2442" spans="3:3">
      <c r="C2442" s="29"/>
    </row>
    <row r="2443" spans="3:3">
      <c r="C2443" s="29"/>
    </row>
    <row r="2444" spans="3:3">
      <c r="C2444" s="29"/>
    </row>
    <row r="2445" spans="3:3">
      <c r="C2445" s="29"/>
    </row>
    <row r="2446" spans="3:3">
      <c r="C2446" s="29"/>
    </row>
    <row r="2447" spans="3:3">
      <c r="C2447" s="29"/>
    </row>
    <row r="2448" spans="3:3">
      <c r="C2448" s="29"/>
    </row>
    <row r="2449" spans="3:3">
      <c r="C2449" s="29"/>
    </row>
    <row r="2450" spans="3:3">
      <c r="C2450" s="29"/>
    </row>
    <row r="2451" spans="3:3">
      <c r="C2451" s="29"/>
    </row>
    <row r="2452" spans="3:3">
      <c r="C2452" s="29"/>
    </row>
    <row r="2453" spans="3:3">
      <c r="C2453" s="29"/>
    </row>
    <row r="2454" spans="3:3">
      <c r="C2454" s="29"/>
    </row>
    <row r="2455" spans="3:3">
      <c r="C2455" s="29"/>
    </row>
    <row r="2456" spans="3:3">
      <c r="C2456" s="29"/>
    </row>
    <row r="2457" spans="3:3">
      <c r="C2457" s="29"/>
    </row>
    <row r="2458" spans="3:3">
      <c r="C2458" s="29"/>
    </row>
    <row r="2459" spans="3:3">
      <c r="C2459" s="29"/>
    </row>
    <row r="2460" spans="3:3">
      <c r="C2460" s="29"/>
    </row>
    <row r="2461" spans="3:3">
      <c r="C2461" s="29"/>
    </row>
    <row r="2462" spans="3:3">
      <c r="C2462" s="29"/>
    </row>
    <row r="2463" spans="3:3">
      <c r="C2463" s="29"/>
    </row>
    <row r="2464" spans="3:3">
      <c r="C2464" s="29"/>
    </row>
    <row r="2465" spans="3:3">
      <c r="C2465" s="29"/>
    </row>
    <row r="2466" spans="3:3">
      <c r="C2466" s="29"/>
    </row>
    <row r="2467" spans="3:3">
      <c r="C2467" s="29"/>
    </row>
    <row r="2468" spans="3:3">
      <c r="C2468" s="29"/>
    </row>
    <row r="2469" spans="3:3">
      <c r="C2469" s="29"/>
    </row>
    <row r="2470" spans="3:3">
      <c r="C2470" s="29"/>
    </row>
    <row r="2471" spans="3:3">
      <c r="C2471" s="29"/>
    </row>
    <row r="2472" spans="3:3">
      <c r="C2472" s="29"/>
    </row>
    <row r="2473" spans="3:3">
      <c r="C2473" s="29"/>
    </row>
    <row r="2474" spans="3:3">
      <c r="C2474" s="29"/>
    </row>
    <row r="2475" spans="3:3">
      <c r="C2475" s="29"/>
    </row>
    <row r="2476" spans="3:3">
      <c r="C2476" s="29"/>
    </row>
    <row r="2477" spans="3:3">
      <c r="C2477" s="29"/>
    </row>
    <row r="2478" spans="3:3">
      <c r="C2478" s="29"/>
    </row>
    <row r="2479" spans="3:3">
      <c r="C2479" s="29"/>
    </row>
    <row r="2480" spans="3:3">
      <c r="C2480" s="29"/>
    </row>
    <row r="2481" spans="3:3">
      <c r="C2481" s="29"/>
    </row>
    <row r="2482" spans="3:3">
      <c r="C2482" s="29"/>
    </row>
    <row r="2483" spans="3:3">
      <c r="C2483" s="29"/>
    </row>
    <row r="2484" spans="3:3">
      <c r="C2484" s="29"/>
    </row>
    <row r="2485" spans="3:3">
      <c r="C2485" s="29"/>
    </row>
    <row r="2486" spans="3:3">
      <c r="C2486" s="29"/>
    </row>
    <row r="2487" spans="3:3">
      <c r="C2487" s="29"/>
    </row>
    <row r="2488" spans="3:3">
      <c r="C2488" s="29"/>
    </row>
    <row r="2489" spans="3:3">
      <c r="C2489" s="29"/>
    </row>
    <row r="2490" spans="3:3">
      <c r="C2490" s="29"/>
    </row>
    <row r="2491" spans="3:3">
      <c r="C2491" s="29"/>
    </row>
    <row r="2492" spans="3:3">
      <c r="C2492" s="29"/>
    </row>
    <row r="2493" spans="3:3">
      <c r="C2493" s="29"/>
    </row>
    <row r="2494" spans="3:3">
      <c r="C2494" s="29"/>
    </row>
    <row r="2495" spans="3:3">
      <c r="C2495" s="29"/>
    </row>
    <row r="2496" spans="3:3">
      <c r="C2496" s="29"/>
    </row>
    <row r="2497" spans="3:3">
      <c r="C2497" s="29"/>
    </row>
    <row r="2498" spans="3:3">
      <c r="C2498" s="29"/>
    </row>
    <row r="2499" spans="3:3">
      <c r="C2499" s="29"/>
    </row>
    <row r="2500" spans="3:3">
      <c r="C2500" s="29"/>
    </row>
    <row r="2501" spans="3:3">
      <c r="C2501" s="29"/>
    </row>
    <row r="2502" spans="3:3">
      <c r="C2502" s="29"/>
    </row>
    <row r="2503" spans="3:3">
      <c r="C2503" s="29"/>
    </row>
    <row r="2504" spans="3:3">
      <c r="C2504" s="29"/>
    </row>
    <row r="2505" spans="3:3">
      <c r="C2505" s="29"/>
    </row>
    <row r="2506" spans="3:3">
      <c r="C2506" s="29"/>
    </row>
    <row r="2507" spans="3:3">
      <c r="C2507" s="29"/>
    </row>
    <row r="2508" spans="3:3">
      <c r="C2508" s="29"/>
    </row>
    <row r="2509" spans="3:3">
      <c r="C2509" s="29"/>
    </row>
    <row r="2510" spans="3:3">
      <c r="C2510" s="29"/>
    </row>
    <row r="2511" spans="3:3">
      <c r="C2511" s="29"/>
    </row>
    <row r="2512" spans="3:3">
      <c r="C2512" s="29"/>
    </row>
    <row r="2513" spans="3:3">
      <c r="C2513" s="29"/>
    </row>
    <row r="2514" spans="3:3">
      <c r="C2514" s="29"/>
    </row>
    <row r="2515" spans="3:3">
      <c r="C2515" s="29"/>
    </row>
    <row r="2516" spans="3:3">
      <c r="C2516" s="29"/>
    </row>
    <row r="2517" spans="3:3">
      <c r="C2517" s="29"/>
    </row>
    <row r="2518" spans="3:3">
      <c r="C2518" s="29"/>
    </row>
    <row r="2519" spans="3:3">
      <c r="C2519" s="29"/>
    </row>
    <row r="2520" spans="3:3">
      <c r="C2520" s="29"/>
    </row>
    <row r="2521" spans="3:3">
      <c r="C2521" s="29"/>
    </row>
    <row r="2522" spans="3:3">
      <c r="C2522" s="29"/>
    </row>
    <row r="2523" spans="3:3">
      <c r="C2523" s="29"/>
    </row>
    <row r="2524" spans="3:3">
      <c r="C2524" s="29"/>
    </row>
    <row r="2525" spans="3:3">
      <c r="C2525" s="29"/>
    </row>
    <row r="2526" spans="3:3">
      <c r="C2526" s="29"/>
    </row>
    <row r="2527" spans="3:3">
      <c r="C2527" s="29"/>
    </row>
    <row r="2528" spans="3:3">
      <c r="C2528" s="29"/>
    </row>
    <row r="2529" spans="3:3">
      <c r="C2529" s="29"/>
    </row>
    <row r="2530" spans="3:3">
      <c r="C2530" s="29"/>
    </row>
    <row r="2531" spans="3:3">
      <c r="C2531" s="29"/>
    </row>
    <row r="2532" spans="3:3">
      <c r="C2532" s="29"/>
    </row>
    <row r="2533" spans="3:3">
      <c r="C2533" s="29"/>
    </row>
    <row r="2534" spans="3:3">
      <c r="C2534" s="29"/>
    </row>
    <row r="2535" spans="3:3">
      <c r="C2535" s="29"/>
    </row>
    <row r="2536" spans="3:3">
      <c r="C2536" s="29"/>
    </row>
    <row r="2537" spans="3:3">
      <c r="C2537" s="29"/>
    </row>
    <row r="2538" spans="3:3">
      <c r="C2538" s="29"/>
    </row>
    <row r="2539" spans="3:3">
      <c r="C2539" s="29"/>
    </row>
    <row r="2540" spans="3:3">
      <c r="C2540" s="29"/>
    </row>
    <row r="2541" spans="3:3">
      <c r="C2541" s="29"/>
    </row>
    <row r="2542" spans="3:3">
      <c r="C2542" s="29"/>
    </row>
    <row r="2543" spans="3:3">
      <c r="C2543" s="29"/>
    </row>
    <row r="2544" spans="3:3">
      <c r="C2544" s="29"/>
    </row>
    <row r="2545" spans="3:3">
      <c r="C2545" s="29"/>
    </row>
    <row r="2546" spans="3:3">
      <c r="C2546" s="29"/>
    </row>
    <row r="2547" spans="3:3">
      <c r="C2547" s="29"/>
    </row>
    <row r="2548" spans="3:3">
      <c r="C2548" s="29"/>
    </row>
    <row r="2549" spans="3:3">
      <c r="C2549" s="29"/>
    </row>
    <row r="2550" spans="3:3">
      <c r="C2550" s="29"/>
    </row>
    <row r="2551" spans="3:3">
      <c r="C2551" s="29"/>
    </row>
    <row r="2552" spans="3:3">
      <c r="C2552" s="29"/>
    </row>
    <row r="2553" spans="3:3">
      <c r="C2553" s="29"/>
    </row>
    <row r="2554" spans="3:3">
      <c r="C2554" s="29"/>
    </row>
    <row r="2555" spans="3:3">
      <c r="C2555" s="29"/>
    </row>
    <row r="2556" spans="3:3">
      <c r="C2556" s="29"/>
    </row>
    <row r="2557" spans="3:3">
      <c r="C2557" s="29"/>
    </row>
    <row r="2558" spans="3:3">
      <c r="C2558" s="29"/>
    </row>
    <row r="2559" spans="3:3">
      <c r="C2559" s="29"/>
    </row>
    <row r="2560" spans="3:3">
      <c r="C2560" s="29"/>
    </row>
    <row r="2561" spans="3:3">
      <c r="C2561" s="29"/>
    </row>
    <row r="2562" spans="3:3">
      <c r="C2562" s="29"/>
    </row>
    <row r="2563" spans="3:3">
      <c r="C2563" s="29"/>
    </row>
    <row r="2564" spans="3:3">
      <c r="C2564" s="29"/>
    </row>
    <row r="2565" spans="3:3">
      <c r="C2565" s="29"/>
    </row>
    <row r="2566" spans="3:3">
      <c r="C2566" s="29"/>
    </row>
    <row r="2567" spans="3:3">
      <c r="C2567" s="29"/>
    </row>
    <row r="2568" spans="3:3">
      <c r="C2568" s="29"/>
    </row>
    <row r="2569" spans="3:3">
      <c r="C2569" s="29"/>
    </row>
    <row r="2570" spans="3:3">
      <c r="C2570" s="29"/>
    </row>
    <row r="2571" spans="3:3">
      <c r="C2571" s="29"/>
    </row>
    <row r="2572" spans="3:3">
      <c r="C2572" s="29"/>
    </row>
    <row r="2573" spans="3:3">
      <c r="C2573" s="29"/>
    </row>
    <row r="2574" spans="3:3">
      <c r="C2574" s="29"/>
    </row>
    <row r="2575" spans="3:3">
      <c r="C2575" s="29"/>
    </row>
    <row r="2576" spans="3:3">
      <c r="C2576" s="29"/>
    </row>
    <row r="2577" spans="3:3">
      <c r="C2577" s="29"/>
    </row>
    <row r="2578" spans="3:3">
      <c r="C2578" s="29"/>
    </row>
    <row r="2579" spans="3:3">
      <c r="C2579" s="29"/>
    </row>
    <row r="2580" spans="3:3">
      <c r="C2580" s="29"/>
    </row>
    <row r="2581" spans="3:3">
      <c r="C2581" s="29"/>
    </row>
    <row r="2582" spans="3:3">
      <c r="C2582" s="29"/>
    </row>
    <row r="2583" spans="3:3">
      <c r="C2583" s="29"/>
    </row>
    <row r="2584" spans="3:3">
      <c r="C2584" s="29"/>
    </row>
    <row r="2585" spans="3:3">
      <c r="C2585" s="29"/>
    </row>
    <row r="2586" spans="3:3">
      <c r="C2586" s="29"/>
    </row>
    <row r="2587" spans="3:3">
      <c r="C2587" s="29"/>
    </row>
    <row r="2588" spans="3:3">
      <c r="C2588" s="29"/>
    </row>
    <row r="2589" spans="3:3">
      <c r="C2589" s="29"/>
    </row>
    <row r="2590" spans="3:3">
      <c r="C2590" s="29"/>
    </row>
    <row r="2591" spans="3:3">
      <c r="C2591" s="29"/>
    </row>
    <row r="2592" spans="3:3">
      <c r="C2592" s="29"/>
    </row>
    <row r="2593" spans="3:3">
      <c r="C2593" s="29"/>
    </row>
    <row r="2594" spans="3:3">
      <c r="C2594" s="29"/>
    </row>
    <row r="2595" spans="3:3">
      <c r="C2595" s="29"/>
    </row>
    <row r="2596" spans="3:3">
      <c r="C2596" s="29"/>
    </row>
    <row r="2597" spans="3:3">
      <c r="C2597" s="29"/>
    </row>
    <row r="2598" spans="3:3">
      <c r="C2598" s="29"/>
    </row>
    <row r="2599" spans="3:3">
      <c r="C2599" s="29"/>
    </row>
    <row r="2600" spans="3:3">
      <c r="C2600" s="29"/>
    </row>
    <row r="2601" spans="3:3">
      <c r="C2601" s="29"/>
    </row>
    <row r="2602" spans="3:3">
      <c r="C2602" s="29"/>
    </row>
    <row r="2603" spans="3:3">
      <c r="C2603" s="29"/>
    </row>
    <row r="2604" spans="3:3">
      <c r="C2604" s="29"/>
    </row>
    <row r="2605" spans="3:3">
      <c r="C2605" s="29"/>
    </row>
    <row r="2606" spans="3:3">
      <c r="C2606" s="29"/>
    </row>
    <row r="2607" spans="3:3">
      <c r="C2607" s="29"/>
    </row>
    <row r="2608" spans="3:3">
      <c r="C2608" s="29"/>
    </row>
    <row r="2609" spans="3:3">
      <c r="C2609" s="29"/>
    </row>
    <row r="2610" spans="3:3">
      <c r="C2610" s="29"/>
    </row>
    <row r="2611" spans="3:3">
      <c r="C2611" s="29"/>
    </row>
    <row r="2612" spans="3:3">
      <c r="C2612" s="29"/>
    </row>
    <row r="2613" spans="3:3">
      <c r="C2613" s="29"/>
    </row>
    <row r="2614" spans="3:3">
      <c r="C2614" s="29"/>
    </row>
    <row r="2615" spans="3:3">
      <c r="C2615" s="29"/>
    </row>
    <row r="2616" spans="3:3">
      <c r="C2616" s="29"/>
    </row>
    <row r="2617" spans="3:3">
      <c r="C2617" s="29"/>
    </row>
    <row r="2618" spans="3:3">
      <c r="C2618" s="29"/>
    </row>
    <row r="2619" spans="3:3">
      <c r="C2619" s="29"/>
    </row>
    <row r="2620" spans="3:3">
      <c r="C2620" s="29"/>
    </row>
    <row r="2621" spans="3:3">
      <c r="C2621" s="29"/>
    </row>
    <row r="2622" spans="3:3">
      <c r="C2622" s="29"/>
    </row>
    <row r="2623" spans="3:3">
      <c r="C2623" s="29"/>
    </row>
    <row r="2624" spans="3:3">
      <c r="C2624" s="29"/>
    </row>
    <row r="2625" spans="3:3">
      <c r="C2625" s="29"/>
    </row>
    <row r="2626" spans="3:3">
      <c r="C2626" s="29"/>
    </row>
    <row r="2627" spans="3:3">
      <c r="C2627" s="29"/>
    </row>
    <row r="2628" spans="3:3">
      <c r="C2628" s="29"/>
    </row>
    <row r="2629" spans="3:3">
      <c r="C2629" s="29"/>
    </row>
    <row r="2630" spans="3:3">
      <c r="C2630" s="29"/>
    </row>
    <row r="2631" spans="3:3">
      <c r="C2631" s="29"/>
    </row>
    <row r="2632" spans="3:3">
      <c r="C2632" s="29"/>
    </row>
    <row r="2633" spans="3:3">
      <c r="C2633" s="29"/>
    </row>
    <row r="2634" spans="3:3">
      <c r="C2634" s="29"/>
    </row>
    <row r="2635" spans="3:3">
      <c r="C2635" s="29"/>
    </row>
    <row r="2636" spans="3:3">
      <c r="C2636" s="29"/>
    </row>
    <row r="2637" spans="3:3">
      <c r="C2637" s="29"/>
    </row>
    <row r="2638" spans="3:3">
      <c r="C2638" s="29"/>
    </row>
    <row r="2639" spans="3:3">
      <c r="C2639" s="29"/>
    </row>
    <row r="2640" spans="3:3">
      <c r="C2640" s="29"/>
    </row>
    <row r="2641" spans="3:3">
      <c r="C2641" s="29"/>
    </row>
    <row r="2642" spans="3:3">
      <c r="C2642" s="29"/>
    </row>
    <row r="2643" spans="3:3">
      <c r="C2643" s="29"/>
    </row>
    <row r="2644" spans="3:3">
      <c r="C2644" s="29"/>
    </row>
    <row r="2645" spans="3:3">
      <c r="C2645" s="29"/>
    </row>
    <row r="2646" spans="3:3">
      <c r="C2646" s="29"/>
    </row>
    <row r="2647" spans="3:3">
      <c r="C2647" s="29"/>
    </row>
    <row r="2648" spans="3:3">
      <c r="C2648" s="29"/>
    </row>
    <row r="2649" spans="3:3">
      <c r="C2649" s="29"/>
    </row>
    <row r="2650" spans="3:3">
      <c r="C2650" s="29"/>
    </row>
    <row r="2651" spans="3:3">
      <c r="C2651" s="29"/>
    </row>
    <row r="2652" spans="3:3">
      <c r="C2652" s="29"/>
    </row>
    <row r="2653" spans="3:3">
      <c r="C2653" s="29"/>
    </row>
    <row r="2654" spans="3:3">
      <c r="C2654" s="29"/>
    </row>
    <row r="2655" spans="3:3">
      <c r="C2655" s="29"/>
    </row>
    <row r="2656" spans="3:3">
      <c r="C2656" s="29"/>
    </row>
    <row r="2657" spans="3:3">
      <c r="C2657" s="29"/>
    </row>
    <row r="2658" spans="3:3">
      <c r="C2658" s="29"/>
    </row>
    <row r="2659" spans="3:3">
      <c r="C2659" s="29"/>
    </row>
    <row r="2660" spans="3:3">
      <c r="C2660" s="29"/>
    </row>
    <row r="2661" spans="3:3">
      <c r="C2661" s="29"/>
    </row>
    <row r="2662" spans="3:3">
      <c r="C2662" s="29"/>
    </row>
    <row r="2663" spans="3:3">
      <c r="C2663" s="29"/>
    </row>
    <row r="2664" spans="3:3">
      <c r="C2664" s="29"/>
    </row>
    <row r="2665" spans="3:3">
      <c r="C2665" s="29"/>
    </row>
    <row r="2666" spans="3:3">
      <c r="C2666" s="29"/>
    </row>
    <row r="2667" spans="3:3">
      <c r="C2667" s="29"/>
    </row>
    <row r="2668" spans="3:3">
      <c r="C2668" s="29"/>
    </row>
    <row r="2669" spans="3:3">
      <c r="C2669" s="29"/>
    </row>
    <row r="2670" spans="3:3">
      <c r="C2670" s="29"/>
    </row>
    <row r="2671" spans="3:3">
      <c r="C2671" s="29"/>
    </row>
    <row r="2672" spans="3:3">
      <c r="C2672" s="29"/>
    </row>
    <row r="2673" spans="3:3">
      <c r="C2673" s="29"/>
    </row>
    <row r="2674" spans="3:3">
      <c r="C2674" s="29"/>
    </row>
    <row r="2675" spans="3:3">
      <c r="C2675" s="29"/>
    </row>
    <row r="2676" spans="3:3">
      <c r="C2676" s="29"/>
    </row>
    <row r="2677" spans="3:3">
      <c r="C2677" s="29"/>
    </row>
    <row r="2678" spans="3:3">
      <c r="C2678" s="29"/>
    </row>
    <row r="2679" spans="3:3">
      <c r="C2679" s="29"/>
    </row>
    <row r="2680" spans="3:3">
      <c r="C2680" s="29"/>
    </row>
    <row r="2681" spans="3:3">
      <c r="C2681" s="29"/>
    </row>
    <row r="2682" spans="3:3">
      <c r="C2682" s="29"/>
    </row>
    <row r="2683" spans="3:3">
      <c r="C2683" s="29"/>
    </row>
    <row r="2684" spans="3:3">
      <c r="C2684" s="29"/>
    </row>
    <row r="2685" spans="3:3">
      <c r="C2685" s="29"/>
    </row>
    <row r="2686" spans="3:3">
      <c r="C2686" s="29"/>
    </row>
    <row r="2687" spans="3:3">
      <c r="C2687" s="29"/>
    </row>
    <row r="2688" spans="3:3">
      <c r="C2688" s="29"/>
    </row>
    <row r="2689" spans="3:3">
      <c r="C2689" s="29"/>
    </row>
    <row r="2690" spans="3:3">
      <c r="C2690" s="29"/>
    </row>
    <row r="2691" spans="3:3">
      <c r="C2691" s="29"/>
    </row>
    <row r="2692" spans="3:3">
      <c r="C2692" s="29"/>
    </row>
    <row r="2693" spans="3:3">
      <c r="C2693" s="29"/>
    </row>
    <row r="2694" spans="3:3">
      <c r="C2694" s="29"/>
    </row>
    <row r="2695" spans="3:3">
      <c r="C2695" s="29"/>
    </row>
    <row r="2696" spans="3:3">
      <c r="C2696" s="29"/>
    </row>
    <row r="2697" spans="3:3">
      <c r="C2697" s="29"/>
    </row>
    <row r="2698" spans="3:3">
      <c r="C2698" s="29"/>
    </row>
    <row r="2699" spans="3:3">
      <c r="C2699" s="29"/>
    </row>
    <row r="2700" spans="3:3">
      <c r="C2700" s="29"/>
    </row>
    <row r="2701" spans="3:3">
      <c r="C2701" s="29"/>
    </row>
    <row r="2702" spans="3:3">
      <c r="C2702" s="29"/>
    </row>
    <row r="2703" spans="3:3">
      <c r="C2703" s="29"/>
    </row>
    <row r="2704" spans="3:3">
      <c r="C2704" s="29"/>
    </row>
    <row r="2705" spans="3:3">
      <c r="C2705" s="29"/>
    </row>
    <row r="2706" spans="3:3">
      <c r="C2706" s="29"/>
    </row>
    <row r="2707" spans="3:3">
      <c r="C2707" s="29"/>
    </row>
    <row r="2708" spans="3:3">
      <c r="C2708" s="29"/>
    </row>
    <row r="2709" spans="3:3">
      <c r="C2709" s="29"/>
    </row>
    <row r="2710" spans="3:3">
      <c r="C2710" s="29"/>
    </row>
    <row r="2711" spans="3:3">
      <c r="C2711" s="29"/>
    </row>
    <row r="2712" spans="3:3">
      <c r="C2712" s="29"/>
    </row>
    <row r="2713" spans="3:3">
      <c r="C2713" s="29"/>
    </row>
    <row r="2714" spans="3:3">
      <c r="C2714" s="29"/>
    </row>
    <row r="2715" spans="3:3">
      <c r="C2715" s="29"/>
    </row>
    <row r="2716" spans="3:3">
      <c r="C2716" s="29"/>
    </row>
    <row r="2717" spans="3:3">
      <c r="C2717" s="29"/>
    </row>
    <row r="2718" spans="3:3">
      <c r="C2718" s="29"/>
    </row>
    <row r="2719" spans="3:3">
      <c r="C2719" s="29"/>
    </row>
    <row r="2720" spans="3:3">
      <c r="C2720" s="29"/>
    </row>
    <row r="2721" spans="3:3">
      <c r="C2721" s="29"/>
    </row>
    <row r="2722" spans="3:3">
      <c r="C2722" s="29"/>
    </row>
    <row r="2723" spans="3:3">
      <c r="C2723" s="29"/>
    </row>
    <row r="2724" spans="3:3">
      <c r="C2724" s="29"/>
    </row>
    <row r="2725" spans="3:3">
      <c r="C2725" s="29"/>
    </row>
    <row r="2726" spans="3:3">
      <c r="C2726" s="29"/>
    </row>
    <row r="2727" spans="3:3">
      <c r="C2727" s="29"/>
    </row>
    <row r="2728" spans="3:3">
      <c r="C2728" s="29"/>
    </row>
    <row r="2729" spans="3:3">
      <c r="C2729" s="29"/>
    </row>
    <row r="2730" spans="3:3">
      <c r="C2730" s="29"/>
    </row>
    <row r="2731" spans="3:3">
      <c r="C2731" s="29"/>
    </row>
    <row r="2732" spans="3:3">
      <c r="C2732" s="29"/>
    </row>
    <row r="2733" spans="3:3">
      <c r="C2733" s="29"/>
    </row>
    <row r="2734" spans="3:3">
      <c r="C2734" s="29"/>
    </row>
    <row r="2735" spans="3:3">
      <c r="C2735" s="29"/>
    </row>
    <row r="2736" spans="3:3">
      <c r="C2736" s="29"/>
    </row>
    <row r="2737" spans="3:3">
      <c r="C2737" s="29"/>
    </row>
    <row r="2738" spans="3:3">
      <c r="C2738" s="29"/>
    </row>
    <row r="2739" spans="3:3">
      <c r="C2739" s="29"/>
    </row>
    <row r="2740" spans="3:3">
      <c r="C2740" s="29"/>
    </row>
    <row r="2741" spans="3:3">
      <c r="C2741" s="29"/>
    </row>
    <row r="2742" spans="3:3">
      <c r="C2742" s="29"/>
    </row>
    <row r="2743" spans="3:3">
      <c r="C2743" s="29"/>
    </row>
    <row r="2744" spans="3:3">
      <c r="C2744" s="29"/>
    </row>
    <row r="2745" spans="3:3">
      <c r="C2745" s="29"/>
    </row>
    <row r="2746" spans="3:3">
      <c r="C2746" s="29"/>
    </row>
    <row r="2747" spans="3:3">
      <c r="C2747" s="29"/>
    </row>
    <row r="2748" spans="3:3">
      <c r="C2748" s="29"/>
    </row>
    <row r="2749" spans="3:3">
      <c r="C2749" s="29"/>
    </row>
    <row r="2750" spans="3:3">
      <c r="C2750" s="29"/>
    </row>
    <row r="2751" spans="3:3">
      <c r="C2751" s="29"/>
    </row>
    <row r="2752" spans="3:3">
      <c r="C2752" s="29"/>
    </row>
    <row r="2753" spans="3:3">
      <c r="C2753" s="29"/>
    </row>
    <row r="2754" spans="3:3">
      <c r="C2754" s="29"/>
    </row>
    <row r="2755" spans="3:3">
      <c r="C2755" s="29"/>
    </row>
    <row r="2756" spans="3:3">
      <c r="C2756" s="29"/>
    </row>
    <row r="2757" spans="3:3">
      <c r="C2757" s="29"/>
    </row>
    <row r="2758" spans="3:3">
      <c r="C2758" s="29"/>
    </row>
    <row r="2759" spans="3:3">
      <c r="C2759" s="29"/>
    </row>
    <row r="2760" spans="3:3">
      <c r="C2760" s="29"/>
    </row>
    <row r="2761" spans="3:3">
      <c r="C2761" s="29"/>
    </row>
    <row r="2762" spans="3:3">
      <c r="C2762" s="29"/>
    </row>
    <row r="2763" spans="3:3">
      <c r="C2763" s="29"/>
    </row>
    <row r="2764" spans="3:3">
      <c r="C2764" s="29"/>
    </row>
    <row r="2765" spans="3:3">
      <c r="C2765" s="29"/>
    </row>
    <row r="2766" spans="3:3">
      <c r="C2766" s="29"/>
    </row>
    <row r="2767" spans="3:3">
      <c r="C2767" s="29"/>
    </row>
    <row r="2768" spans="3:3">
      <c r="C2768" s="29"/>
    </row>
    <row r="2769" spans="3:3">
      <c r="C2769" s="29"/>
    </row>
    <row r="2770" spans="3:3">
      <c r="C2770" s="29"/>
    </row>
    <row r="2771" spans="3:3">
      <c r="C2771" s="29"/>
    </row>
    <row r="2772" spans="3:3">
      <c r="C2772" s="29"/>
    </row>
    <row r="2773" spans="3:3">
      <c r="C2773" s="29"/>
    </row>
    <row r="2774" spans="3:3">
      <c r="C2774" s="29"/>
    </row>
    <row r="2775" spans="3:3">
      <c r="C2775" s="29"/>
    </row>
    <row r="2776" spans="3:3">
      <c r="C2776" s="29"/>
    </row>
    <row r="2777" spans="3:3">
      <c r="C2777" s="29"/>
    </row>
    <row r="2778" spans="3:3">
      <c r="C2778" s="29"/>
    </row>
    <row r="2779" spans="3:3">
      <c r="C2779" s="29"/>
    </row>
    <row r="2780" spans="3:3">
      <c r="C2780" s="29"/>
    </row>
    <row r="2781" spans="3:3">
      <c r="C2781" s="29"/>
    </row>
    <row r="2782" spans="3:3">
      <c r="C2782" s="29"/>
    </row>
    <row r="2783" spans="3:3">
      <c r="C2783" s="29"/>
    </row>
    <row r="2784" spans="3:3">
      <c r="C2784" s="29"/>
    </row>
    <row r="2785" spans="3:3">
      <c r="C2785" s="29"/>
    </row>
    <row r="2786" spans="3:3">
      <c r="C2786" s="29"/>
    </row>
    <row r="2787" spans="3:3">
      <c r="C2787" s="29"/>
    </row>
    <row r="2788" spans="3:3">
      <c r="C2788" s="29"/>
    </row>
    <row r="2789" spans="3:3">
      <c r="C2789" s="29"/>
    </row>
    <row r="2790" spans="3:3">
      <c r="C2790" s="29"/>
    </row>
    <row r="2791" spans="3:3">
      <c r="C2791" s="29"/>
    </row>
    <row r="2792" spans="3:3">
      <c r="C2792" s="29"/>
    </row>
    <row r="2793" spans="3:3">
      <c r="C2793" s="29"/>
    </row>
    <row r="2794" spans="3:3">
      <c r="C2794" s="29"/>
    </row>
    <row r="2795" spans="3:3">
      <c r="C2795" s="29"/>
    </row>
    <row r="2796" spans="3:3">
      <c r="C2796" s="29"/>
    </row>
    <row r="2797" spans="3:3">
      <c r="C2797" s="29"/>
    </row>
    <row r="2798" spans="3:3">
      <c r="C2798" s="29"/>
    </row>
    <row r="2799" spans="3:3">
      <c r="C2799" s="29"/>
    </row>
    <row r="2800" spans="3:3">
      <c r="C2800" s="29"/>
    </row>
    <row r="2801" spans="3:3">
      <c r="C2801" s="29"/>
    </row>
    <row r="2802" spans="3:3">
      <c r="C2802" s="29"/>
    </row>
    <row r="2803" spans="3:3">
      <c r="C2803" s="29"/>
    </row>
    <row r="2804" spans="3:3">
      <c r="C2804" s="29"/>
    </row>
    <row r="2805" spans="3:3">
      <c r="C2805" s="29"/>
    </row>
    <row r="2806" spans="3:3">
      <c r="C2806" s="29"/>
    </row>
    <row r="2807" spans="3:3">
      <c r="C2807" s="29"/>
    </row>
    <row r="2808" spans="3:3">
      <c r="C2808" s="29"/>
    </row>
    <row r="2809" spans="3:3">
      <c r="C2809" s="29"/>
    </row>
    <row r="2810" spans="3:3">
      <c r="C2810" s="29"/>
    </row>
    <row r="2811" spans="3:3">
      <c r="C2811" s="29"/>
    </row>
    <row r="2812" spans="3:3">
      <c r="C2812" s="29"/>
    </row>
    <row r="2813" spans="3:3">
      <c r="C2813" s="29"/>
    </row>
    <row r="2814" spans="3:3">
      <c r="C2814" s="29"/>
    </row>
    <row r="2815" spans="3:3">
      <c r="C2815" s="29"/>
    </row>
    <row r="2816" spans="3:3">
      <c r="C2816" s="29"/>
    </row>
    <row r="2817" spans="3:3">
      <c r="C2817" s="29"/>
    </row>
    <row r="2818" spans="3:3">
      <c r="C2818" s="29"/>
    </row>
    <row r="2819" spans="3:3">
      <c r="C2819" s="29"/>
    </row>
    <row r="2820" spans="3:3">
      <c r="C2820" s="29"/>
    </row>
    <row r="2821" spans="3:3">
      <c r="C2821" s="29"/>
    </row>
    <row r="2822" spans="3:3">
      <c r="C2822" s="29"/>
    </row>
    <row r="2823" spans="3:3">
      <c r="C2823" s="29"/>
    </row>
    <row r="2824" spans="3:3">
      <c r="C2824" s="29"/>
    </row>
    <row r="2825" spans="3:3">
      <c r="C2825" s="29"/>
    </row>
    <row r="2826" spans="3:3">
      <c r="C2826" s="29"/>
    </row>
    <row r="2827" spans="3:3">
      <c r="C2827" s="29"/>
    </row>
    <row r="2828" spans="3:3">
      <c r="C2828" s="29"/>
    </row>
    <row r="2829" spans="3:3">
      <c r="C2829" s="29"/>
    </row>
    <row r="2830" spans="3:3">
      <c r="C2830" s="29"/>
    </row>
    <row r="2831" spans="3:3">
      <c r="C2831" s="29"/>
    </row>
    <row r="2832" spans="3:3">
      <c r="C2832" s="29"/>
    </row>
    <row r="2833" spans="3:3">
      <c r="C2833" s="29"/>
    </row>
    <row r="2834" spans="3:3">
      <c r="C2834" s="29"/>
    </row>
    <row r="2835" spans="3:3">
      <c r="C2835" s="29"/>
    </row>
    <row r="2836" spans="3:3">
      <c r="C2836" s="29"/>
    </row>
    <row r="2837" spans="3:3">
      <c r="C2837" s="29"/>
    </row>
    <row r="2838" spans="3:3">
      <c r="C2838" s="29"/>
    </row>
    <row r="2839" spans="3:3">
      <c r="C2839" s="29"/>
    </row>
    <row r="2840" spans="3:3">
      <c r="C2840" s="29"/>
    </row>
    <row r="2841" spans="3:3">
      <c r="C2841" s="29"/>
    </row>
    <row r="2842" spans="3:3">
      <c r="C2842" s="29"/>
    </row>
    <row r="2843" spans="3:3">
      <c r="C2843" s="29"/>
    </row>
    <row r="2844" spans="3:3">
      <c r="C2844" s="29"/>
    </row>
    <row r="2845" spans="3:3">
      <c r="C2845" s="29"/>
    </row>
    <row r="2846" spans="3:3">
      <c r="C2846" s="29"/>
    </row>
    <row r="2847" spans="3:3">
      <c r="C2847" s="29"/>
    </row>
    <row r="2848" spans="3:3">
      <c r="C2848" s="29"/>
    </row>
    <row r="2849" spans="3:3">
      <c r="C2849" s="29"/>
    </row>
    <row r="2850" spans="3:3">
      <c r="C2850" s="29"/>
    </row>
    <row r="2851" spans="3:3">
      <c r="C2851" s="29"/>
    </row>
    <row r="2852" spans="3:3">
      <c r="C2852" s="29"/>
    </row>
    <row r="2853" spans="3:3">
      <c r="C2853" s="29"/>
    </row>
    <row r="2854" spans="3:3">
      <c r="C2854" s="29"/>
    </row>
    <row r="2855" spans="3:3">
      <c r="C2855" s="29"/>
    </row>
    <row r="2856" spans="3:3">
      <c r="C2856" s="29"/>
    </row>
    <row r="2857" spans="3:3">
      <c r="C2857" s="29"/>
    </row>
    <row r="2858" spans="3:3">
      <c r="C2858" s="29"/>
    </row>
    <row r="2859" spans="3:3">
      <c r="C2859" s="29"/>
    </row>
    <row r="2860" spans="3:3">
      <c r="C2860" s="29"/>
    </row>
    <row r="2861" spans="3:3">
      <c r="C2861" s="29"/>
    </row>
    <row r="2862" spans="3:3">
      <c r="C2862" s="29"/>
    </row>
    <row r="2863" spans="3:3">
      <c r="C2863" s="29"/>
    </row>
    <row r="2864" spans="3:3">
      <c r="C2864" s="29"/>
    </row>
    <row r="2865" spans="3:3">
      <c r="C2865" s="29"/>
    </row>
    <row r="2866" spans="3:3">
      <c r="C2866" s="29"/>
    </row>
    <row r="2867" spans="3:3">
      <c r="C2867" s="29"/>
    </row>
    <row r="2868" spans="3:3">
      <c r="C2868" s="29"/>
    </row>
    <row r="2869" spans="3:3">
      <c r="C2869" s="29"/>
    </row>
    <row r="2870" spans="3:3">
      <c r="C2870" s="29"/>
    </row>
    <row r="2871" spans="3:3">
      <c r="C2871" s="29"/>
    </row>
    <row r="2872" spans="3:3">
      <c r="C2872" s="29"/>
    </row>
    <row r="2873" spans="3:3">
      <c r="C2873" s="29"/>
    </row>
    <row r="2874" spans="3:3">
      <c r="C2874" s="29"/>
    </row>
    <row r="2875" spans="3:3">
      <c r="C2875" s="29"/>
    </row>
    <row r="2876" spans="3:3">
      <c r="C2876" s="29"/>
    </row>
    <row r="2877" spans="3:3">
      <c r="C2877" s="29"/>
    </row>
    <row r="2878" spans="3:3">
      <c r="C2878" s="29"/>
    </row>
    <row r="2879" spans="3:3">
      <c r="C2879" s="29"/>
    </row>
    <row r="2880" spans="3:3">
      <c r="C2880" s="29"/>
    </row>
    <row r="2881" spans="3:3">
      <c r="C2881" s="29"/>
    </row>
    <row r="2882" spans="3:3">
      <c r="C2882" s="29"/>
    </row>
    <row r="2883" spans="3:3">
      <c r="C2883" s="29"/>
    </row>
    <row r="2884" spans="3:3">
      <c r="C2884" s="29"/>
    </row>
    <row r="2885" spans="3:3">
      <c r="C2885" s="29"/>
    </row>
    <row r="2886" spans="3:3">
      <c r="C2886" s="29"/>
    </row>
    <row r="2887" spans="3:3">
      <c r="C2887" s="29"/>
    </row>
    <row r="2888" spans="3:3">
      <c r="C2888" s="29"/>
    </row>
    <row r="2889" spans="3:3">
      <c r="C2889" s="29"/>
    </row>
    <row r="2890" spans="3:3">
      <c r="C2890" s="29"/>
    </row>
    <row r="2891" spans="3:3">
      <c r="C2891" s="29"/>
    </row>
    <row r="2892" spans="3:3">
      <c r="C2892" s="29"/>
    </row>
    <row r="2893" spans="3:3">
      <c r="C2893" s="29"/>
    </row>
    <row r="2894" spans="3:3">
      <c r="C2894" s="29"/>
    </row>
    <row r="2895" spans="3:3">
      <c r="C2895" s="29"/>
    </row>
    <row r="2896" spans="3:3">
      <c r="C2896" s="29"/>
    </row>
    <row r="2897" spans="3:3">
      <c r="C2897" s="29"/>
    </row>
    <row r="2898" spans="3:3">
      <c r="C2898" s="29"/>
    </row>
    <row r="2899" spans="3:3">
      <c r="C2899" s="29"/>
    </row>
    <row r="2900" spans="3:3">
      <c r="C2900" s="29"/>
    </row>
    <row r="2901" spans="3:3">
      <c r="C2901" s="29"/>
    </row>
    <row r="2902" spans="3:3">
      <c r="C2902" s="29"/>
    </row>
    <row r="2903" spans="3:3">
      <c r="C2903" s="29"/>
    </row>
    <row r="2904" spans="3:3">
      <c r="C2904" s="29"/>
    </row>
    <row r="2905" spans="3:3">
      <c r="C2905" s="29"/>
    </row>
    <row r="2906" spans="3:3">
      <c r="C2906" s="29"/>
    </row>
    <row r="2907" spans="3:3">
      <c r="C2907" s="29"/>
    </row>
    <row r="2908" spans="3:3">
      <c r="C2908" s="29"/>
    </row>
    <row r="2909" spans="3:3">
      <c r="C2909" s="29"/>
    </row>
    <row r="2910" spans="3:3">
      <c r="C2910" s="29"/>
    </row>
    <row r="2911" spans="3:3">
      <c r="C2911" s="29"/>
    </row>
    <row r="2912" spans="3:3">
      <c r="C2912" s="29"/>
    </row>
    <row r="2913" spans="3:3">
      <c r="C2913" s="29"/>
    </row>
    <row r="2914" spans="3:3">
      <c r="C2914" s="29"/>
    </row>
    <row r="2915" spans="3:3">
      <c r="C2915" s="29"/>
    </row>
    <row r="2916" spans="3:3">
      <c r="C2916" s="29"/>
    </row>
    <row r="2917" spans="3:3">
      <c r="C2917" s="29"/>
    </row>
    <row r="2918" spans="3:3">
      <c r="C2918" s="29"/>
    </row>
    <row r="2919" spans="3:3">
      <c r="C2919" s="29"/>
    </row>
    <row r="2920" spans="3:3">
      <c r="C2920" s="29"/>
    </row>
    <row r="2921" spans="3:3">
      <c r="C2921" s="29"/>
    </row>
    <row r="2922" spans="3:3">
      <c r="C2922" s="29"/>
    </row>
    <row r="2923" spans="3:3">
      <c r="C2923" s="29"/>
    </row>
    <row r="2924" spans="3:3">
      <c r="C2924" s="29"/>
    </row>
    <row r="2925" spans="3:3">
      <c r="C2925" s="29"/>
    </row>
    <row r="2926" spans="3:3">
      <c r="C2926" s="29"/>
    </row>
    <row r="2927" spans="3:3">
      <c r="C2927" s="29"/>
    </row>
    <row r="2928" spans="3:3">
      <c r="C2928" s="29"/>
    </row>
    <row r="2929" spans="3:3">
      <c r="C2929" s="29"/>
    </row>
    <row r="2930" spans="3:3">
      <c r="C2930" s="29"/>
    </row>
    <row r="2931" spans="3:3">
      <c r="C2931" s="29"/>
    </row>
    <row r="2932" spans="3:3">
      <c r="C2932" s="29"/>
    </row>
    <row r="2933" spans="3:3">
      <c r="C2933" s="29"/>
    </row>
    <row r="2934" spans="3:3">
      <c r="C2934" s="29"/>
    </row>
    <row r="2935" spans="3:3">
      <c r="C2935" s="29"/>
    </row>
    <row r="2936" spans="3:3">
      <c r="C2936" s="29"/>
    </row>
    <row r="2937" spans="3:3">
      <c r="C2937" s="29"/>
    </row>
    <row r="2938" spans="3:3">
      <c r="C2938" s="29"/>
    </row>
    <row r="2939" spans="3:3">
      <c r="C2939" s="29"/>
    </row>
    <row r="2940" spans="3:3">
      <c r="C2940" s="29"/>
    </row>
    <row r="2941" spans="3:3">
      <c r="C2941" s="29"/>
    </row>
    <row r="2942" spans="3:3">
      <c r="C2942" s="29"/>
    </row>
    <row r="2943" spans="3:3">
      <c r="C2943" s="29"/>
    </row>
    <row r="2944" spans="3:3">
      <c r="C2944" s="29"/>
    </row>
    <row r="2945" spans="3:3">
      <c r="C2945" s="29"/>
    </row>
    <row r="2946" spans="3:3">
      <c r="C2946" s="29"/>
    </row>
    <row r="2947" spans="3:3">
      <c r="C2947" s="29"/>
    </row>
    <row r="2948" spans="3:3">
      <c r="C2948" s="29"/>
    </row>
    <row r="2949" spans="3:3">
      <c r="C2949" s="29"/>
    </row>
    <row r="2950" spans="3:3">
      <c r="C2950" s="29"/>
    </row>
    <row r="2951" spans="3:3">
      <c r="C2951" s="29"/>
    </row>
    <row r="2952" spans="3:3">
      <c r="C2952" s="29"/>
    </row>
    <row r="2953" spans="3:3">
      <c r="C2953" s="29"/>
    </row>
    <row r="2954" spans="3:3">
      <c r="C2954" s="29"/>
    </row>
    <row r="2955" spans="3:3">
      <c r="C2955" s="29"/>
    </row>
    <row r="2956" spans="3:3">
      <c r="C2956" s="29"/>
    </row>
    <row r="2957" spans="3:3">
      <c r="C2957" s="29"/>
    </row>
    <row r="2958" spans="3:3">
      <c r="C2958" s="29"/>
    </row>
    <row r="2959" spans="3:3">
      <c r="C2959" s="29"/>
    </row>
    <row r="2960" spans="3:3">
      <c r="C2960" s="29"/>
    </row>
    <row r="2961" spans="3:3">
      <c r="C2961" s="29"/>
    </row>
    <row r="2962" spans="3:3">
      <c r="C2962" s="29"/>
    </row>
    <row r="2963" spans="3:3">
      <c r="C2963" s="29"/>
    </row>
    <row r="2964" spans="3:3">
      <c r="C2964" s="29"/>
    </row>
    <row r="2965" spans="3:3">
      <c r="C2965" s="29"/>
    </row>
    <row r="2966" spans="3:3">
      <c r="C2966" s="29"/>
    </row>
    <row r="2967" spans="3:3">
      <c r="C2967" s="29"/>
    </row>
    <row r="2968" spans="3:3">
      <c r="C2968" s="29"/>
    </row>
    <row r="2969" spans="3:3">
      <c r="C2969" s="29"/>
    </row>
    <row r="2970" spans="3:3">
      <c r="C2970" s="29"/>
    </row>
    <row r="2971" spans="3:3">
      <c r="C2971" s="29"/>
    </row>
    <row r="2972" spans="3:3">
      <c r="C2972" s="29"/>
    </row>
    <row r="2973" spans="3:3">
      <c r="C2973" s="29"/>
    </row>
    <row r="2974" spans="3:3">
      <c r="C2974" s="29"/>
    </row>
    <row r="2975" spans="3:3">
      <c r="C2975" s="29"/>
    </row>
    <row r="2976" spans="3:3">
      <c r="C2976" s="29"/>
    </row>
    <row r="2977" spans="3:3">
      <c r="C2977" s="29"/>
    </row>
    <row r="2978" spans="3:3">
      <c r="C2978" s="29"/>
    </row>
    <row r="2979" spans="3:3">
      <c r="C2979" s="29"/>
    </row>
    <row r="2980" spans="3:3">
      <c r="C2980" s="29"/>
    </row>
    <row r="2981" spans="3:3">
      <c r="C2981" s="29"/>
    </row>
    <row r="2982" spans="3:3">
      <c r="C2982" s="29"/>
    </row>
    <row r="2983" spans="3:3">
      <c r="C2983" s="29"/>
    </row>
    <row r="2984" spans="3:3">
      <c r="C2984" s="29"/>
    </row>
    <row r="2985" spans="3:3">
      <c r="C2985" s="29"/>
    </row>
    <row r="2986" spans="3:3">
      <c r="C2986" s="29"/>
    </row>
    <row r="2987" spans="3:3">
      <c r="C2987" s="29"/>
    </row>
    <row r="2988" spans="3:3">
      <c r="C2988" s="29"/>
    </row>
    <row r="2989" spans="3:3">
      <c r="C2989" s="29"/>
    </row>
    <row r="2990" spans="3:3">
      <c r="C2990" s="29"/>
    </row>
    <row r="2991" spans="3:3">
      <c r="C2991" s="29"/>
    </row>
    <row r="2992" spans="3:3">
      <c r="C2992" s="29"/>
    </row>
    <row r="2993" spans="3:3">
      <c r="C2993" s="29"/>
    </row>
    <row r="2994" spans="3:3">
      <c r="C2994" s="29"/>
    </row>
    <row r="2995" spans="3:3">
      <c r="C2995" s="29"/>
    </row>
    <row r="2996" spans="3:3">
      <c r="C2996" s="29"/>
    </row>
    <row r="2997" spans="3:3">
      <c r="C2997" s="29"/>
    </row>
    <row r="2998" spans="3:3">
      <c r="C2998" s="29"/>
    </row>
    <row r="2999" spans="3:3">
      <c r="C2999" s="29"/>
    </row>
    <row r="3000" spans="3:3">
      <c r="C3000" s="29"/>
    </row>
    <row r="3001" spans="3:3">
      <c r="C3001" s="29"/>
    </row>
    <row r="3002" spans="3:3">
      <c r="C3002" s="29"/>
    </row>
    <row r="3003" spans="3:3">
      <c r="C3003" s="29"/>
    </row>
    <row r="3004" spans="3:3">
      <c r="C3004" s="29"/>
    </row>
    <row r="3005" spans="3:3">
      <c r="C3005" s="29"/>
    </row>
    <row r="3006" spans="3:3">
      <c r="C3006" s="29"/>
    </row>
    <row r="3007" spans="3:3">
      <c r="C3007" s="29"/>
    </row>
    <row r="3008" spans="3:3">
      <c r="C3008" s="29"/>
    </row>
    <row r="3009" spans="3:3">
      <c r="C3009" s="29"/>
    </row>
    <row r="3010" spans="3:3">
      <c r="C3010" s="29"/>
    </row>
    <row r="3011" spans="3:3">
      <c r="C3011" s="29"/>
    </row>
    <row r="3012" spans="3:3">
      <c r="C3012" s="29"/>
    </row>
    <row r="3013" spans="3:3">
      <c r="C3013" s="29"/>
    </row>
    <row r="3014" spans="3:3">
      <c r="C3014" s="29"/>
    </row>
    <row r="3015" spans="3:3">
      <c r="C3015" s="29"/>
    </row>
    <row r="3016" spans="3:3">
      <c r="C3016" s="29"/>
    </row>
    <row r="3017" spans="3:3">
      <c r="C3017" s="29"/>
    </row>
    <row r="3018" spans="3:3">
      <c r="C3018" s="29"/>
    </row>
    <row r="3019" spans="3:3">
      <c r="C3019" s="29"/>
    </row>
    <row r="3020" spans="3:3">
      <c r="C3020" s="29"/>
    </row>
    <row r="3021" spans="3:3">
      <c r="C3021" s="29"/>
    </row>
    <row r="3022" spans="3:3">
      <c r="C3022" s="29"/>
    </row>
    <row r="3023" spans="3:3">
      <c r="C3023" s="29"/>
    </row>
    <row r="3024" spans="3:3">
      <c r="C3024" s="29"/>
    </row>
    <row r="3025" spans="3:3">
      <c r="C3025" s="29"/>
    </row>
    <row r="3026" spans="3:3">
      <c r="C3026" s="29"/>
    </row>
    <row r="3027" spans="3:3">
      <c r="C3027" s="29"/>
    </row>
    <row r="3028" spans="3:3">
      <c r="C3028" s="29"/>
    </row>
    <row r="3029" spans="3:3">
      <c r="C3029" s="29"/>
    </row>
    <row r="3030" spans="3:3">
      <c r="C3030" s="29"/>
    </row>
    <row r="3031" spans="3:3">
      <c r="C3031" s="29"/>
    </row>
    <row r="3032" spans="3:3">
      <c r="C3032" s="29"/>
    </row>
    <row r="3033" spans="3:3">
      <c r="C3033" s="29"/>
    </row>
    <row r="3034" spans="3:3">
      <c r="C3034" s="29"/>
    </row>
    <row r="3035" spans="3:3">
      <c r="C3035" s="29"/>
    </row>
    <row r="3036" spans="3:3">
      <c r="C3036" s="29"/>
    </row>
    <row r="3037" spans="3:3">
      <c r="C3037" s="29"/>
    </row>
    <row r="3038" spans="3:3">
      <c r="C3038" s="29"/>
    </row>
    <row r="3039" spans="3:3">
      <c r="C3039" s="29"/>
    </row>
    <row r="3040" spans="3:3">
      <c r="C3040" s="29"/>
    </row>
    <row r="3041" spans="3:3">
      <c r="C3041" s="29"/>
    </row>
    <row r="3042" spans="3:3">
      <c r="C3042" s="29"/>
    </row>
    <row r="3043" spans="3:3">
      <c r="C3043" s="29"/>
    </row>
    <row r="3044" spans="3:3">
      <c r="C3044" s="29"/>
    </row>
    <row r="3045" spans="3:3">
      <c r="C3045" s="29"/>
    </row>
    <row r="3046" spans="3:3">
      <c r="C3046" s="29"/>
    </row>
    <row r="3047" spans="3:3">
      <c r="C3047" s="29"/>
    </row>
    <row r="3048" spans="3:3">
      <c r="C3048" s="29"/>
    </row>
    <row r="3049" spans="3:3">
      <c r="C3049" s="29"/>
    </row>
    <row r="3050" spans="3:3">
      <c r="C3050" s="29"/>
    </row>
    <row r="3051" spans="3:3">
      <c r="C3051" s="29"/>
    </row>
    <row r="3052" spans="3:3">
      <c r="C3052" s="29"/>
    </row>
    <row r="3053" spans="3:3">
      <c r="C3053" s="29"/>
    </row>
    <row r="3054" spans="3:3">
      <c r="C3054" s="29"/>
    </row>
    <row r="3055" spans="3:3">
      <c r="C3055" s="29"/>
    </row>
    <row r="3056" spans="3:3">
      <c r="C3056" s="29"/>
    </row>
    <row r="3057" spans="3:3">
      <c r="C3057" s="29"/>
    </row>
    <row r="3058" spans="3:3">
      <c r="C3058" s="29"/>
    </row>
    <row r="3059" spans="3:3">
      <c r="C3059" s="29"/>
    </row>
    <row r="3060" spans="3:3">
      <c r="C3060" s="29"/>
    </row>
    <row r="3061" spans="3:3">
      <c r="C3061" s="29"/>
    </row>
    <row r="3062" spans="3:3">
      <c r="C3062" s="29"/>
    </row>
    <row r="3063" spans="3:3">
      <c r="C3063" s="29"/>
    </row>
    <row r="3064" spans="3:3">
      <c r="C3064" s="29"/>
    </row>
    <row r="3065" spans="3:3">
      <c r="C3065" s="29"/>
    </row>
    <row r="3066" spans="3:3">
      <c r="C3066" s="29"/>
    </row>
    <row r="3067" spans="3:3">
      <c r="C3067" s="29"/>
    </row>
    <row r="3068" spans="3:3">
      <c r="C3068" s="29"/>
    </row>
    <row r="3069" spans="3:3">
      <c r="C3069" s="29"/>
    </row>
    <row r="3070" spans="3:3">
      <c r="C3070" s="29"/>
    </row>
    <row r="3071" spans="3:3">
      <c r="C3071" s="29"/>
    </row>
    <row r="3072" spans="3:3">
      <c r="C3072" s="29"/>
    </row>
    <row r="3073" spans="3:3">
      <c r="C3073" s="29"/>
    </row>
    <row r="3074" spans="3:3">
      <c r="C3074" s="29"/>
    </row>
    <row r="3075" spans="3:3">
      <c r="C3075" s="29"/>
    </row>
    <row r="3076" spans="3:3">
      <c r="C3076" s="29"/>
    </row>
    <row r="3077" spans="3:3">
      <c r="C3077" s="29"/>
    </row>
    <row r="3078" spans="3:3">
      <c r="C3078" s="29"/>
    </row>
    <row r="3079" spans="3:3">
      <c r="C3079" s="29"/>
    </row>
    <row r="3080" spans="3:3">
      <c r="C3080" s="29"/>
    </row>
    <row r="3081" spans="3:3">
      <c r="C3081" s="29"/>
    </row>
    <row r="3082" spans="3:3">
      <c r="C3082" s="29"/>
    </row>
    <row r="3083" spans="3:3">
      <c r="C3083" s="29"/>
    </row>
    <row r="3084" spans="3:3">
      <c r="C3084" s="29"/>
    </row>
    <row r="3085" spans="3:3">
      <c r="C3085" s="29"/>
    </row>
    <row r="3086" spans="3:3">
      <c r="C3086" s="29"/>
    </row>
    <row r="3087" spans="3:3">
      <c r="C3087" s="29"/>
    </row>
    <row r="3088" spans="3:3">
      <c r="C3088" s="29"/>
    </row>
    <row r="3089" spans="3:3">
      <c r="C3089" s="29"/>
    </row>
    <row r="3090" spans="3:3">
      <c r="C3090" s="29"/>
    </row>
    <row r="3091" spans="3:3">
      <c r="C3091" s="29"/>
    </row>
    <row r="3092" spans="3:3">
      <c r="C3092" s="29"/>
    </row>
    <row r="3093" spans="3:3">
      <c r="C3093" s="29"/>
    </row>
    <row r="3094" spans="3:3">
      <c r="C3094" s="29"/>
    </row>
    <row r="3095" spans="3:3">
      <c r="C3095" s="29"/>
    </row>
    <row r="3096" spans="3:3">
      <c r="C3096" s="29"/>
    </row>
    <row r="3097" spans="3:3">
      <c r="C3097" s="29"/>
    </row>
    <row r="3098" spans="3:3">
      <c r="C3098" s="29"/>
    </row>
    <row r="3099" spans="3:3">
      <c r="C3099" s="29"/>
    </row>
    <row r="3100" spans="3:3">
      <c r="C3100" s="29"/>
    </row>
    <row r="3101" spans="3:3">
      <c r="C3101" s="29"/>
    </row>
    <row r="3102" spans="3:3">
      <c r="C3102" s="29"/>
    </row>
    <row r="3103" spans="3:3">
      <c r="C3103" s="29"/>
    </row>
    <row r="3104" spans="3:3">
      <c r="C3104" s="29"/>
    </row>
    <row r="3105" spans="3:3">
      <c r="C3105" s="29"/>
    </row>
    <row r="3106" spans="3:3">
      <c r="C3106" s="29"/>
    </row>
    <row r="3107" spans="3:3">
      <c r="C3107" s="29"/>
    </row>
    <row r="3108" spans="3:3">
      <c r="C3108" s="29"/>
    </row>
    <row r="3109" spans="3:3">
      <c r="C3109" s="29"/>
    </row>
    <row r="3110" spans="3:3">
      <c r="C3110" s="29"/>
    </row>
    <row r="3111" spans="3:3">
      <c r="C3111" s="29"/>
    </row>
    <row r="3112" spans="3:3">
      <c r="C3112" s="29"/>
    </row>
    <row r="3113" spans="3:3">
      <c r="C3113" s="29"/>
    </row>
    <row r="3114" spans="3:3">
      <c r="C3114" s="29"/>
    </row>
    <row r="3115" spans="3:3">
      <c r="C3115" s="29"/>
    </row>
    <row r="3116" spans="3:3">
      <c r="C3116" s="29"/>
    </row>
    <row r="3117" spans="3:3">
      <c r="C3117" s="29"/>
    </row>
    <row r="3118" spans="3:3">
      <c r="C3118" s="29"/>
    </row>
    <row r="3119" spans="3:3">
      <c r="C3119" s="29"/>
    </row>
    <row r="3120" spans="3:3">
      <c r="C3120" s="29"/>
    </row>
    <row r="3121" spans="3:3">
      <c r="C3121" s="29"/>
    </row>
    <row r="3122" spans="3:3">
      <c r="C3122" s="29"/>
    </row>
    <row r="3123" spans="3:3">
      <c r="C3123" s="29"/>
    </row>
    <row r="3124" spans="3:3">
      <c r="C3124" s="29"/>
    </row>
    <row r="3125" spans="3:3">
      <c r="C3125" s="29"/>
    </row>
    <row r="3126" spans="3:3">
      <c r="C3126" s="29"/>
    </row>
    <row r="3127" spans="3:3">
      <c r="C3127" s="29"/>
    </row>
    <row r="3128" spans="3:3">
      <c r="C3128" s="29"/>
    </row>
    <row r="3129" spans="3:3">
      <c r="C3129" s="29"/>
    </row>
    <row r="3130" spans="3:3">
      <c r="C3130" s="29"/>
    </row>
    <row r="3131" spans="3:3">
      <c r="C3131" s="29"/>
    </row>
    <row r="3132" spans="3:3">
      <c r="C3132" s="29"/>
    </row>
    <row r="3133" spans="3:3">
      <c r="C3133" s="29"/>
    </row>
    <row r="3134" spans="3:3">
      <c r="C3134" s="29"/>
    </row>
    <row r="3135" spans="3:3">
      <c r="C3135" s="29"/>
    </row>
    <row r="3136" spans="3:3">
      <c r="C3136" s="29"/>
    </row>
    <row r="3137" spans="3:3">
      <c r="C3137" s="29"/>
    </row>
    <row r="3138" spans="3:3">
      <c r="C3138" s="29"/>
    </row>
    <row r="3139" spans="3:3">
      <c r="C3139" s="29"/>
    </row>
    <row r="3140" spans="3:3">
      <c r="C3140" s="29"/>
    </row>
    <row r="3141" spans="3:3">
      <c r="C3141" s="29"/>
    </row>
    <row r="3142" spans="3:3">
      <c r="C3142" s="29"/>
    </row>
    <row r="3143" spans="3:3">
      <c r="C3143" s="29"/>
    </row>
    <row r="3144" spans="3:3">
      <c r="C3144" s="29"/>
    </row>
    <row r="3145" spans="3:3">
      <c r="C3145" s="29"/>
    </row>
    <row r="3146" spans="3:3">
      <c r="C3146" s="29"/>
    </row>
    <row r="3147" spans="3:3">
      <c r="C3147" s="29"/>
    </row>
    <row r="3148" spans="3:3">
      <c r="C3148" s="29"/>
    </row>
    <row r="3149" spans="3:3">
      <c r="C3149" s="29"/>
    </row>
    <row r="3150" spans="3:3">
      <c r="C3150" s="29"/>
    </row>
    <row r="3151" spans="3:3">
      <c r="C3151" s="29"/>
    </row>
    <row r="3152" spans="3:3">
      <c r="C3152" s="29"/>
    </row>
    <row r="3153" spans="3:3">
      <c r="C3153" s="29"/>
    </row>
    <row r="3154" spans="3:3">
      <c r="C3154" s="29"/>
    </row>
    <row r="3155" spans="3:3">
      <c r="C3155" s="29"/>
    </row>
    <row r="3156" spans="3:3">
      <c r="C3156" s="29"/>
    </row>
    <row r="3157" spans="3:3">
      <c r="C3157" s="29"/>
    </row>
    <row r="3158" spans="3:3">
      <c r="C3158" s="29"/>
    </row>
    <row r="3159" spans="3:3">
      <c r="C3159" s="29"/>
    </row>
    <row r="3160" spans="3:3">
      <c r="C3160" s="29"/>
    </row>
    <row r="3161" spans="3:3">
      <c r="C3161" s="29"/>
    </row>
    <row r="3162" spans="3:3">
      <c r="C3162" s="29"/>
    </row>
    <row r="3163" spans="3:3">
      <c r="C3163" s="29"/>
    </row>
    <row r="3164" spans="3:3">
      <c r="C3164" s="29"/>
    </row>
    <row r="3165" spans="3:3">
      <c r="C3165" s="29"/>
    </row>
    <row r="3166" spans="3:3">
      <c r="C3166" s="29"/>
    </row>
    <row r="3167" spans="3:3">
      <c r="C3167" s="29"/>
    </row>
    <row r="3168" spans="3:3">
      <c r="C3168" s="29"/>
    </row>
    <row r="3169" spans="3:3">
      <c r="C3169" s="29"/>
    </row>
    <row r="3170" spans="3:3">
      <c r="C3170" s="29"/>
    </row>
    <row r="3171" spans="3:3">
      <c r="C3171" s="29"/>
    </row>
    <row r="3172" spans="3:3">
      <c r="C3172" s="29"/>
    </row>
    <row r="3173" spans="3:3">
      <c r="C3173" s="29"/>
    </row>
    <row r="3174" spans="3:3">
      <c r="C3174" s="29"/>
    </row>
    <row r="3175" spans="3:3">
      <c r="C3175" s="29"/>
    </row>
    <row r="3176" spans="3:3">
      <c r="C3176" s="29"/>
    </row>
    <row r="3177" spans="3:3">
      <c r="C3177" s="29"/>
    </row>
    <row r="3178" spans="3:3">
      <c r="C3178" s="29"/>
    </row>
    <row r="3179" spans="3:3">
      <c r="C3179" s="29"/>
    </row>
    <row r="3180" spans="3:3">
      <c r="C3180" s="29"/>
    </row>
    <row r="3181" spans="3:3">
      <c r="C3181" s="29"/>
    </row>
    <row r="3182" spans="3:3">
      <c r="C3182" s="29"/>
    </row>
    <row r="3183" spans="3:3">
      <c r="C3183" s="29"/>
    </row>
    <row r="3184" spans="3:3">
      <c r="C3184" s="29"/>
    </row>
    <row r="3185" spans="3:3">
      <c r="C3185" s="29"/>
    </row>
    <row r="3186" spans="3:3">
      <c r="C3186" s="29"/>
    </row>
    <row r="3187" spans="3:3">
      <c r="C3187" s="29"/>
    </row>
    <row r="3188" spans="3:3">
      <c r="C3188" s="29"/>
    </row>
    <row r="3189" spans="3:3">
      <c r="C3189" s="29"/>
    </row>
    <row r="3190" spans="3:3">
      <c r="C3190" s="29"/>
    </row>
    <row r="3191" spans="3:3">
      <c r="C3191" s="29"/>
    </row>
    <row r="3192" spans="3:3">
      <c r="C3192" s="29"/>
    </row>
    <row r="3193" spans="3:3">
      <c r="C3193" s="29"/>
    </row>
    <row r="3194" spans="3:3">
      <c r="C3194" s="29"/>
    </row>
    <row r="3195" spans="3:3">
      <c r="C3195" s="29"/>
    </row>
    <row r="3196" spans="3:3">
      <c r="C3196" s="29"/>
    </row>
    <row r="3197" spans="3:3">
      <c r="C3197" s="29"/>
    </row>
    <row r="3198" spans="3:3">
      <c r="C3198" s="29"/>
    </row>
    <row r="3199" spans="3:3">
      <c r="C3199" s="29"/>
    </row>
    <row r="3200" spans="3:3">
      <c r="C3200" s="29"/>
    </row>
    <row r="3201" spans="3:3">
      <c r="C3201" s="29"/>
    </row>
    <row r="3202" spans="3:3">
      <c r="C3202" s="29"/>
    </row>
    <row r="3203" spans="3:3">
      <c r="C3203" s="29"/>
    </row>
    <row r="3204" spans="3:3">
      <c r="C3204" s="29"/>
    </row>
    <row r="3205" spans="3:3">
      <c r="C3205" s="29"/>
    </row>
    <row r="3206" spans="3:3">
      <c r="C3206" s="29"/>
    </row>
    <row r="3207" spans="3:3">
      <c r="C3207" s="29"/>
    </row>
    <row r="3208" spans="3:3">
      <c r="C3208" s="29"/>
    </row>
    <row r="3209" spans="3:3">
      <c r="C3209" s="29"/>
    </row>
    <row r="3210" spans="3:3">
      <c r="C3210" s="29"/>
    </row>
    <row r="3211" spans="3:3">
      <c r="C3211" s="29"/>
    </row>
    <row r="3212" spans="3:3">
      <c r="C3212" s="29"/>
    </row>
    <row r="3213" spans="3:3">
      <c r="C3213" s="29"/>
    </row>
    <row r="3214" spans="3:3">
      <c r="C3214" s="29"/>
    </row>
    <row r="3215" spans="3:3">
      <c r="C3215" s="29"/>
    </row>
    <row r="3216" spans="3:3">
      <c r="C3216" s="29"/>
    </row>
    <row r="3217" spans="3:3">
      <c r="C3217" s="29"/>
    </row>
    <row r="3218" spans="3:3">
      <c r="C3218" s="29"/>
    </row>
    <row r="3219" spans="3:3">
      <c r="C3219" s="29"/>
    </row>
    <row r="3220" spans="3:3">
      <c r="C3220" s="29"/>
    </row>
    <row r="3221" spans="3:3">
      <c r="C3221" s="29"/>
    </row>
    <row r="3222" spans="3:3">
      <c r="C3222" s="29"/>
    </row>
    <row r="3223" spans="3:3">
      <c r="C3223" s="29"/>
    </row>
    <row r="3224" spans="3:3">
      <c r="C3224" s="29"/>
    </row>
    <row r="3225" spans="3:3">
      <c r="C3225" s="29"/>
    </row>
    <row r="3226" spans="3:3">
      <c r="C3226" s="29"/>
    </row>
    <row r="3227" spans="3:3">
      <c r="C3227" s="29"/>
    </row>
    <row r="3228" spans="3:3">
      <c r="C3228" s="29"/>
    </row>
    <row r="3229" spans="3:3">
      <c r="C3229" s="29"/>
    </row>
    <row r="3230" spans="3:3">
      <c r="C3230" s="29"/>
    </row>
    <row r="3231" spans="3:3">
      <c r="C3231" s="29"/>
    </row>
    <row r="3232" spans="3:3">
      <c r="C3232" s="29"/>
    </row>
    <row r="3233" spans="3:3">
      <c r="C3233" s="29"/>
    </row>
    <row r="3234" spans="3:3">
      <c r="C3234" s="29"/>
    </row>
    <row r="3235" spans="3:3">
      <c r="C3235" s="29"/>
    </row>
    <row r="3236" spans="3:3">
      <c r="C3236" s="29"/>
    </row>
    <row r="3237" spans="3:3">
      <c r="C3237" s="29"/>
    </row>
    <row r="3238" spans="3:3">
      <c r="C3238" s="29"/>
    </row>
    <row r="3239" spans="3:3">
      <c r="C3239" s="29"/>
    </row>
    <row r="3240" spans="3:3">
      <c r="C3240" s="29"/>
    </row>
    <row r="3241" spans="3:3">
      <c r="C3241" s="29"/>
    </row>
    <row r="3242" spans="3:3">
      <c r="C3242" s="29"/>
    </row>
    <row r="3243" spans="3:3">
      <c r="C3243" s="29"/>
    </row>
    <row r="3244" spans="3:3">
      <c r="C3244" s="29"/>
    </row>
    <row r="3245" spans="3:3">
      <c r="C3245" s="29"/>
    </row>
    <row r="3246" spans="3:3">
      <c r="C3246" s="29"/>
    </row>
    <row r="3247" spans="3:3">
      <c r="C3247" s="29"/>
    </row>
    <row r="3248" spans="3:3">
      <c r="C3248" s="29"/>
    </row>
    <row r="3249" spans="3:3">
      <c r="C3249" s="29"/>
    </row>
    <row r="3250" spans="3:3">
      <c r="C3250" s="29"/>
    </row>
    <row r="3251" spans="3:3">
      <c r="C3251" s="29"/>
    </row>
    <row r="3252" spans="3:3">
      <c r="C3252" s="29"/>
    </row>
    <row r="3253" spans="3:3">
      <c r="C3253" s="29"/>
    </row>
    <row r="3254" spans="3:3">
      <c r="C3254" s="29"/>
    </row>
    <row r="3255" spans="3:3">
      <c r="C3255" s="29"/>
    </row>
    <row r="3256" spans="3:3">
      <c r="C3256" s="29"/>
    </row>
    <row r="3257" spans="3:3">
      <c r="C3257" s="29"/>
    </row>
    <row r="3258" spans="3:3">
      <c r="C3258" s="29"/>
    </row>
    <row r="3259" spans="3:3">
      <c r="C3259" s="29"/>
    </row>
    <row r="3260" spans="3:3">
      <c r="C3260" s="29"/>
    </row>
    <row r="3261" spans="3:3">
      <c r="C3261" s="29"/>
    </row>
    <row r="3262" spans="3:3">
      <c r="C3262" s="29"/>
    </row>
    <row r="3263" spans="3:3">
      <c r="C3263" s="29"/>
    </row>
    <row r="3264" spans="3:3">
      <c r="C3264" s="29"/>
    </row>
    <row r="3265" spans="3:3">
      <c r="C3265" s="29"/>
    </row>
    <row r="3266" spans="3:3">
      <c r="C3266" s="29"/>
    </row>
    <row r="3267" spans="3:3">
      <c r="C3267" s="29"/>
    </row>
    <row r="3268" spans="3:3">
      <c r="C3268" s="29"/>
    </row>
    <row r="3269" spans="3:3">
      <c r="C3269" s="29"/>
    </row>
    <row r="3270" spans="3:3">
      <c r="C3270" s="29"/>
    </row>
    <row r="3271" spans="3:3">
      <c r="C3271" s="29"/>
    </row>
    <row r="3272" spans="3:3">
      <c r="C3272" s="29"/>
    </row>
    <row r="3273" spans="3:3">
      <c r="C3273" s="29"/>
    </row>
    <row r="3274" spans="3:3">
      <c r="C3274" s="29"/>
    </row>
    <row r="3275" spans="3:3">
      <c r="C3275" s="29"/>
    </row>
    <row r="3276" spans="3:3">
      <c r="C3276" s="29"/>
    </row>
    <row r="3277" spans="3:3">
      <c r="C3277" s="29"/>
    </row>
    <row r="3278" spans="3:3">
      <c r="C3278" s="29"/>
    </row>
    <row r="3279" spans="3:3">
      <c r="C3279" s="29"/>
    </row>
    <row r="3280" spans="3:3">
      <c r="C3280" s="29"/>
    </row>
    <row r="3281" spans="3:3">
      <c r="C3281" s="29"/>
    </row>
    <row r="3282" spans="3:3">
      <c r="C3282" s="29"/>
    </row>
    <row r="3283" spans="3:3">
      <c r="C3283" s="29"/>
    </row>
    <row r="3284" spans="3:3">
      <c r="C3284" s="29"/>
    </row>
    <row r="3285" spans="3:3">
      <c r="C3285" s="29"/>
    </row>
    <row r="3286" spans="3:3">
      <c r="C3286" s="29"/>
    </row>
    <row r="3287" spans="3:3">
      <c r="C3287" s="29"/>
    </row>
    <row r="3288" spans="3:3">
      <c r="C3288" s="29"/>
    </row>
    <row r="3289" spans="3:3">
      <c r="C3289" s="29"/>
    </row>
    <row r="3290" spans="3:3">
      <c r="C3290" s="29"/>
    </row>
    <row r="3291" spans="3:3">
      <c r="C3291" s="29"/>
    </row>
    <row r="3292" spans="3:3">
      <c r="C3292" s="29"/>
    </row>
    <row r="3293" spans="3:3">
      <c r="C3293" s="29"/>
    </row>
    <row r="3294" spans="3:3">
      <c r="C3294" s="29"/>
    </row>
    <row r="3295" spans="3:3">
      <c r="C3295" s="29"/>
    </row>
    <row r="3296" spans="3:3">
      <c r="C3296" s="29"/>
    </row>
    <row r="3297" spans="3:3">
      <c r="C3297" s="29"/>
    </row>
    <row r="3298" spans="3:3">
      <c r="C3298" s="29"/>
    </row>
    <row r="3299" spans="3:3">
      <c r="C3299" s="29"/>
    </row>
    <row r="3300" spans="3:3">
      <c r="C3300" s="29"/>
    </row>
    <row r="3301" spans="3:3">
      <c r="C3301" s="29"/>
    </row>
    <row r="3302" spans="3:3">
      <c r="C3302" s="29"/>
    </row>
    <row r="3303" spans="3:3">
      <c r="C3303" s="29"/>
    </row>
    <row r="3304" spans="3:3">
      <c r="C3304" s="29"/>
    </row>
    <row r="3305" spans="3:3">
      <c r="C3305" s="29"/>
    </row>
    <row r="3306" spans="3:3">
      <c r="C3306" s="29"/>
    </row>
    <row r="3307" spans="3:3">
      <c r="C3307" s="29"/>
    </row>
    <row r="3308" spans="3:3">
      <c r="C3308" s="29"/>
    </row>
    <row r="3309" spans="3:3">
      <c r="C3309" s="29"/>
    </row>
    <row r="3310" spans="3:3">
      <c r="C3310" s="29"/>
    </row>
    <row r="3311" spans="3:3">
      <c r="C3311" s="29"/>
    </row>
    <row r="3312" spans="3:3">
      <c r="C3312" s="29"/>
    </row>
    <row r="3313" spans="3:3">
      <c r="C3313" s="29"/>
    </row>
    <row r="3314" spans="3:3">
      <c r="C3314" s="29"/>
    </row>
    <row r="3315" spans="3:3">
      <c r="C3315" s="29"/>
    </row>
    <row r="3316" spans="3:3">
      <c r="C3316" s="29"/>
    </row>
    <row r="3317" spans="3:3">
      <c r="C3317" s="29"/>
    </row>
    <row r="3318" spans="3:3">
      <c r="C3318" s="29"/>
    </row>
    <row r="3319" spans="3:3">
      <c r="C3319" s="29"/>
    </row>
    <row r="3320" spans="3:3">
      <c r="C3320" s="29"/>
    </row>
    <row r="3321" spans="3:3">
      <c r="C3321" s="29"/>
    </row>
    <row r="3322" spans="3:3">
      <c r="C3322" s="29"/>
    </row>
    <row r="3323" spans="3:3">
      <c r="C3323" s="29"/>
    </row>
    <row r="3324" spans="3:3">
      <c r="C3324" s="29"/>
    </row>
    <row r="3325" spans="3:3">
      <c r="C3325" s="29"/>
    </row>
    <row r="3326" spans="3:3">
      <c r="C3326" s="29"/>
    </row>
    <row r="3327" spans="3:3">
      <c r="C3327" s="29"/>
    </row>
    <row r="3328" spans="3:3">
      <c r="C3328" s="29"/>
    </row>
    <row r="3329" spans="3:3">
      <c r="C3329" s="29"/>
    </row>
    <row r="3330" spans="3:3">
      <c r="C3330" s="29"/>
    </row>
    <row r="3331" spans="3:3">
      <c r="C3331" s="29"/>
    </row>
    <row r="3332" spans="3:3">
      <c r="C3332" s="29"/>
    </row>
    <row r="3333" spans="3:3">
      <c r="C3333" s="29"/>
    </row>
    <row r="3334" spans="3:3">
      <c r="C3334" s="29"/>
    </row>
    <row r="3335" spans="3:3">
      <c r="C3335" s="29"/>
    </row>
    <row r="3336" spans="3:3">
      <c r="C3336" s="29"/>
    </row>
    <row r="3337" spans="3:3">
      <c r="C3337" s="29"/>
    </row>
    <row r="3338" spans="3:3">
      <c r="C3338" s="29"/>
    </row>
    <row r="3339" spans="3:3">
      <c r="C3339" s="29"/>
    </row>
    <row r="3340" spans="3:3">
      <c r="C3340" s="29"/>
    </row>
    <row r="3341" spans="3:3">
      <c r="C3341" s="29"/>
    </row>
    <row r="3342" spans="3:3">
      <c r="C3342" s="29"/>
    </row>
    <row r="3343" spans="3:3">
      <c r="C3343" s="29"/>
    </row>
    <row r="3344" spans="3:3">
      <c r="C3344" s="29"/>
    </row>
    <row r="3345" spans="3:3">
      <c r="C3345" s="29"/>
    </row>
    <row r="3346" spans="3:3">
      <c r="C3346" s="29"/>
    </row>
    <row r="3347" spans="3:3">
      <c r="C3347" s="29"/>
    </row>
    <row r="3348" spans="3:3">
      <c r="C3348" s="29"/>
    </row>
    <row r="3349" spans="3:3">
      <c r="C3349" s="29"/>
    </row>
    <row r="3350" spans="3:3">
      <c r="C3350" s="29"/>
    </row>
    <row r="3351" spans="3:3">
      <c r="C3351" s="29"/>
    </row>
    <row r="3352" spans="3:3">
      <c r="C3352" s="29"/>
    </row>
    <row r="3353" spans="3:3">
      <c r="C3353" s="29"/>
    </row>
    <row r="3354" spans="3:3">
      <c r="C3354" s="29"/>
    </row>
    <row r="3355" spans="3:3">
      <c r="C3355" s="29"/>
    </row>
    <row r="3356" spans="3:3">
      <c r="C3356" s="29"/>
    </row>
    <row r="3357" spans="3:3">
      <c r="C3357" s="29"/>
    </row>
    <row r="3358" spans="3:3">
      <c r="C3358" s="29"/>
    </row>
    <row r="3359" spans="3:3">
      <c r="C3359" s="29"/>
    </row>
    <row r="3360" spans="3:3">
      <c r="C3360" s="29"/>
    </row>
    <row r="3361" spans="3:3">
      <c r="C3361" s="29"/>
    </row>
    <row r="3362" spans="3:3">
      <c r="C3362" s="29"/>
    </row>
    <row r="3363" spans="3:3">
      <c r="C3363" s="29"/>
    </row>
    <row r="3364" spans="3:3">
      <c r="C3364" s="29"/>
    </row>
    <row r="3365" spans="3:3">
      <c r="C3365" s="29"/>
    </row>
    <row r="3366" spans="3:3">
      <c r="C3366" s="29"/>
    </row>
    <row r="3367" spans="3:3">
      <c r="C3367" s="29"/>
    </row>
    <row r="3368" spans="3:3">
      <c r="C3368" s="29"/>
    </row>
    <row r="3369" spans="3:3">
      <c r="C3369" s="29"/>
    </row>
    <row r="3370" spans="3:3">
      <c r="C3370" s="29"/>
    </row>
    <row r="3371" spans="3:3">
      <c r="C3371" s="29"/>
    </row>
    <row r="3372" spans="3:3">
      <c r="C3372" s="29"/>
    </row>
    <row r="3373" spans="3:3">
      <c r="C3373" s="29"/>
    </row>
    <row r="3374" spans="3:3">
      <c r="C3374" s="29"/>
    </row>
    <row r="3375" spans="3:3">
      <c r="C3375" s="29"/>
    </row>
    <row r="3376" spans="3:3">
      <c r="C3376" s="29"/>
    </row>
    <row r="3377" spans="3:3">
      <c r="C3377" s="29"/>
    </row>
    <row r="3378" spans="3:3">
      <c r="C3378" s="29"/>
    </row>
    <row r="3379" spans="3:3">
      <c r="C3379" s="29"/>
    </row>
    <row r="3380" spans="3:3">
      <c r="C3380" s="29"/>
    </row>
    <row r="3381" spans="3:3">
      <c r="C3381" s="29"/>
    </row>
    <row r="3382" spans="3:3">
      <c r="C3382" s="29"/>
    </row>
    <row r="3383" spans="3:3">
      <c r="C3383" s="29"/>
    </row>
    <row r="3384" spans="3:3">
      <c r="C3384" s="29"/>
    </row>
    <row r="3385" spans="3:3">
      <c r="C3385" s="29"/>
    </row>
    <row r="3386" spans="3:3">
      <c r="C3386" s="29"/>
    </row>
    <row r="3387" spans="3:3">
      <c r="C3387" s="29"/>
    </row>
    <row r="3388" spans="3:3">
      <c r="C3388" s="29"/>
    </row>
    <row r="3389" spans="3:3">
      <c r="C3389" s="29"/>
    </row>
    <row r="3390" spans="3:3">
      <c r="C3390" s="29"/>
    </row>
    <row r="3391" spans="3:3">
      <c r="C3391" s="29"/>
    </row>
    <row r="3392" spans="3:3">
      <c r="C3392" s="29"/>
    </row>
    <row r="3393" spans="3:3">
      <c r="C3393" s="29"/>
    </row>
    <row r="3394" spans="3:3">
      <c r="C3394" s="29"/>
    </row>
    <row r="3395" spans="3:3">
      <c r="C3395" s="29"/>
    </row>
    <row r="3396" spans="3:3">
      <c r="C3396" s="29"/>
    </row>
    <row r="3397" spans="3:3">
      <c r="C3397" s="29"/>
    </row>
    <row r="3398" spans="3:3">
      <c r="C3398" s="29"/>
    </row>
    <row r="3399" spans="3:3">
      <c r="C3399" s="29"/>
    </row>
    <row r="3400" spans="3:3">
      <c r="C3400" s="29"/>
    </row>
    <row r="3401" spans="3:3">
      <c r="C3401" s="29"/>
    </row>
    <row r="3402" spans="3:3">
      <c r="C3402" s="29"/>
    </row>
    <row r="3403" spans="3:3">
      <c r="C3403" s="29"/>
    </row>
    <row r="3404" spans="3:3">
      <c r="C3404" s="29"/>
    </row>
    <row r="3405" spans="3:3">
      <c r="C3405" s="29"/>
    </row>
    <row r="3406" spans="3:3">
      <c r="C3406" s="29"/>
    </row>
    <row r="3407" spans="3:3">
      <c r="C3407" s="29"/>
    </row>
    <row r="3408" spans="3:3">
      <c r="C3408" s="29"/>
    </row>
    <row r="3409" spans="3:3">
      <c r="C3409" s="29"/>
    </row>
    <row r="3410" spans="3:3">
      <c r="C3410" s="29"/>
    </row>
    <row r="3411" spans="3:3">
      <c r="C3411" s="29"/>
    </row>
    <row r="3412" spans="3:3">
      <c r="C3412" s="29"/>
    </row>
    <row r="3413" spans="3:3">
      <c r="C3413" s="29"/>
    </row>
    <row r="3414" spans="3:3">
      <c r="C3414" s="29"/>
    </row>
    <row r="3415" spans="3:3">
      <c r="C3415" s="29"/>
    </row>
    <row r="3416" spans="3:3">
      <c r="C3416" s="29"/>
    </row>
    <row r="3417" spans="3:3">
      <c r="C3417" s="29"/>
    </row>
    <row r="3418" spans="3:3">
      <c r="C3418" s="29"/>
    </row>
    <row r="3419" spans="3:3">
      <c r="C3419" s="29"/>
    </row>
    <row r="3420" spans="3:3">
      <c r="C3420" s="29"/>
    </row>
    <row r="3421" spans="3:3">
      <c r="C3421" s="29"/>
    </row>
    <row r="3422" spans="3:3">
      <c r="C3422" s="29"/>
    </row>
    <row r="3423" spans="3:3">
      <c r="C3423" s="29"/>
    </row>
    <row r="3424" spans="3:3">
      <c r="C3424" s="29"/>
    </row>
    <row r="3425" spans="3:3">
      <c r="C3425" s="29"/>
    </row>
    <row r="3426" spans="3:3">
      <c r="C3426" s="29"/>
    </row>
    <row r="3427" spans="3:3">
      <c r="C3427" s="29"/>
    </row>
    <row r="3428" spans="3:3">
      <c r="C3428" s="29"/>
    </row>
    <row r="3429" spans="3:3">
      <c r="C3429" s="29"/>
    </row>
    <row r="3430" spans="3:3">
      <c r="C3430" s="29"/>
    </row>
    <row r="3431" spans="3:3">
      <c r="C3431" s="29"/>
    </row>
    <row r="3432" spans="3:3">
      <c r="C3432" s="29"/>
    </row>
    <row r="3433" spans="3:3">
      <c r="C3433" s="29"/>
    </row>
    <row r="3434" spans="3:3">
      <c r="C3434" s="29"/>
    </row>
    <row r="3435" spans="3:3">
      <c r="C3435" s="29"/>
    </row>
    <row r="3436" spans="3:3">
      <c r="C3436" s="29"/>
    </row>
    <row r="3437" spans="3:3">
      <c r="C3437" s="29"/>
    </row>
    <row r="3438" spans="3:3">
      <c r="C3438" s="29"/>
    </row>
    <row r="3439" spans="3:3">
      <c r="C3439" s="29"/>
    </row>
    <row r="3440" spans="3:3">
      <c r="C3440" s="29"/>
    </row>
    <row r="3441" spans="3:3">
      <c r="C3441" s="29"/>
    </row>
    <row r="3442" spans="3:3">
      <c r="C3442" s="29"/>
    </row>
    <row r="3443" spans="3:3">
      <c r="C3443" s="29"/>
    </row>
    <row r="3444" spans="3:3">
      <c r="C3444" s="29"/>
    </row>
    <row r="3445" spans="3:3">
      <c r="C3445" s="29"/>
    </row>
    <row r="3446" spans="3:3">
      <c r="C3446" s="29"/>
    </row>
    <row r="3447" spans="3:3">
      <c r="C3447" s="29"/>
    </row>
    <row r="3448" spans="3:3">
      <c r="C3448" s="29"/>
    </row>
    <row r="3449" spans="3:3">
      <c r="C3449" s="29"/>
    </row>
    <row r="3450" spans="3:3">
      <c r="C3450" s="29"/>
    </row>
    <row r="3451" spans="3:3">
      <c r="C3451" s="29"/>
    </row>
    <row r="3452" spans="3:3">
      <c r="C3452" s="29"/>
    </row>
    <row r="3453" spans="3:3">
      <c r="C3453" s="29"/>
    </row>
    <row r="3454" spans="3:3">
      <c r="C3454" s="29"/>
    </row>
    <row r="3455" spans="3:3">
      <c r="C3455" s="29"/>
    </row>
    <row r="3456" spans="3:3">
      <c r="C3456" s="29"/>
    </row>
    <row r="3457" spans="3:3">
      <c r="C3457" s="29"/>
    </row>
    <row r="3458" spans="3:3">
      <c r="C3458" s="29"/>
    </row>
    <row r="3459" spans="3:3">
      <c r="C3459" s="29"/>
    </row>
    <row r="3460" spans="3:3">
      <c r="C3460" s="29"/>
    </row>
    <row r="3461" spans="3:3">
      <c r="C3461" s="29"/>
    </row>
    <row r="3462" spans="3:3">
      <c r="C3462" s="29"/>
    </row>
    <row r="3463" spans="3:3">
      <c r="C3463" s="29"/>
    </row>
    <row r="3464" spans="3:3">
      <c r="C3464" s="29"/>
    </row>
    <row r="3465" spans="3:3">
      <c r="C3465" s="29"/>
    </row>
    <row r="3466" spans="3:3">
      <c r="C3466" s="29"/>
    </row>
    <row r="3467" spans="3:3">
      <c r="C3467" s="29"/>
    </row>
    <row r="3468" spans="3:3">
      <c r="C3468" s="29"/>
    </row>
    <row r="3469" spans="3:3">
      <c r="C3469" s="29"/>
    </row>
    <row r="3470" spans="3:3">
      <c r="C3470" s="29"/>
    </row>
    <row r="3471" spans="3:3">
      <c r="C3471" s="29"/>
    </row>
    <row r="3472" spans="3:3">
      <c r="C3472" s="29"/>
    </row>
    <row r="3473" spans="3:3">
      <c r="C3473" s="29"/>
    </row>
    <row r="3474" spans="3:3">
      <c r="C3474" s="29"/>
    </row>
    <row r="3475" spans="3:3">
      <c r="C3475" s="29"/>
    </row>
    <row r="3476" spans="3:3">
      <c r="C3476" s="29"/>
    </row>
    <row r="3477" spans="3:3">
      <c r="C3477" s="29"/>
    </row>
    <row r="3478" spans="3:3">
      <c r="C3478" s="29"/>
    </row>
    <row r="3479" spans="3:3">
      <c r="C3479" s="29"/>
    </row>
    <row r="3480" spans="3:3">
      <c r="C3480" s="29"/>
    </row>
    <row r="3481" spans="3:3">
      <c r="C3481" s="29"/>
    </row>
    <row r="3482" spans="3:3">
      <c r="C3482" s="29"/>
    </row>
    <row r="3483" spans="3:3">
      <c r="C3483" s="29"/>
    </row>
    <row r="3484" spans="3:3">
      <c r="C3484" s="29"/>
    </row>
    <row r="3485" spans="3:3">
      <c r="C3485" s="29"/>
    </row>
    <row r="3486" spans="3:3">
      <c r="C3486" s="29"/>
    </row>
    <row r="3487" spans="3:3">
      <c r="C3487" s="29"/>
    </row>
    <row r="3488" spans="3:3">
      <c r="C3488" s="29"/>
    </row>
    <row r="3489" spans="3:3">
      <c r="C3489" s="29"/>
    </row>
    <row r="3490" spans="3:3">
      <c r="C3490" s="29"/>
    </row>
    <row r="3491" spans="3:3">
      <c r="C3491" s="29"/>
    </row>
    <row r="3492" spans="3:3">
      <c r="C3492" s="29"/>
    </row>
    <row r="3493" spans="3:3">
      <c r="C3493" s="29"/>
    </row>
    <row r="3494" spans="3:3">
      <c r="C3494" s="29"/>
    </row>
    <row r="3495" spans="3:3">
      <c r="C3495" s="29"/>
    </row>
    <row r="3496" spans="3:3">
      <c r="C3496" s="29"/>
    </row>
    <row r="3497" spans="3:3">
      <c r="C3497" s="29"/>
    </row>
    <row r="3498" spans="3:3">
      <c r="C3498" s="29"/>
    </row>
    <row r="3499" spans="3:3">
      <c r="C3499" s="29"/>
    </row>
    <row r="3500" spans="3:3">
      <c r="C3500" s="29"/>
    </row>
    <row r="3501" spans="3:3">
      <c r="C3501" s="29"/>
    </row>
    <row r="3502" spans="3:3">
      <c r="C3502" s="29"/>
    </row>
    <row r="3503" spans="3:3">
      <c r="C3503" s="29"/>
    </row>
    <row r="3504" spans="3:3">
      <c r="C3504" s="29"/>
    </row>
    <row r="3505" spans="3:3">
      <c r="C3505" s="29"/>
    </row>
    <row r="3506" spans="3:3">
      <c r="C3506" s="29"/>
    </row>
    <row r="3507" spans="3:3">
      <c r="C3507" s="29"/>
    </row>
    <row r="3508" spans="3:3">
      <c r="C3508" s="29"/>
    </row>
    <row r="3509" spans="3:3">
      <c r="C3509" s="29"/>
    </row>
    <row r="3510" spans="3:3">
      <c r="C3510" s="29"/>
    </row>
    <row r="3511" spans="3:3">
      <c r="C3511" s="29"/>
    </row>
    <row r="3512" spans="3:3">
      <c r="C3512" s="29"/>
    </row>
    <row r="3513" spans="3:3">
      <c r="C3513" s="29"/>
    </row>
    <row r="3514" spans="3:3">
      <c r="C3514" s="29"/>
    </row>
    <row r="3515" spans="3:3">
      <c r="C3515" s="29"/>
    </row>
    <row r="3516" spans="3:3">
      <c r="C3516" s="29"/>
    </row>
    <row r="3517" spans="3:3">
      <c r="C3517" s="29"/>
    </row>
    <row r="3518" spans="3:3">
      <c r="C3518" s="29"/>
    </row>
    <row r="3519" spans="3:3">
      <c r="C3519" s="29"/>
    </row>
    <row r="3520" spans="3:3">
      <c r="C3520" s="29"/>
    </row>
    <row r="3521" spans="3:3">
      <c r="C3521" s="29"/>
    </row>
    <row r="3522" spans="3:3">
      <c r="C3522" s="29"/>
    </row>
    <row r="3523" spans="3:3">
      <c r="C3523" s="29"/>
    </row>
    <row r="3524" spans="3:3">
      <c r="C3524" s="29"/>
    </row>
    <row r="3525" spans="3:3">
      <c r="C3525" s="29"/>
    </row>
    <row r="3526" spans="3:3">
      <c r="C3526" s="29"/>
    </row>
    <row r="3527" spans="3:3">
      <c r="C3527" s="29"/>
    </row>
    <row r="3528" spans="3:3">
      <c r="C3528" s="29"/>
    </row>
    <row r="3529" spans="3:3">
      <c r="C3529" s="29"/>
    </row>
    <row r="3530" spans="3:3">
      <c r="C3530" s="29"/>
    </row>
    <row r="3531" spans="3:3">
      <c r="C3531" s="29"/>
    </row>
    <row r="3532" spans="3:3">
      <c r="C3532" s="29"/>
    </row>
    <row r="3533" spans="3:3">
      <c r="C3533" s="29"/>
    </row>
    <row r="3534" spans="3:3">
      <c r="C3534" s="29"/>
    </row>
    <row r="3535" spans="3:3">
      <c r="C3535" s="29"/>
    </row>
    <row r="3536" spans="3:3">
      <c r="C3536" s="29"/>
    </row>
    <row r="3537" spans="3:3">
      <c r="C3537" s="29"/>
    </row>
    <row r="3538" spans="3:3">
      <c r="C3538" s="29"/>
    </row>
    <row r="3539" spans="3:3">
      <c r="C3539" s="29"/>
    </row>
    <row r="3540" spans="3:3">
      <c r="C3540" s="29"/>
    </row>
    <row r="3541" spans="3:3">
      <c r="C3541" s="29"/>
    </row>
    <row r="3542" spans="3:3">
      <c r="C3542" s="29"/>
    </row>
    <row r="3543" spans="3:3">
      <c r="C3543" s="29"/>
    </row>
    <row r="3544" spans="3:3">
      <c r="C3544" s="29"/>
    </row>
    <row r="3545" spans="3:3">
      <c r="C3545" s="29"/>
    </row>
    <row r="3546" spans="3:3">
      <c r="C3546" s="29"/>
    </row>
    <row r="3547" spans="3:3">
      <c r="C3547" s="29"/>
    </row>
    <row r="3548" spans="3:3">
      <c r="C3548" s="29"/>
    </row>
    <row r="3549" spans="3:3">
      <c r="C3549" s="29"/>
    </row>
    <row r="3550" spans="3:3">
      <c r="C3550" s="29"/>
    </row>
    <row r="3551" spans="3:3">
      <c r="C3551" s="29"/>
    </row>
    <row r="3552" spans="3:3">
      <c r="C3552" s="29"/>
    </row>
    <row r="3553" spans="3:3">
      <c r="C3553" s="29"/>
    </row>
    <row r="3554" spans="3:3">
      <c r="C3554" s="29"/>
    </row>
    <row r="3555" spans="3:3">
      <c r="C3555" s="29"/>
    </row>
    <row r="3556" spans="3:3">
      <c r="C3556" s="29"/>
    </row>
    <row r="3557" spans="3:3">
      <c r="C3557" s="29"/>
    </row>
    <row r="3558" spans="3:3">
      <c r="C3558" s="29"/>
    </row>
    <row r="3559" spans="3:3">
      <c r="C3559" s="29"/>
    </row>
    <row r="3560" spans="3:3">
      <c r="C3560" s="29"/>
    </row>
    <row r="3561" spans="3:3">
      <c r="C3561" s="29"/>
    </row>
    <row r="3562" spans="3:3">
      <c r="C3562" s="29"/>
    </row>
    <row r="3563" spans="3:3">
      <c r="C3563" s="29"/>
    </row>
    <row r="3564" spans="3:3">
      <c r="C3564" s="29"/>
    </row>
    <row r="3565" spans="3:3">
      <c r="C3565" s="29"/>
    </row>
    <row r="3566" spans="3:3">
      <c r="C3566" s="29"/>
    </row>
    <row r="3567" spans="3:3">
      <c r="C3567" s="29"/>
    </row>
    <row r="3568" spans="3:3">
      <c r="C3568" s="29"/>
    </row>
    <row r="3569" spans="3:3">
      <c r="C3569" s="29"/>
    </row>
    <row r="3570" spans="3:3">
      <c r="C3570" s="29"/>
    </row>
    <row r="3571" spans="3:3">
      <c r="C3571" s="29"/>
    </row>
    <row r="3572" spans="3:3">
      <c r="C3572" s="29"/>
    </row>
    <row r="3573" spans="3:3">
      <c r="C3573" s="29"/>
    </row>
    <row r="3574" spans="3:3">
      <c r="C3574" s="29"/>
    </row>
    <row r="3575" spans="3:3">
      <c r="C3575" s="29"/>
    </row>
    <row r="3576" spans="3:3">
      <c r="C3576" s="29"/>
    </row>
    <row r="3577" spans="3:3">
      <c r="C3577" s="29"/>
    </row>
    <row r="3578" spans="3:3">
      <c r="C3578" s="29"/>
    </row>
    <row r="3579" spans="3:3">
      <c r="C3579" s="29"/>
    </row>
    <row r="3580" spans="3:3">
      <c r="C3580" s="29"/>
    </row>
    <row r="3581" spans="3:3">
      <c r="C3581" s="29"/>
    </row>
    <row r="3582" spans="3:3">
      <c r="C3582" s="29"/>
    </row>
    <row r="3583" spans="3:3">
      <c r="C3583" s="29"/>
    </row>
    <row r="3584" spans="3:3">
      <c r="C3584" s="29"/>
    </row>
    <row r="3585" spans="3:3">
      <c r="C3585" s="29"/>
    </row>
    <row r="3586" spans="3:3">
      <c r="C3586" s="29"/>
    </row>
    <row r="3587" spans="3:3">
      <c r="C3587" s="29"/>
    </row>
    <row r="3588" spans="3:3">
      <c r="C3588" s="29"/>
    </row>
    <row r="3589" spans="3:3">
      <c r="C3589" s="29"/>
    </row>
    <row r="3590" spans="3:3">
      <c r="C3590" s="29"/>
    </row>
    <row r="3591" spans="3:3">
      <c r="C3591" s="29"/>
    </row>
    <row r="3592" spans="3:3">
      <c r="C3592" s="29"/>
    </row>
    <row r="3593" spans="3:3">
      <c r="C3593" s="29"/>
    </row>
    <row r="3594" spans="3:3">
      <c r="C3594" s="29"/>
    </row>
    <row r="3595" spans="3:3">
      <c r="C3595" s="29"/>
    </row>
    <row r="3596" spans="3:3">
      <c r="C3596" s="29"/>
    </row>
    <row r="3597" spans="3:3">
      <c r="C3597" s="29"/>
    </row>
    <row r="3598" spans="3:3">
      <c r="C3598" s="29"/>
    </row>
    <row r="3599" spans="3:3">
      <c r="C3599" s="29"/>
    </row>
    <row r="3600" spans="3:3">
      <c r="C3600" s="29"/>
    </row>
    <row r="3601" spans="3:3">
      <c r="C3601" s="29"/>
    </row>
    <row r="3602" spans="3:3">
      <c r="C3602" s="29"/>
    </row>
    <row r="3603" spans="3:3">
      <c r="C3603" s="29"/>
    </row>
    <row r="3604" spans="3:3">
      <c r="C3604" s="29"/>
    </row>
    <row r="3605" spans="3:3">
      <c r="C3605" s="29"/>
    </row>
    <row r="3606" spans="3:3">
      <c r="C3606" s="29"/>
    </row>
    <row r="3607" spans="3:3">
      <c r="C3607" s="29"/>
    </row>
    <row r="3608" spans="3:3">
      <c r="C3608" s="29"/>
    </row>
    <row r="3609" spans="3:3">
      <c r="C3609" s="29"/>
    </row>
    <row r="3610" spans="3:3">
      <c r="C3610" s="29"/>
    </row>
    <row r="3611" spans="3:3">
      <c r="C3611" s="29"/>
    </row>
    <row r="3612" spans="3:3">
      <c r="C3612" s="29"/>
    </row>
    <row r="3613" spans="3:3">
      <c r="C3613" s="29"/>
    </row>
    <row r="3614" spans="3:3">
      <c r="C3614" s="29"/>
    </row>
    <row r="3615" spans="3:3">
      <c r="C3615" s="29"/>
    </row>
    <row r="3616" spans="3:3">
      <c r="C3616" s="29"/>
    </row>
    <row r="3617" spans="3:3">
      <c r="C3617" s="29"/>
    </row>
    <row r="3618" spans="3:3">
      <c r="C3618" s="29"/>
    </row>
    <row r="3619" spans="3:3">
      <c r="C3619" s="29"/>
    </row>
    <row r="3620" spans="3:3">
      <c r="C3620" s="29"/>
    </row>
    <row r="3621" spans="3:3">
      <c r="C3621" s="29"/>
    </row>
    <row r="3622" spans="3:3">
      <c r="C3622" s="29"/>
    </row>
    <row r="3623" spans="3:3">
      <c r="C3623" s="29"/>
    </row>
    <row r="3624" spans="3:3">
      <c r="C3624" s="29"/>
    </row>
    <row r="3625" spans="3:3">
      <c r="C3625" s="29"/>
    </row>
    <row r="3626" spans="3:3">
      <c r="C3626" s="29"/>
    </row>
    <row r="3627" spans="3:3">
      <c r="C3627" s="29"/>
    </row>
    <row r="3628" spans="3:3">
      <c r="C3628" s="29"/>
    </row>
    <row r="3629" spans="3:3">
      <c r="C3629" s="29"/>
    </row>
    <row r="3630" spans="3:3">
      <c r="C3630" s="29"/>
    </row>
    <row r="3631" spans="3:3">
      <c r="C3631" s="29"/>
    </row>
    <row r="3632" spans="3:3">
      <c r="C3632" s="29"/>
    </row>
    <row r="3633" spans="3:3">
      <c r="C3633" s="29"/>
    </row>
    <row r="3634" spans="3:3">
      <c r="C3634" s="29"/>
    </row>
    <row r="3635" spans="3:3">
      <c r="C3635" s="29"/>
    </row>
    <row r="3636" spans="3:3">
      <c r="C3636" s="29"/>
    </row>
    <row r="3637" spans="3:3">
      <c r="C3637" s="29"/>
    </row>
    <row r="3638" spans="3:3">
      <c r="C3638" s="29"/>
    </row>
    <row r="3639" spans="3:3">
      <c r="C3639" s="29"/>
    </row>
    <row r="3640" spans="3:3">
      <c r="C3640" s="29"/>
    </row>
    <row r="3641" spans="3:3">
      <c r="C3641" s="29"/>
    </row>
    <row r="3642" spans="3:3">
      <c r="C3642" s="29"/>
    </row>
    <row r="3643" spans="3:3">
      <c r="C3643" s="29"/>
    </row>
    <row r="3644" spans="3:3">
      <c r="C3644" s="29"/>
    </row>
    <row r="3645" spans="3:3">
      <c r="C3645" s="29"/>
    </row>
    <row r="3646" spans="3:3">
      <c r="C3646" s="29"/>
    </row>
    <row r="3647" spans="3:3">
      <c r="C3647" s="29"/>
    </row>
    <row r="3648" spans="3:3">
      <c r="C3648" s="29"/>
    </row>
    <row r="3649" spans="3:3">
      <c r="C3649" s="29"/>
    </row>
    <row r="3650" spans="3:3">
      <c r="C3650" s="29"/>
    </row>
    <row r="3651" spans="3:3">
      <c r="C3651" s="29"/>
    </row>
    <row r="3652" spans="3:3">
      <c r="C3652" s="29"/>
    </row>
    <row r="3653" spans="3:3">
      <c r="C3653" s="29"/>
    </row>
    <row r="3654" spans="3:3">
      <c r="C3654" s="29"/>
    </row>
    <row r="3655" spans="3:3">
      <c r="C3655" s="29"/>
    </row>
    <row r="3656" spans="3:3">
      <c r="C3656" s="29"/>
    </row>
    <row r="3657" spans="3:3">
      <c r="C3657" s="29"/>
    </row>
    <row r="3658" spans="3:3">
      <c r="C3658" s="29"/>
    </row>
    <row r="3659" spans="3:3">
      <c r="C3659" s="29"/>
    </row>
    <row r="3660" spans="3:3">
      <c r="C3660" s="29"/>
    </row>
    <row r="3661" spans="3:3">
      <c r="C3661" s="29"/>
    </row>
    <row r="3662" spans="3:3">
      <c r="C3662" s="29"/>
    </row>
    <row r="3663" spans="3:3">
      <c r="C3663" s="29"/>
    </row>
    <row r="3664" spans="3:3">
      <c r="C3664" s="29"/>
    </row>
    <row r="3665" spans="3:3">
      <c r="C3665" s="29"/>
    </row>
    <row r="3666" spans="3:3">
      <c r="C3666" s="29"/>
    </row>
    <row r="3667" spans="3:3">
      <c r="C3667" s="29"/>
    </row>
    <row r="3668" spans="3:3">
      <c r="C3668" s="29"/>
    </row>
    <row r="3669" spans="3:3">
      <c r="C3669" s="29"/>
    </row>
    <row r="3670" spans="3:3">
      <c r="C3670" s="29"/>
    </row>
    <row r="3671" spans="3:3">
      <c r="C3671" s="29"/>
    </row>
    <row r="3672" spans="3:3">
      <c r="C3672" s="29"/>
    </row>
    <row r="3673" spans="3:3">
      <c r="C3673" s="29"/>
    </row>
    <row r="3674" spans="3:3">
      <c r="C3674" s="29"/>
    </row>
    <row r="3675" spans="3:3">
      <c r="C3675" s="29"/>
    </row>
    <row r="3676" spans="3:3">
      <c r="C3676" s="29"/>
    </row>
    <row r="3677" spans="3:3">
      <c r="C3677" s="29"/>
    </row>
    <row r="3678" spans="3:3">
      <c r="C3678" s="29"/>
    </row>
    <row r="3679" spans="3:3">
      <c r="C3679" s="29"/>
    </row>
    <row r="3680" spans="3:3">
      <c r="C3680" s="29"/>
    </row>
    <row r="3681" spans="3:3">
      <c r="C3681" s="29"/>
    </row>
    <row r="3682" spans="3:3">
      <c r="C3682" s="29"/>
    </row>
    <row r="3683" spans="3:3">
      <c r="C3683" s="29"/>
    </row>
    <row r="3684" spans="3:3">
      <c r="C3684" s="29"/>
    </row>
    <row r="3685" spans="3:3">
      <c r="C3685" s="29"/>
    </row>
    <row r="3686" spans="3:3">
      <c r="C3686" s="29"/>
    </row>
    <row r="3687" spans="3:3">
      <c r="C3687" s="29"/>
    </row>
    <row r="3688" spans="3:3">
      <c r="C3688" s="29"/>
    </row>
    <row r="3689" spans="3:3">
      <c r="C3689" s="29"/>
    </row>
    <row r="3690" spans="3:3">
      <c r="C3690" s="29"/>
    </row>
    <row r="3691" spans="3:3">
      <c r="C3691" s="29"/>
    </row>
    <row r="3692" spans="3:3">
      <c r="C3692" s="29"/>
    </row>
    <row r="3693" spans="3:3">
      <c r="C3693" s="29"/>
    </row>
    <row r="3694" spans="3:3">
      <c r="C3694" s="29"/>
    </row>
    <row r="3695" spans="3:3">
      <c r="C3695" s="29"/>
    </row>
    <row r="3696" spans="3:3">
      <c r="C3696" s="29"/>
    </row>
    <row r="3697" spans="3:3">
      <c r="C3697" s="29"/>
    </row>
    <row r="3698" spans="3:3">
      <c r="C3698" s="29"/>
    </row>
    <row r="3699" spans="3:3">
      <c r="C3699" s="29"/>
    </row>
    <row r="3700" spans="3:3">
      <c r="C3700" s="29"/>
    </row>
    <row r="3701" spans="3:3">
      <c r="C3701" s="29"/>
    </row>
    <row r="3702" spans="3:3">
      <c r="C3702" s="29"/>
    </row>
    <row r="3703" spans="3:3">
      <c r="C3703" s="29"/>
    </row>
    <row r="3704" spans="3:3">
      <c r="C3704" s="29"/>
    </row>
    <row r="3705" spans="3:3">
      <c r="C3705" s="29"/>
    </row>
    <row r="3706" spans="3:3">
      <c r="C3706" s="29"/>
    </row>
    <row r="3707" spans="3:3">
      <c r="C3707" s="29"/>
    </row>
    <row r="3708" spans="3:3">
      <c r="C3708" s="29"/>
    </row>
    <row r="3709" spans="3:3">
      <c r="C3709" s="29"/>
    </row>
    <row r="3710" spans="3:3">
      <c r="C3710" s="29"/>
    </row>
    <row r="3711" spans="3:3">
      <c r="C3711" s="29"/>
    </row>
    <row r="3712" spans="3:3">
      <c r="C3712" s="29"/>
    </row>
    <row r="3713" spans="3:3">
      <c r="C3713" s="29"/>
    </row>
    <row r="3714" spans="3:3">
      <c r="C3714" s="29"/>
    </row>
    <row r="3715" spans="3:3">
      <c r="C3715" s="29"/>
    </row>
    <row r="3716" spans="3:3">
      <c r="C3716" s="29"/>
    </row>
    <row r="3717" spans="3:3">
      <c r="C3717" s="29"/>
    </row>
    <row r="3718" spans="3:3">
      <c r="C3718" s="29"/>
    </row>
    <row r="3719" spans="3:3">
      <c r="C3719" s="29"/>
    </row>
    <row r="3720" spans="3:3">
      <c r="C3720" s="29"/>
    </row>
    <row r="3721" spans="3:3">
      <c r="C3721" s="29"/>
    </row>
    <row r="3722" spans="3:3">
      <c r="C3722" s="29"/>
    </row>
    <row r="3723" spans="3:3">
      <c r="C3723" s="29"/>
    </row>
    <row r="3724" spans="3:3">
      <c r="C3724" s="29"/>
    </row>
    <row r="3725" spans="3:3">
      <c r="C3725" s="29"/>
    </row>
    <row r="3726" spans="3:3">
      <c r="C3726" s="29"/>
    </row>
    <row r="3727" spans="3:3">
      <c r="C3727" s="29"/>
    </row>
    <row r="3728" spans="3:3">
      <c r="C3728" s="29"/>
    </row>
    <row r="3729" spans="3:3">
      <c r="C3729" s="29"/>
    </row>
    <row r="3730" spans="3:3">
      <c r="C3730" s="29"/>
    </row>
    <row r="3731" spans="3:3">
      <c r="C3731" s="29"/>
    </row>
    <row r="3732" spans="3:3">
      <c r="C3732" s="29"/>
    </row>
    <row r="3733" spans="3:3">
      <c r="C3733" s="29"/>
    </row>
    <row r="3734" spans="3:3">
      <c r="C3734" s="29"/>
    </row>
    <row r="3735" spans="3:3">
      <c r="C3735" s="29"/>
    </row>
    <row r="3736" spans="3:3">
      <c r="C3736" s="29"/>
    </row>
    <row r="3737" spans="3:3">
      <c r="C3737" s="29"/>
    </row>
    <row r="3738" spans="3:3">
      <c r="C3738" s="29"/>
    </row>
    <row r="3739" spans="3:3">
      <c r="C3739" s="29"/>
    </row>
    <row r="3740" spans="3:3">
      <c r="C3740" s="29"/>
    </row>
    <row r="3741" spans="3:3">
      <c r="C3741" s="29"/>
    </row>
    <row r="3742" spans="3:3">
      <c r="C3742" s="29"/>
    </row>
    <row r="3743" spans="3:3">
      <c r="C3743" s="29"/>
    </row>
    <row r="3744" spans="3:3">
      <c r="C3744" s="29"/>
    </row>
    <row r="3745" spans="3:3">
      <c r="C3745" s="29"/>
    </row>
    <row r="3746" spans="3:3">
      <c r="C3746" s="29"/>
    </row>
    <row r="3747" spans="3:3">
      <c r="C3747" s="29"/>
    </row>
    <row r="3748" spans="3:3">
      <c r="C3748" s="29"/>
    </row>
    <row r="3749" spans="3:3">
      <c r="C3749" s="29"/>
    </row>
    <row r="3750" spans="3:3">
      <c r="C3750" s="29"/>
    </row>
    <row r="3751" spans="3:3">
      <c r="C3751" s="29"/>
    </row>
    <row r="3752" spans="3:3">
      <c r="C3752" s="29"/>
    </row>
    <row r="3753" spans="3:3">
      <c r="C3753" s="29"/>
    </row>
    <row r="3754" spans="3:3">
      <c r="C3754" s="29"/>
    </row>
    <row r="3755" spans="3:3">
      <c r="C3755" s="29"/>
    </row>
    <row r="3756" spans="3:3">
      <c r="C3756" s="29"/>
    </row>
    <row r="3757" spans="3:3">
      <c r="C3757" s="29"/>
    </row>
    <row r="3758" spans="3:3">
      <c r="C3758" s="29"/>
    </row>
    <row r="3759" spans="3:3">
      <c r="C3759" s="29"/>
    </row>
    <row r="3760" spans="3:3">
      <c r="C3760" s="29"/>
    </row>
    <row r="3761" spans="3:3">
      <c r="C3761" s="29"/>
    </row>
    <row r="3762" spans="3:3">
      <c r="C3762" s="29"/>
    </row>
    <row r="3763" spans="3:3">
      <c r="C3763" s="29"/>
    </row>
    <row r="3764" spans="3:3">
      <c r="C3764" s="29"/>
    </row>
    <row r="3765" spans="3:3">
      <c r="C3765" s="29"/>
    </row>
    <row r="3766" spans="3:3">
      <c r="C3766" s="29"/>
    </row>
    <row r="3767" spans="3:3">
      <c r="C3767" s="29"/>
    </row>
    <row r="3768" spans="3:3">
      <c r="C3768" s="29"/>
    </row>
    <row r="3769" spans="3:3">
      <c r="C3769" s="29"/>
    </row>
    <row r="3770" spans="3:3">
      <c r="C3770" s="29"/>
    </row>
    <row r="3771" spans="3:3">
      <c r="C3771" s="29"/>
    </row>
    <row r="3772" spans="3:3">
      <c r="C3772" s="29"/>
    </row>
    <row r="3773" spans="3:3">
      <c r="C3773" s="29"/>
    </row>
    <row r="3774" spans="3:3">
      <c r="C3774" s="29"/>
    </row>
    <row r="3775" spans="3:3">
      <c r="C3775" s="29"/>
    </row>
    <row r="3776" spans="3:3">
      <c r="C3776" s="29"/>
    </row>
    <row r="3777" spans="3:3">
      <c r="C3777" s="29"/>
    </row>
    <row r="3778" spans="3:3">
      <c r="C3778" s="29"/>
    </row>
    <row r="3779" spans="3:3">
      <c r="C3779" s="29"/>
    </row>
    <row r="3780" spans="3:3">
      <c r="C3780" s="29"/>
    </row>
    <row r="3781" spans="3:3">
      <c r="C3781" s="29"/>
    </row>
    <row r="3782" spans="3:3">
      <c r="C3782" s="29"/>
    </row>
    <row r="3783" spans="3:3">
      <c r="C3783" s="29"/>
    </row>
    <row r="3784" spans="3:3">
      <c r="C3784" s="29"/>
    </row>
    <row r="3785" spans="3:3">
      <c r="C3785" s="29"/>
    </row>
    <row r="3786" spans="3:3">
      <c r="C3786" s="29"/>
    </row>
    <row r="3787" spans="3:3">
      <c r="C3787" s="29"/>
    </row>
    <row r="3788" spans="3:3">
      <c r="C3788" s="29"/>
    </row>
    <row r="3789" spans="3:3">
      <c r="C3789" s="29"/>
    </row>
    <row r="3790" spans="3:3">
      <c r="C3790" s="29"/>
    </row>
    <row r="3791" spans="3:3">
      <c r="C3791" s="29"/>
    </row>
    <row r="3792" spans="3:3">
      <c r="C3792" s="29"/>
    </row>
    <row r="3793" spans="3:3">
      <c r="C3793" s="29"/>
    </row>
    <row r="3794" spans="3:3">
      <c r="C3794" s="29"/>
    </row>
    <row r="3795" spans="3:3">
      <c r="C3795" s="29"/>
    </row>
    <row r="3796" spans="3:3">
      <c r="C3796" s="29"/>
    </row>
    <row r="3797" spans="3:3">
      <c r="C3797" s="29"/>
    </row>
    <row r="3798" spans="3:3">
      <c r="C3798" s="29"/>
    </row>
    <row r="3799" spans="3:3">
      <c r="C3799" s="29"/>
    </row>
    <row r="3800" spans="3:3">
      <c r="C3800" s="29"/>
    </row>
    <row r="3801" spans="3:3">
      <c r="C3801" s="29"/>
    </row>
    <row r="3802" spans="3:3">
      <c r="C3802" s="29"/>
    </row>
    <row r="3803" spans="3:3">
      <c r="C3803" s="29"/>
    </row>
    <row r="3804" spans="3:3">
      <c r="C3804" s="29"/>
    </row>
    <row r="3805" spans="3:3">
      <c r="C3805" s="29"/>
    </row>
    <row r="3806" spans="3:3">
      <c r="C3806" s="29"/>
    </row>
    <row r="3807" spans="3:3">
      <c r="C3807" s="29"/>
    </row>
    <row r="3808" spans="3:3">
      <c r="C3808" s="29"/>
    </row>
    <row r="3809" spans="3:3">
      <c r="C3809" s="29"/>
    </row>
    <row r="3810" spans="3:3">
      <c r="C3810" s="29"/>
    </row>
    <row r="3811" spans="3:3">
      <c r="C3811" s="29"/>
    </row>
    <row r="3812" spans="3:3">
      <c r="C3812" s="29"/>
    </row>
    <row r="3813" spans="3:3">
      <c r="C3813" s="29"/>
    </row>
    <row r="3814" spans="3:3">
      <c r="C3814" s="29"/>
    </row>
    <row r="3815" spans="3:3">
      <c r="C3815" s="29"/>
    </row>
    <row r="3816" spans="3:3">
      <c r="C3816" s="29"/>
    </row>
    <row r="3817" spans="3:3">
      <c r="C3817" s="29"/>
    </row>
    <row r="3818" spans="3:3">
      <c r="C3818" s="29"/>
    </row>
    <row r="3819" spans="3:3">
      <c r="C3819" s="29"/>
    </row>
    <row r="3820" spans="3:3">
      <c r="C3820" s="29"/>
    </row>
    <row r="3821" spans="3:3">
      <c r="C3821" s="29"/>
    </row>
    <row r="3822" spans="3:3">
      <c r="C3822" s="29"/>
    </row>
    <row r="3823" spans="3:3">
      <c r="C3823" s="29"/>
    </row>
    <row r="3824" spans="3:3">
      <c r="C3824" s="29"/>
    </row>
    <row r="3825" spans="3:3">
      <c r="C3825" s="29"/>
    </row>
    <row r="3826" spans="3:3">
      <c r="C3826" s="29"/>
    </row>
    <row r="3827" spans="3:3">
      <c r="C3827" s="29"/>
    </row>
    <row r="3828" spans="3:3">
      <c r="C3828" s="29"/>
    </row>
    <row r="3829" spans="3:3">
      <c r="C3829" s="29"/>
    </row>
    <row r="3830" spans="3:3">
      <c r="C3830" s="29"/>
    </row>
    <row r="3831" spans="3:3">
      <c r="C3831" s="29"/>
    </row>
    <row r="3832" spans="3:3">
      <c r="C3832" s="29"/>
    </row>
    <row r="3833" spans="3:3">
      <c r="C3833" s="29"/>
    </row>
    <row r="3834" spans="3:3">
      <c r="C3834" s="29"/>
    </row>
    <row r="3835" spans="3:3">
      <c r="C3835" s="29"/>
    </row>
    <row r="3836" spans="3:3">
      <c r="C3836" s="29"/>
    </row>
    <row r="3837" spans="3:3">
      <c r="C3837" s="29"/>
    </row>
    <row r="3838" spans="3:3">
      <c r="C3838" s="29"/>
    </row>
    <row r="3839" spans="3:3">
      <c r="C3839" s="29"/>
    </row>
    <row r="3840" spans="3:3">
      <c r="C3840" s="29"/>
    </row>
    <row r="3841" spans="3:3">
      <c r="C3841" s="29"/>
    </row>
    <row r="3842" spans="3:3">
      <c r="C3842" s="29"/>
    </row>
    <row r="3843" spans="3:3">
      <c r="C3843" s="29"/>
    </row>
    <row r="3844" spans="3:3">
      <c r="C3844" s="29"/>
    </row>
    <row r="3845" spans="3:3">
      <c r="C3845" s="29"/>
    </row>
    <row r="3846" spans="3:3">
      <c r="C3846" s="29"/>
    </row>
    <row r="3847" spans="3:3">
      <c r="C3847" s="29"/>
    </row>
    <row r="3848" spans="3:3">
      <c r="C3848" s="29"/>
    </row>
    <row r="3849" spans="3:3">
      <c r="C3849" s="29"/>
    </row>
    <row r="3850" spans="3:3">
      <c r="C3850" s="29"/>
    </row>
    <row r="3851" spans="3:3">
      <c r="C3851" s="29"/>
    </row>
    <row r="3852" spans="3:3">
      <c r="C3852" s="29"/>
    </row>
    <row r="3853" spans="3:3">
      <c r="C3853" s="29"/>
    </row>
    <row r="3854" spans="3:3">
      <c r="C3854" s="29"/>
    </row>
    <row r="3855" spans="3:3">
      <c r="C3855" s="29"/>
    </row>
    <row r="3856" spans="3:3">
      <c r="C3856" s="29"/>
    </row>
    <row r="3857" spans="3:3">
      <c r="C3857" s="29"/>
    </row>
    <row r="3858" spans="3:3">
      <c r="C3858" s="29"/>
    </row>
    <row r="3859" spans="3:3">
      <c r="C3859" s="29"/>
    </row>
    <row r="3860" spans="3:3">
      <c r="C3860" s="29"/>
    </row>
    <row r="3861" spans="3:3">
      <c r="C3861" s="29"/>
    </row>
    <row r="3862" spans="3:3">
      <c r="C3862" s="29"/>
    </row>
    <row r="3863" spans="3:3">
      <c r="C3863" s="29"/>
    </row>
    <row r="3864" spans="3:3">
      <c r="C3864" s="29"/>
    </row>
    <row r="3865" spans="3:3">
      <c r="C3865" s="29"/>
    </row>
    <row r="3866" spans="3:3">
      <c r="C3866" s="29"/>
    </row>
    <row r="3867" spans="3:3">
      <c r="C3867" s="29"/>
    </row>
    <row r="3868" spans="3:3">
      <c r="C3868" s="29"/>
    </row>
    <row r="3869" spans="3:3">
      <c r="C3869" s="29"/>
    </row>
    <row r="3870" spans="3:3">
      <c r="C3870" s="29"/>
    </row>
    <row r="3871" spans="3:3">
      <c r="C3871" s="29"/>
    </row>
    <row r="3872" spans="3:3">
      <c r="C3872" s="29"/>
    </row>
    <row r="3873" spans="3:3">
      <c r="C3873" s="29"/>
    </row>
    <row r="3874" spans="3:3">
      <c r="C3874" s="29"/>
    </row>
    <row r="3875" spans="3:3">
      <c r="C3875" s="29"/>
    </row>
    <row r="3876" spans="3:3">
      <c r="C3876" s="29"/>
    </row>
    <row r="3877" spans="3:3">
      <c r="C3877" s="29"/>
    </row>
    <row r="3878" spans="3:3">
      <c r="C3878" s="29"/>
    </row>
    <row r="3879" spans="3:3">
      <c r="C3879" s="29"/>
    </row>
    <row r="3880" spans="3:3">
      <c r="C3880" s="29"/>
    </row>
    <row r="3881" spans="3:3">
      <c r="C3881" s="29"/>
    </row>
    <row r="3882" spans="3:3">
      <c r="C3882" s="29"/>
    </row>
    <row r="3883" spans="3:3">
      <c r="C3883" s="29"/>
    </row>
    <row r="3884" spans="3:3">
      <c r="C3884" s="29"/>
    </row>
    <row r="3885" spans="3:3">
      <c r="C3885" s="29"/>
    </row>
    <row r="3886" spans="3:3">
      <c r="C3886" s="29"/>
    </row>
    <row r="3887" spans="3:3">
      <c r="C3887" s="29"/>
    </row>
    <row r="3888" spans="3:3">
      <c r="C3888" s="29"/>
    </row>
    <row r="3889" spans="3:3">
      <c r="C3889" s="29"/>
    </row>
    <row r="3890" spans="3:3">
      <c r="C3890" s="29"/>
    </row>
    <row r="3891" spans="3:3">
      <c r="C3891" s="29"/>
    </row>
    <row r="3892" spans="3:3">
      <c r="C3892" s="29"/>
    </row>
    <row r="3893" spans="3:3">
      <c r="C3893" s="29"/>
    </row>
    <row r="3894" spans="3:3">
      <c r="C3894" s="29"/>
    </row>
    <row r="3895" spans="3:3">
      <c r="C3895" s="29"/>
    </row>
    <row r="3896" spans="3:3">
      <c r="C3896" s="29"/>
    </row>
    <row r="3897" spans="3:3">
      <c r="C3897" s="29"/>
    </row>
    <row r="3898" spans="3:3">
      <c r="C3898" s="29"/>
    </row>
    <row r="3899" spans="3:3">
      <c r="C3899" s="29"/>
    </row>
    <row r="3900" spans="3:3">
      <c r="C3900" s="29"/>
    </row>
    <row r="3901" spans="3:3">
      <c r="C3901" s="29"/>
    </row>
    <row r="3902" spans="3:3">
      <c r="C3902" s="29"/>
    </row>
    <row r="3903" spans="3:3">
      <c r="C3903" s="29"/>
    </row>
    <row r="3904" spans="3:3">
      <c r="C3904" s="29"/>
    </row>
    <row r="3905" spans="3:3">
      <c r="C3905" s="29"/>
    </row>
    <row r="3906" spans="3:3">
      <c r="C3906" s="29"/>
    </row>
    <row r="3907" spans="3:3">
      <c r="C3907" s="29"/>
    </row>
    <row r="3908" spans="3:3">
      <c r="C3908" s="29"/>
    </row>
    <row r="3909" spans="3:3">
      <c r="C3909" s="29"/>
    </row>
    <row r="3910" spans="3:3">
      <c r="C3910" s="29"/>
    </row>
    <row r="3911" spans="3:3">
      <c r="C3911" s="29"/>
    </row>
    <row r="3912" spans="3:3">
      <c r="C3912" s="29"/>
    </row>
    <row r="3913" spans="3:3">
      <c r="C3913" s="29"/>
    </row>
    <row r="3914" spans="3:3">
      <c r="C3914" s="29"/>
    </row>
    <row r="3915" spans="3:3">
      <c r="C3915" s="29"/>
    </row>
    <row r="3916" spans="3:3">
      <c r="C3916" s="29"/>
    </row>
    <row r="3917" spans="3:3">
      <c r="C3917" s="29"/>
    </row>
    <row r="3918" spans="3:3">
      <c r="C3918" s="29"/>
    </row>
    <row r="3919" spans="3:3">
      <c r="C3919" s="29"/>
    </row>
    <row r="3920" spans="3:3">
      <c r="C3920" s="29"/>
    </row>
    <row r="3921" spans="3:3">
      <c r="C3921" s="29"/>
    </row>
    <row r="3922" spans="3:3">
      <c r="C3922" s="29"/>
    </row>
    <row r="3923" spans="3:3">
      <c r="C3923" s="29"/>
    </row>
    <row r="3924" spans="3:3">
      <c r="C3924" s="29"/>
    </row>
    <row r="3925" spans="3:3">
      <c r="C3925" s="29"/>
    </row>
    <row r="3926" spans="3:3">
      <c r="C3926" s="29"/>
    </row>
    <row r="3927" spans="3:3">
      <c r="C3927" s="29"/>
    </row>
    <row r="3928" spans="3:3">
      <c r="C3928" s="29"/>
    </row>
    <row r="3929" spans="3:3">
      <c r="C3929" s="29"/>
    </row>
    <row r="3930" spans="3:3">
      <c r="C3930" s="29"/>
    </row>
    <row r="3931" spans="3:3">
      <c r="C3931" s="29"/>
    </row>
    <row r="3932" spans="3:3">
      <c r="C3932" s="29"/>
    </row>
    <row r="3933" spans="3:3">
      <c r="C3933" s="29"/>
    </row>
    <row r="3934" spans="3:3">
      <c r="C3934" s="29"/>
    </row>
    <row r="3935" spans="3:3">
      <c r="C3935" s="29"/>
    </row>
    <row r="3936" spans="3:3">
      <c r="C3936" s="29"/>
    </row>
    <row r="3937" spans="3:3">
      <c r="C3937" s="29"/>
    </row>
    <row r="3938" spans="3:3">
      <c r="C3938" s="29"/>
    </row>
    <row r="3939" spans="3:3">
      <c r="C3939" s="29"/>
    </row>
    <row r="3940" spans="3:3">
      <c r="C3940" s="29"/>
    </row>
    <row r="3941" spans="3:3">
      <c r="C3941" s="29"/>
    </row>
    <row r="3942" spans="3:3">
      <c r="C3942" s="29"/>
    </row>
    <row r="3943" spans="3:3">
      <c r="C3943" s="29"/>
    </row>
    <row r="3944" spans="3:3">
      <c r="C3944" s="29"/>
    </row>
    <row r="3945" spans="3:3">
      <c r="C3945" s="29"/>
    </row>
    <row r="3946" spans="3:3">
      <c r="C3946" s="29"/>
    </row>
    <row r="3947" spans="3:3">
      <c r="C3947" s="29"/>
    </row>
    <row r="3948" spans="3:3">
      <c r="C3948" s="29"/>
    </row>
    <row r="3949" spans="3:3">
      <c r="C3949" s="29"/>
    </row>
    <row r="3950" spans="3:3">
      <c r="C3950" s="29"/>
    </row>
    <row r="3951" spans="3:3">
      <c r="C3951" s="29"/>
    </row>
    <row r="3952" spans="3:3">
      <c r="C3952" s="29"/>
    </row>
    <row r="3953" spans="3:3">
      <c r="C3953" s="29"/>
    </row>
    <row r="3954" spans="3:3">
      <c r="C3954" s="29"/>
    </row>
    <row r="3955" spans="3:3">
      <c r="C3955" s="29"/>
    </row>
    <row r="3956" spans="3:3">
      <c r="C3956" s="29"/>
    </row>
    <row r="3957" spans="3:3">
      <c r="C3957" s="29"/>
    </row>
    <row r="3958" spans="3:3">
      <c r="C3958" s="29"/>
    </row>
    <row r="3959" spans="3:3">
      <c r="C3959" s="29"/>
    </row>
    <row r="3960" spans="3:3">
      <c r="C3960" s="29"/>
    </row>
    <row r="3961" spans="3:3">
      <c r="C3961" s="29"/>
    </row>
    <row r="3962" spans="3:3">
      <c r="C3962" s="29"/>
    </row>
    <row r="3963" spans="3:3">
      <c r="C3963" s="29"/>
    </row>
    <row r="3964" spans="3:3">
      <c r="C3964" s="29"/>
    </row>
    <row r="3965" spans="3:3">
      <c r="C3965" s="29"/>
    </row>
    <row r="3966" spans="3:3">
      <c r="C3966" s="29"/>
    </row>
    <row r="3967" spans="3:3">
      <c r="C3967" s="29"/>
    </row>
    <row r="3968" spans="3:3">
      <c r="C3968" s="29"/>
    </row>
    <row r="3969" spans="3:3">
      <c r="C3969" s="29"/>
    </row>
    <row r="3970" spans="3:3">
      <c r="C3970" s="29"/>
    </row>
    <row r="3971" spans="3:3">
      <c r="C3971" s="29"/>
    </row>
    <row r="3972" spans="3:3">
      <c r="C3972" s="29"/>
    </row>
    <row r="3973" spans="3:3">
      <c r="C3973" s="29"/>
    </row>
    <row r="3974" spans="3:3">
      <c r="C3974" s="29"/>
    </row>
    <row r="3975" spans="3:3">
      <c r="C3975" s="29"/>
    </row>
    <row r="3976" spans="3:3">
      <c r="C3976" s="29"/>
    </row>
    <row r="3977" spans="3:3">
      <c r="C3977" s="29"/>
    </row>
    <row r="3978" spans="3:3">
      <c r="C3978" s="29"/>
    </row>
    <row r="3979" spans="3:3">
      <c r="C3979" s="29"/>
    </row>
    <row r="3980" spans="3:3">
      <c r="C3980" s="29"/>
    </row>
    <row r="3981" spans="3:3">
      <c r="C3981" s="29"/>
    </row>
    <row r="3982" spans="3:3">
      <c r="C3982" s="29"/>
    </row>
    <row r="3983" spans="3:3">
      <c r="C3983" s="29"/>
    </row>
    <row r="3984" spans="3:3">
      <c r="C3984" s="29"/>
    </row>
    <row r="3985" spans="3:3">
      <c r="C3985" s="29"/>
    </row>
    <row r="3986" spans="3:3">
      <c r="C3986" s="29"/>
    </row>
    <row r="3987" spans="3:3">
      <c r="C3987" s="29"/>
    </row>
    <row r="3988" spans="3:3">
      <c r="C3988" s="29"/>
    </row>
    <row r="3989" spans="3:3">
      <c r="C3989" s="29"/>
    </row>
    <row r="3990" spans="3:3">
      <c r="C3990" s="29"/>
    </row>
    <row r="3991" spans="3:3">
      <c r="C3991" s="29"/>
    </row>
    <row r="3992" spans="3:3">
      <c r="C3992" s="29"/>
    </row>
    <row r="3993" spans="3:3">
      <c r="C3993" s="29"/>
    </row>
    <row r="3994" spans="3:3">
      <c r="C3994" s="29"/>
    </row>
    <row r="3995" spans="3:3">
      <c r="C3995" s="29"/>
    </row>
    <row r="3996" spans="3:3">
      <c r="C3996" s="29"/>
    </row>
    <row r="3997" spans="3:3">
      <c r="C3997" s="29"/>
    </row>
    <row r="3998" spans="3:3">
      <c r="C3998" s="29"/>
    </row>
    <row r="3999" spans="3:3">
      <c r="C3999" s="29"/>
    </row>
    <row r="4000" spans="3:3">
      <c r="C4000" s="29"/>
    </row>
    <row r="4001" spans="3:3">
      <c r="C4001" s="29"/>
    </row>
    <row r="4002" spans="3:3">
      <c r="C4002" s="29"/>
    </row>
    <row r="4003" spans="3:3">
      <c r="C4003" s="29"/>
    </row>
    <row r="4004" spans="3:3">
      <c r="C4004" s="29"/>
    </row>
    <row r="4005" spans="3:3">
      <c r="C4005" s="29"/>
    </row>
    <row r="4006" spans="3:3">
      <c r="C4006" s="29"/>
    </row>
    <row r="4007" spans="3:3">
      <c r="C4007" s="29"/>
    </row>
    <row r="4008" spans="3:3">
      <c r="C4008" s="29"/>
    </row>
    <row r="4009" spans="3:3">
      <c r="C4009" s="29"/>
    </row>
    <row r="4010" spans="3:3">
      <c r="C4010" s="29"/>
    </row>
    <row r="4011" spans="3:3">
      <c r="C4011" s="29"/>
    </row>
    <row r="4012" spans="3:3">
      <c r="C4012" s="29"/>
    </row>
    <row r="4013" spans="3:3">
      <c r="C4013" s="29"/>
    </row>
    <row r="4014" spans="3:3">
      <c r="C4014" s="29"/>
    </row>
    <row r="4015" spans="3:3">
      <c r="C4015" s="29"/>
    </row>
    <row r="4016" spans="3:3">
      <c r="C4016" s="29"/>
    </row>
    <row r="4017" spans="3:3">
      <c r="C4017" s="29"/>
    </row>
    <row r="4018" spans="3:3">
      <c r="C4018" s="29"/>
    </row>
    <row r="4019" spans="3:3">
      <c r="C4019" s="29"/>
    </row>
    <row r="4020" spans="3:3">
      <c r="C4020" s="29"/>
    </row>
    <row r="4021" spans="3:3">
      <c r="C4021" s="29"/>
    </row>
    <row r="4022" spans="3:3">
      <c r="C4022" s="29"/>
    </row>
    <row r="4023" spans="3:3">
      <c r="C4023" s="29"/>
    </row>
    <row r="4024" spans="3:3">
      <c r="C4024" s="29"/>
    </row>
    <row r="4025" spans="3:3">
      <c r="C4025" s="29"/>
    </row>
    <row r="4026" spans="3:3">
      <c r="C4026" s="29"/>
    </row>
    <row r="4027" spans="3:3">
      <c r="C4027" s="29"/>
    </row>
    <row r="4028" spans="3:3">
      <c r="C4028" s="29"/>
    </row>
    <row r="4029" spans="3:3">
      <c r="C4029" s="29"/>
    </row>
    <row r="4030" spans="3:3">
      <c r="C4030" s="29"/>
    </row>
    <row r="4031" spans="3:3">
      <c r="C4031" s="29"/>
    </row>
    <row r="4032" spans="3:3">
      <c r="C4032" s="29"/>
    </row>
    <row r="4033" spans="3:3">
      <c r="C4033" s="29"/>
    </row>
    <row r="4034" spans="3:3">
      <c r="C4034" s="29"/>
    </row>
    <row r="4035" spans="3:3">
      <c r="C4035" s="29"/>
    </row>
    <row r="4036" spans="3:3">
      <c r="C4036" s="29"/>
    </row>
    <row r="4037" spans="3:3">
      <c r="C4037" s="29"/>
    </row>
    <row r="4038" spans="3:3">
      <c r="C4038" s="29"/>
    </row>
    <row r="4039" spans="3:3">
      <c r="C4039" s="29"/>
    </row>
    <row r="4040" spans="3:3">
      <c r="C4040" s="29"/>
    </row>
    <row r="4041" spans="3:3">
      <c r="C4041" s="29"/>
    </row>
    <row r="4042" spans="3:3">
      <c r="C4042" s="29"/>
    </row>
    <row r="4043" spans="3:3">
      <c r="C4043" s="29"/>
    </row>
    <row r="4044" spans="3:3">
      <c r="C4044" s="29"/>
    </row>
    <row r="4045" spans="3:3">
      <c r="C4045" s="29"/>
    </row>
    <row r="4046" spans="3:3">
      <c r="C4046" s="29"/>
    </row>
    <row r="4047" spans="3:3">
      <c r="C4047" s="29"/>
    </row>
    <row r="4048" spans="3:3">
      <c r="C4048" s="29"/>
    </row>
    <row r="4049" spans="3:3">
      <c r="C4049" s="29"/>
    </row>
    <row r="4050" spans="3:3">
      <c r="C4050" s="29"/>
    </row>
    <row r="4051" spans="3:3">
      <c r="C4051" s="29"/>
    </row>
    <row r="4052" spans="3:3">
      <c r="C4052" s="29"/>
    </row>
    <row r="4053" spans="3:3">
      <c r="C4053" s="29"/>
    </row>
    <row r="4054" spans="3:3">
      <c r="C4054" s="29"/>
    </row>
    <row r="4055" spans="3:3">
      <c r="C4055" s="29"/>
    </row>
    <row r="4056" spans="3:3">
      <c r="C4056" s="29"/>
    </row>
    <row r="4057" spans="3:3">
      <c r="C4057" s="29"/>
    </row>
    <row r="4058" spans="3:3">
      <c r="C4058" s="29"/>
    </row>
    <row r="4059" spans="3:3">
      <c r="C4059" s="29"/>
    </row>
    <row r="4060" spans="3:3">
      <c r="C4060" s="29"/>
    </row>
    <row r="4061" spans="3:3">
      <c r="C4061" s="29"/>
    </row>
    <row r="4062" spans="3:3">
      <c r="C4062" s="29"/>
    </row>
    <row r="4063" spans="3:3">
      <c r="C4063" s="29"/>
    </row>
    <row r="4064" spans="3:3">
      <c r="C4064" s="29"/>
    </row>
    <row r="4065" spans="3:3">
      <c r="C4065" s="29"/>
    </row>
    <row r="4066" spans="3:3">
      <c r="C4066" s="29"/>
    </row>
    <row r="4067" spans="3:3">
      <c r="C4067" s="29"/>
    </row>
    <row r="4068" spans="3:3">
      <c r="C4068" s="29"/>
    </row>
    <row r="4069" spans="3:3">
      <c r="C4069" s="29"/>
    </row>
    <row r="4070" spans="3:3">
      <c r="C4070" s="29"/>
    </row>
    <row r="4071" spans="3:3">
      <c r="C4071" s="29"/>
    </row>
    <row r="4072" spans="3:3">
      <c r="C4072" s="29"/>
    </row>
    <row r="4073" spans="3:3">
      <c r="C4073" s="29"/>
    </row>
    <row r="4074" spans="3:3">
      <c r="C4074" s="29"/>
    </row>
    <row r="4075" spans="3:3">
      <c r="C4075" s="29"/>
    </row>
    <row r="4076" spans="3:3">
      <c r="C4076" s="29"/>
    </row>
    <row r="4077" spans="3:3">
      <c r="C4077" s="29"/>
    </row>
    <row r="4078" spans="3:3">
      <c r="C4078" s="29"/>
    </row>
    <row r="4079" spans="3:3">
      <c r="C4079" s="29"/>
    </row>
    <row r="4080" spans="3:3">
      <c r="C4080" s="29"/>
    </row>
    <row r="4081" spans="3:3">
      <c r="C4081" s="29"/>
    </row>
    <row r="4082" spans="3:3">
      <c r="C4082" s="29"/>
    </row>
    <row r="4083" spans="3:3">
      <c r="C4083" s="29"/>
    </row>
    <row r="4084" spans="3:3">
      <c r="C4084" s="29"/>
    </row>
    <row r="4085" spans="3:3">
      <c r="C4085" s="29"/>
    </row>
    <row r="4086" spans="3:3">
      <c r="C4086" s="29"/>
    </row>
    <row r="4087" spans="3:3">
      <c r="C4087" s="29"/>
    </row>
    <row r="4088" spans="3:3">
      <c r="C4088" s="29"/>
    </row>
    <row r="4089" spans="3:3">
      <c r="C4089" s="29"/>
    </row>
    <row r="4090" spans="3:3">
      <c r="C4090" s="29"/>
    </row>
    <row r="4091" spans="3:3">
      <c r="C4091" s="29"/>
    </row>
    <row r="4092" spans="3:3">
      <c r="C4092" s="29"/>
    </row>
    <row r="4093" spans="3:3">
      <c r="C4093" s="29"/>
    </row>
    <row r="4094" spans="3:3">
      <c r="C4094" s="29"/>
    </row>
    <row r="4095" spans="3:3">
      <c r="C4095" s="29"/>
    </row>
    <row r="4096" spans="3:3">
      <c r="C4096" s="29"/>
    </row>
    <row r="4097" spans="3:3">
      <c r="C4097" s="29"/>
    </row>
    <row r="4098" spans="3:3">
      <c r="C4098" s="29"/>
    </row>
    <row r="4099" spans="3:3">
      <c r="C4099" s="29"/>
    </row>
    <row r="4100" spans="3:3">
      <c r="C4100" s="29"/>
    </row>
    <row r="4101" spans="3:3">
      <c r="C4101" s="29"/>
    </row>
    <row r="4102" spans="3:3">
      <c r="C4102" s="29"/>
    </row>
    <row r="4103" spans="3:3">
      <c r="C4103" s="29"/>
    </row>
    <row r="4104" spans="3:3">
      <c r="C4104" s="29"/>
    </row>
    <row r="4105" spans="3:3">
      <c r="C4105" s="29"/>
    </row>
    <row r="4106" spans="3:3">
      <c r="C4106" s="29"/>
    </row>
    <row r="4107" spans="3:3">
      <c r="C4107" s="29"/>
    </row>
    <row r="4108" spans="3:3">
      <c r="C4108" s="29"/>
    </row>
    <row r="4109" spans="3:3">
      <c r="C4109" s="29"/>
    </row>
    <row r="4110" spans="3:3">
      <c r="C4110" s="29"/>
    </row>
    <row r="4111" spans="3:3">
      <c r="C4111" s="29"/>
    </row>
    <row r="4112" spans="3:3">
      <c r="C4112" s="29"/>
    </row>
    <row r="4113" spans="3:3">
      <c r="C4113" s="29"/>
    </row>
    <row r="4114" spans="3:3">
      <c r="C4114" s="29"/>
    </row>
    <row r="4115" spans="3:3">
      <c r="C4115" s="29"/>
    </row>
    <row r="4116" spans="3:3">
      <c r="C4116" s="29"/>
    </row>
    <row r="4117" spans="3:3">
      <c r="C4117" s="29"/>
    </row>
    <row r="4118" spans="3:3">
      <c r="C4118" s="29"/>
    </row>
    <row r="4119" spans="3:3">
      <c r="C4119" s="29"/>
    </row>
    <row r="4120" spans="3:3">
      <c r="C4120" s="29"/>
    </row>
    <row r="4121" spans="3:3">
      <c r="C4121" s="29"/>
    </row>
    <row r="4122" spans="3:3">
      <c r="C4122" s="29"/>
    </row>
    <row r="4123" spans="3:3">
      <c r="C4123" s="29"/>
    </row>
    <row r="4124" spans="3:3">
      <c r="C4124" s="29"/>
    </row>
    <row r="4125" spans="3:3">
      <c r="C4125" s="29"/>
    </row>
    <row r="4126" spans="3:3">
      <c r="C4126" s="29"/>
    </row>
    <row r="4127" spans="3:3">
      <c r="C4127" s="29"/>
    </row>
    <row r="4128" spans="3:3">
      <c r="C4128" s="29"/>
    </row>
    <row r="4129" spans="3:3">
      <c r="C4129" s="29"/>
    </row>
    <row r="4130" spans="3:3">
      <c r="C4130" s="29"/>
    </row>
    <row r="4131" spans="3:3">
      <c r="C4131" s="29"/>
    </row>
    <row r="4132" spans="3:3">
      <c r="C4132" s="29"/>
    </row>
    <row r="4133" spans="3:3">
      <c r="C4133" s="29"/>
    </row>
    <row r="4134" spans="3:3">
      <c r="C4134" s="29"/>
    </row>
    <row r="4135" spans="3:3">
      <c r="C4135" s="29"/>
    </row>
    <row r="4136" spans="3:3">
      <c r="C4136" s="29"/>
    </row>
    <row r="4137" spans="3:3">
      <c r="C4137" s="29"/>
    </row>
    <row r="4138" spans="3:3">
      <c r="C4138" s="29"/>
    </row>
    <row r="4139" spans="3:3">
      <c r="C4139" s="29"/>
    </row>
    <row r="4140" spans="3:3">
      <c r="C4140" s="29"/>
    </row>
    <row r="4141" spans="3:3">
      <c r="C4141" s="29"/>
    </row>
    <row r="4142" spans="3:3">
      <c r="C4142" s="29"/>
    </row>
    <row r="4143" spans="3:3">
      <c r="C4143" s="29"/>
    </row>
    <row r="4144" spans="3:3">
      <c r="C4144" s="29"/>
    </row>
    <row r="4145" spans="3:3">
      <c r="C4145" s="29"/>
    </row>
    <row r="4146" spans="3:3">
      <c r="C4146" s="29"/>
    </row>
    <row r="4147" spans="3:3">
      <c r="C4147" s="29"/>
    </row>
    <row r="4148" spans="3:3">
      <c r="C4148" s="29"/>
    </row>
    <row r="4149" spans="3:3">
      <c r="C4149" s="29"/>
    </row>
    <row r="4150" spans="3:3">
      <c r="C4150" s="29"/>
    </row>
    <row r="4151" spans="3:3">
      <c r="C4151" s="29"/>
    </row>
    <row r="4152" spans="3:3">
      <c r="C4152" s="29"/>
    </row>
    <row r="4153" spans="3:3">
      <c r="C4153" s="29"/>
    </row>
    <row r="4154" spans="3:3">
      <c r="C4154" s="29"/>
    </row>
    <row r="4155" spans="3:3">
      <c r="C4155" s="29"/>
    </row>
    <row r="4156" spans="3:3">
      <c r="C4156" s="29"/>
    </row>
    <row r="4157" spans="3:3">
      <c r="C4157" s="29"/>
    </row>
    <row r="4158" spans="3:3">
      <c r="C4158" s="29"/>
    </row>
    <row r="4159" spans="3:3">
      <c r="C4159" s="29"/>
    </row>
    <row r="4160" spans="3:3">
      <c r="C4160" s="29"/>
    </row>
    <row r="4161" spans="3:3">
      <c r="C4161" s="29"/>
    </row>
    <row r="4162" spans="3:3">
      <c r="C4162" s="29"/>
    </row>
    <row r="4163" spans="3:3">
      <c r="C4163" s="29"/>
    </row>
    <row r="4164" spans="3:3">
      <c r="C4164" s="29"/>
    </row>
    <row r="4165" spans="3:3">
      <c r="C4165" s="29"/>
    </row>
    <row r="4166" spans="3:3">
      <c r="C4166" s="29"/>
    </row>
    <row r="4167" spans="3:3">
      <c r="C4167" s="29"/>
    </row>
    <row r="4168" spans="3:3">
      <c r="C4168" s="29"/>
    </row>
    <row r="4169" spans="3:3">
      <c r="C4169" s="29"/>
    </row>
    <row r="4170" spans="3:3">
      <c r="C4170" s="29"/>
    </row>
    <row r="4171" spans="3:3">
      <c r="C4171" s="29"/>
    </row>
    <row r="4172" spans="3:3">
      <c r="C4172" s="29"/>
    </row>
    <row r="4173" spans="3:3">
      <c r="C4173" s="29"/>
    </row>
    <row r="4174" spans="3:3">
      <c r="C4174" s="29"/>
    </row>
    <row r="4175" spans="3:3">
      <c r="C4175" s="29"/>
    </row>
    <row r="4176" spans="3:3">
      <c r="C4176" s="29"/>
    </row>
    <row r="4177" spans="3:3">
      <c r="C4177" s="29"/>
    </row>
    <row r="4178" spans="3:3">
      <c r="C4178" s="29"/>
    </row>
    <row r="4179" spans="3:3">
      <c r="C4179" s="29"/>
    </row>
    <row r="4180" spans="3:3">
      <c r="C4180" s="29"/>
    </row>
    <row r="4181" spans="3:3">
      <c r="C4181" s="29"/>
    </row>
    <row r="4182" spans="3:3">
      <c r="C4182" s="29"/>
    </row>
    <row r="4183" spans="3:3">
      <c r="C4183" s="29"/>
    </row>
    <row r="4184" spans="3:3">
      <c r="C4184" s="29"/>
    </row>
    <row r="4185" spans="3:3">
      <c r="C4185" s="29"/>
    </row>
    <row r="4186" spans="3:3">
      <c r="C4186" s="29"/>
    </row>
    <row r="4187" spans="3:3">
      <c r="C4187" s="29"/>
    </row>
    <row r="4188" spans="3:3">
      <c r="C4188" s="29"/>
    </row>
    <row r="4189" spans="3:3">
      <c r="C4189" s="29"/>
    </row>
    <row r="4190" spans="3:3">
      <c r="C4190" s="29"/>
    </row>
    <row r="4191" spans="3:3">
      <c r="C4191" s="29"/>
    </row>
    <row r="4192" spans="3:3">
      <c r="C4192" s="29"/>
    </row>
    <row r="4193" spans="3:3">
      <c r="C4193" s="29"/>
    </row>
    <row r="4194" spans="3:3">
      <c r="C4194" s="29"/>
    </row>
    <row r="4195" spans="3:3">
      <c r="C4195" s="29"/>
    </row>
    <row r="4196" spans="3:3">
      <c r="C4196" s="29"/>
    </row>
    <row r="4197" spans="3:3">
      <c r="C4197" s="29"/>
    </row>
    <row r="4198" spans="3:3">
      <c r="C4198" s="29"/>
    </row>
    <row r="4199" spans="3:3">
      <c r="C4199" s="29"/>
    </row>
    <row r="4200" spans="3:3">
      <c r="C4200" s="29"/>
    </row>
    <row r="4201" spans="3:3">
      <c r="C4201" s="29"/>
    </row>
    <row r="4202" spans="3:3">
      <c r="C4202" s="29"/>
    </row>
    <row r="4203" spans="3:3">
      <c r="C4203" s="29"/>
    </row>
    <row r="4204" spans="3:3">
      <c r="C4204" s="29"/>
    </row>
    <row r="4205" spans="3:3">
      <c r="C4205" s="29"/>
    </row>
    <row r="4206" spans="3:3">
      <c r="C4206" s="29"/>
    </row>
    <row r="4207" spans="3:3">
      <c r="C4207" s="29"/>
    </row>
    <row r="4208" spans="3:3">
      <c r="C4208" s="29"/>
    </row>
    <row r="4209" spans="3:3">
      <c r="C4209" s="29"/>
    </row>
    <row r="4210" spans="3:3">
      <c r="C4210" s="29"/>
    </row>
    <row r="4211" spans="3:3">
      <c r="C4211" s="29"/>
    </row>
    <row r="4212" spans="3:3">
      <c r="C4212" s="29"/>
    </row>
    <row r="4213" spans="3:3">
      <c r="C4213" s="29"/>
    </row>
    <row r="4214" spans="3:3">
      <c r="C4214" s="29"/>
    </row>
    <row r="4215" spans="3:3">
      <c r="C4215" s="29"/>
    </row>
    <row r="4216" spans="3:3">
      <c r="C4216" s="29"/>
    </row>
    <row r="4217" spans="3:3">
      <c r="C4217" s="29"/>
    </row>
    <row r="4218" spans="3:3">
      <c r="C4218" s="29"/>
    </row>
    <row r="4219" spans="3:3">
      <c r="C4219" s="29"/>
    </row>
    <row r="4220" spans="3:3">
      <c r="C4220" s="29"/>
    </row>
    <row r="4221" spans="3:3">
      <c r="C4221" s="29"/>
    </row>
    <row r="4222" spans="3:3">
      <c r="C4222" s="29"/>
    </row>
    <row r="4223" spans="3:3">
      <c r="C4223" s="29"/>
    </row>
    <row r="4224" spans="3:3">
      <c r="C4224" s="29"/>
    </row>
    <row r="4225" spans="3:3">
      <c r="C4225" s="29"/>
    </row>
    <row r="4226" spans="3:3">
      <c r="C4226" s="29"/>
    </row>
    <row r="4227" spans="3:3">
      <c r="C4227" s="29"/>
    </row>
    <row r="4228" spans="3:3">
      <c r="C4228" s="29"/>
    </row>
    <row r="4229" spans="3:3">
      <c r="C4229" s="29"/>
    </row>
    <row r="4230" spans="3:3">
      <c r="C4230" s="29"/>
    </row>
    <row r="4231" spans="3:3">
      <c r="C4231" s="29"/>
    </row>
    <row r="4232" spans="3:3">
      <c r="C4232" s="29"/>
    </row>
    <row r="4233" spans="3:3">
      <c r="C4233" s="29"/>
    </row>
    <row r="4234" spans="3:3">
      <c r="C4234" s="29"/>
    </row>
    <row r="4235" spans="3:3">
      <c r="C4235" s="29"/>
    </row>
    <row r="4236" spans="3:3">
      <c r="C4236" s="29"/>
    </row>
    <row r="4237" spans="3:3">
      <c r="C4237" s="29"/>
    </row>
    <row r="4238" spans="3:3">
      <c r="C4238" s="29"/>
    </row>
    <row r="4239" spans="3:3">
      <c r="C4239" s="29"/>
    </row>
    <row r="4240" spans="3:3">
      <c r="C4240" s="29"/>
    </row>
    <row r="4241" spans="3:3">
      <c r="C4241" s="29"/>
    </row>
    <row r="4242" spans="3:3">
      <c r="C4242" s="29"/>
    </row>
    <row r="4243" spans="3:3">
      <c r="C4243" s="29"/>
    </row>
    <row r="4244" spans="3:3">
      <c r="C4244" s="29"/>
    </row>
    <row r="4245" spans="3:3">
      <c r="C4245" s="29"/>
    </row>
    <row r="4246" spans="3:3">
      <c r="C4246" s="29"/>
    </row>
    <row r="4247" spans="3:3">
      <c r="C4247" s="29"/>
    </row>
    <row r="4248" spans="3:3">
      <c r="C4248" s="29"/>
    </row>
    <row r="4249" spans="3:3">
      <c r="C4249" s="29"/>
    </row>
    <row r="4250" spans="3:3">
      <c r="C4250" s="29"/>
    </row>
    <row r="4251" spans="3:3">
      <c r="C4251" s="29"/>
    </row>
    <row r="4252" spans="3:3">
      <c r="C4252" s="29"/>
    </row>
    <row r="4253" spans="3:3">
      <c r="C4253" s="29"/>
    </row>
    <row r="4254" spans="3:3">
      <c r="C4254" s="29"/>
    </row>
    <row r="4255" spans="3:3">
      <c r="C4255" s="29"/>
    </row>
    <row r="4256" spans="3:3">
      <c r="C4256" s="29"/>
    </row>
    <row r="4257" spans="3:3">
      <c r="C4257" s="29"/>
    </row>
    <row r="4258" spans="3:3">
      <c r="C4258" s="29"/>
    </row>
    <row r="4259" spans="3:3">
      <c r="C4259" s="29"/>
    </row>
    <row r="4260" spans="3:3">
      <c r="C4260" s="29"/>
    </row>
    <row r="4261" spans="3:3">
      <c r="C4261" s="29"/>
    </row>
    <row r="4262" spans="3:3">
      <c r="C4262" s="29"/>
    </row>
    <row r="4263" spans="3:3">
      <c r="C4263" s="29"/>
    </row>
    <row r="4264" spans="3:3">
      <c r="C4264" s="29"/>
    </row>
    <row r="4265" spans="3:3">
      <c r="C4265" s="29"/>
    </row>
    <row r="4266" spans="3:3">
      <c r="C4266" s="29"/>
    </row>
    <row r="4267" spans="3:3">
      <c r="C4267" s="29"/>
    </row>
    <row r="4268" spans="3:3">
      <c r="C4268" s="29"/>
    </row>
    <row r="4269" spans="3:3">
      <c r="C4269" s="29"/>
    </row>
    <row r="4270" spans="3:3">
      <c r="C4270" s="29"/>
    </row>
    <row r="4271" spans="3:3">
      <c r="C4271" s="29"/>
    </row>
    <row r="4272" spans="3:3">
      <c r="C4272" s="29"/>
    </row>
    <row r="4273" spans="3:3">
      <c r="C4273" s="29"/>
    </row>
    <row r="4274" spans="3:3">
      <c r="C4274" s="29"/>
    </row>
    <row r="4275" spans="3:3">
      <c r="C4275" s="29"/>
    </row>
    <row r="4276" spans="3:3">
      <c r="C4276" s="29"/>
    </row>
    <row r="4277" spans="3:3">
      <c r="C4277" s="29"/>
    </row>
    <row r="4278" spans="3:3">
      <c r="C4278" s="29"/>
    </row>
    <row r="4279" spans="3:3">
      <c r="C4279" s="29"/>
    </row>
    <row r="4280" spans="3:3">
      <c r="C4280" s="29"/>
    </row>
    <row r="4281" spans="3:3">
      <c r="C4281" s="29"/>
    </row>
    <row r="4282" spans="3:3">
      <c r="C4282" s="29"/>
    </row>
    <row r="4283" spans="3:3">
      <c r="C4283" s="29"/>
    </row>
    <row r="4284" spans="3:3">
      <c r="C4284" s="29"/>
    </row>
    <row r="4285" spans="3:3">
      <c r="C4285" s="29"/>
    </row>
    <row r="4286" spans="3:3">
      <c r="C4286" s="29"/>
    </row>
    <row r="4287" spans="3:3">
      <c r="C4287" s="29"/>
    </row>
    <row r="4288" spans="3:3">
      <c r="C4288" s="29"/>
    </row>
    <row r="4289" spans="3:3">
      <c r="C4289" s="29"/>
    </row>
    <row r="4290" spans="3:3">
      <c r="C4290" s="29"/>
    </row>
    <row r="4291" spans="3:3">
      <c r="C4291" s="29"/>
    </row>
    <row r="4292" spans="3:3">
      <c r="C4292" s="29"/>
    </row>
    <row r="4293" spans="3:3">
      <c r="C4293" s="29"/>
    </row>
    <row r="4294" spans="3:3">
      <c r="C4294" s="29"/>
    </row>
    <row r="4295" spans="3:3">
      <c r="C4295" s="29"/>
    </row>
    <row r="4296" spans="3:3">
      <c r="C4296" s="29"/>
    </row>
    <row r="4297" spans="3:3">
      <c r="C4297" s="29"/>
    </row>
    <row r="4298" spans="3:3">
      <c r="C4298" s="29"/>
    </row>
    <row r="4299" spans="3:3">
      <c r="C4299" s="29"/>
    </row>
    <row r="4300" spans="3:3">
      <c r="C4300" s="29"/>
    </row>
    <row r="4301" spans="3:3">
      <c r="C4301" s="29"/>
    </row>
    <row r="4302" spans="3:3">
      <c r="C4302" s="29"/>
    </row>
    <row r="4303" spans="3:3">
      <c r="C4303" s="29"/>
    </row>
    <row r="4304" spans="3:3">
      <c r="C4304" s="29"/>
    </row>
    <row r="4305" spans="3:3">
      <c r="C4305" s="29"/>
    </row>
    <row r="4306" spans="3:3">
      <c r="C4306" s="29"/>
    </row>
    <row r="4307" spans="3:3">
      <c r="C4307" s="29"/>
    </row>
    <row r="4308" spans="3:3">
      <c r="C4308" s="29"/>
    </row>
    <row r="4309" spans="3:3">
      <c r="C4309" s="29"/>
    </row>
    <row r="4310" spans="3:3">
      <c r="C4310" s="29"/>
    </row>
    <row r="4311" spans="3:3">
      <c r="C4311" s="29"/>
    </row>
    <row r="4312" spans="3:3">
      <c r="C4312" s="29"/>
    </row>
    <row r="4313" spans="3:3">
      <c r="C4313" s="29"/>
    </row>
    <row r="4314" spans="3:3">
      <c r="C4314" s="29"/>
    </row>
    <row r="4315" spans="3:3">
      <c r="C4315" s="29"/>
    </row>
    <row r="4316" spans="3:3">
      <c r="C4316" s="29"/>
    </row>
    <row r="4317" spans="3:3">
      <c r="C4317" s="29"/>
    </row>
    <row r="4318" spans="3:3">
      <c r="C4318" s="29"/>
    </row>
    <row r="4319" spans="3:3">
      <c r="C4319" s="29"/>
    </row>
    <row r="4320" spans="3:3">
      <c r="C4320" s="29"/>
    </row>
    <row r="4321" spans="3:3">
      <c r="C4321" s="29"/>
    </row>
    <row r="4322" spans="3:3">
      <c r="C4322" s="29"/>
    </row>
    <row r="4323" spans="3:3">
      <c r="C4323" s="29"/>
    </row>
    <row r="4324" spans="3:3">
      <c r="C4324" s="29"/>
    </row>
    <row r="4325" spans="3:3">
      <c r="C4325" s="29"/>
    </row>
    <row r="4326" spans="3:3">
      <c r="C4326" s="29"/>
    </row>
    <row r="4327" spans="3:3">
      <c r="C4327" s="29"/>
    </row>
    <row r="4328" spans="3:3">
      <c r="C4328" s="29"/>
    </row>
    <row r="4329" spans="3:3">
      <c r="C4329" s="29"/>
    </row>
    <row r="4330" spans="3:3">
      <c r="C4330" s="29"/>
    </row>
    <row r="4331" spans="3:3">
      <c r="C4331" s="29"/>
    </row>
    <row r="4332" spans="3:3">
      <c r="C4332" s="29"/>
    </row>
    <row r="4333" spans="3:3">
      <c r="C4333" s="29"/>
    </row>
    <row r="4334" spans="3:3">
      <c r="C4334" s="29"/>
    </row>
    <row r="4335" spans="3:3">
      <c r="C4335" s="29"/>
    </row>
    <row r="4336" spans="3:3">
      <c r="C4336" s="29"/>
    </row>
    <row r="4337" spans="3:3">
      <c r="C4337" s="29"/>
    </row>
    <row r="4338" spans="3:3">
      <c r="C4338" s="29"/>
    </row>
    <row r="4339" spans="3:3">
      <c r="C4339" s="29"/>
    </row>
    <row r="4340" spans="3:3">
      <c r="C4340" s="29"/>
    </row>
    <row r="4341" spans="3:3">
      <c r="C4341" s="29"/>
    </row>
    <row r="4342" spans="3:3">
      <c r="C4342" s="29"/>
    </row>
    <row r="4343" spans="3:3">
      <c r="C4343" s="29"/>
    </row>
    <row r="4344" spans="3:3">
      <c r="C4344" s="29"/>
    </row>
    <row r="4345" spans="3:3">
      <c r="C4345" s="29"/>
    </row>
    <row r="4346" spans="3:3">
      <c r="C4346" s="29"/>
    </row>
    <row r="4347" spans="3:3">
      <c r="C4347" s="29"/>
    </row>
    <row r="4348" spans="3:3">
      <c r="C4348" s="29"/>
    </row>
    <row r="4349" spans="3:3">
      <c r="C4349" s="29"/>
    </row>
    <row r="4350" spans="3:3">
      <c r="C4350" s="29"/>
    </row>
    <row r="4351" spans="3:3">
      <c r="C4351" s="29"/>
    </row>
    <row r="4352" spans="3:3">
      <c r="C4352" s="29"/>
    </row>
    <row r="4353" spans="3:3">
      <c r="C4353" s="29"/>
    </row>
    <row r="4354" spans="3:3">
      <c r="C4354" s="29"/>
    </row>
    <row r="4355" spans="3:3">
      <c r="C4355" s="29"/>
    </row>
    <row r="4356" spans="3:3">
      <c r="C4356" s="29"/>
    </row>
    <row r="4357" spans="3:3">
      <c r="C4357" s="29"/>
    </row>
    <row r="4358" spans="3:3">
      <c r="C4358" s="29"/>
    </row>
    <row r="4359" spans="3:3">
      <c r="C4359" s="29"/>
    </row>
    <row r="4360" spans="3:3">
      <c r="C4360" s="29"/>
    </row>
    <row r="4361" spans="3:3">
      <c r="C4361" s="29"/>
    </row>
    <row r="4362" spans="3:3">
      <c r="C4362" s="29"/>
    </row>
    <row r="4363" spans="3:3">
      <c r="C4363" s="29"/>
    </row>
    <row r="4364" spans="3:3">
      <c r="C4364" s="29"/>
    </row>
    <row r="4365" spans="3:3">
      <c r="C4365" s="29"/>
    </row>
    <row r="4366" spans="3:3">
      <c r="C4366" s="29"/>
    </row>
    <row r="4367" spans="3:3">
      <c r="C4367" s="29"/>
    </row>
    <row r="4368" spans="3:3">
      <c r="C4368" s="29"/>
    </row>
    <row r="4369" spans="3:3">
      <c r="C4369" s="29"/>
    </row>
    <row r="4370" spans="3:3">
      <c r="C4370" s="29"/>
    </row>
    <row r="4371" spans="3:3">
      <c r="C4371" s="29"/>
    </row>
    <row r="4372" spans="3:3">
      <c r="C4372" s="29"/>
    </row>
    <row r="4373" spans="3:3">
      <c r="C4373" s="29"/>
    </row>
    <row r="4374" spans="3:3">
      <c r="C4374" s="29"/>
    </row>
    <row r="4375" spans="3:3">
      <c r="C4375" s="29"/>
    </row>
    <row r="4376" spans="3:3">
      <c r="C4376" s="29"/>
    </row>
    <row r="4377" spans="3:3">
      <c r="C4377" s="29"/>
    </row>
    <row r="4378" spans="3:3">
      <c r="C4378" s="29"/>
    </row>
    <row r="4379" spans="3:3">
      <c r="C4379" s="29"/>
    </row>
    <row r="4380" spans="3:3">
      <c r="C4380" s="29"/>
    </row>
    <row r="4381" spans="3:3">
      <c r="C4381" s="29"/>
    </row>
    <row r="4382" spans="3:3">
      <c r="C4382" s="29"/>
    </row>
    <row r="4383" spans="3:3">
      <c r="C4383" s="29"/>
    </row>
    <row r="4384" spans="3:3">
      <c r="C4384" s="29"/>
    </row>
    <row r="4385" spans="3:3">
      <c r="C4385" s="29"/>
    </row>
    <row r="4386" spans="3:3">
      <c r="C4386" s="29"/>
    </row>
    <row r="4387" spans="3:3">
      <c r="C4387" s="29"/>
    </row>
    <row r="4388" spans="3:3">
      <c r="C4388" s="29"/>
    </row>
    <row r="4389" spans="3:3">
      <c r="C4389" s="29"/>
    </row>
    <row r="4390" spans="3:3">
      <c r="C4390" s="29"/>
    </row>
    <row r="4391" spans="3:3">
      <c r="C4391" s="29"/>
    </row>
    <row r="4392" spans="3:3">
      <c r="C4392" s="29"/>
    </row>
    <row r="4393" spans="3:3">
      <c r="C4393" s="29"/>
    </row>
    <row r="4394" spans="3:3">
      <c r="C4394" s="29"/>
    </row>
    <row r="4395" spans="3:3">
      <c r="C4395" s="29"/>
    </row>
    <row r="4396" spans="3:3">
      <c r="C4396" s="29"/>
    </row>
    <row r="4397" spans="3:3">
      <c r="C4397" s="29"/>
    </row>
    <row r="4398" spans="3:3">
      <c r="C4398" s="29"/>
    </row>
    <row r="4399" spans="3:3">
      <c r="C4399" s="29"/>
    </row>
    <row r="4400" spans="3:3">
      <c r="C4400" s="29"/>
    </row>
    <row r="4401" spans="3:3">
      <c r="C4401" s="29"/>
    </row>
    <row r="4402" spans="3:3">
      <c r="C4402" s="29"/>
    </row>
    <row r="4403" spans="3:3">
      <c r="C4403" s="29"/>
    </row>
    <row r="4404" spans="3:3">
      <c r="C4404" s="29"/>
    </row>
    <row r="4405" spans="3:3">
      <c r="C4405" s="29"/>
    </row>
    <row r="4406" spans="3:3">
      <c r="C4406" s="29"/>
    </row>
    <row r="4407" spans="3:3">
      <c r="C4407" s="29"/>
    </row>
    <row r="4408" spans="3:3">
      <c r="C4408" s="29"/>
    </row>
    <row r="4409" spans="3:3">
      <c r="C4409" s="29"/>
    </row>
    <row r="4410" spans="3:3">
      <c r="C4410" s="29"/>
    </row>
    <row r="4411" spans="3:3">
      <c r="C4411" s="29"/>
    </row>
    <row r="4412" spans="3:3">
      <c r="C4412" s="29"/>
    </row>
    <row r="4413" spans="3:3">
      <c r="C4413" s="29"/>
    </row>
    <row r="4414" spans="3:3">
      <c r="C4414" s="29"/>
    </row>
    <row r="4415" spans="3:3">
      <c r="C4415" s="29"/>
    </row>
    <row r="4416" spans="3:3">
      <c r="C4416" s="29"/>
    </row>
    <row r="4417" spans="3:3">
      <c r="C4417" s="29"/>
    </row>
    <row r="4418" spans="3:3">
      <c r="C4418" s="29"/>
    </row>
    <row r="4419" spans="3:3">
      <c r="C4419" s="29"/>
    </row>
    <row r="4420" spans="3:3">
      <c r="C4420" s="29"/>
    </row>
    <row r="4421" spans="3:3">
      <c r="C4421" s="29"/>
    </row>
    <row r="4422" spans="3:3">
      <c r="C4422" s="29"/>
    </row>
    <row r="4423" spans="3:3">
      <c r="C4423" s="29"/>
    </row>
    <row r="4424" spans="3:3">
      <c r="C4424" s="29"/>
    </row>
    <row r="4425" spans="3:3">
      <c r="C4425" s="29"/>
    </row>
    <row r="4426" spans="3:3">
      <c r="C4426" s="29"/>
    </row>
    <row r="4427" spans="3:3">
      <c r="C4427" s="29"/>
    </row>
    <row r="4428" spans="3:3">
      <c r="C4428" s="29"/>
    </row>
    <row r="4429" spans="3:3">
      <c r="C4429" s="29"/>
    </row>
    <row r="4430" spans="3:3">
      <c r="C4430" s="29"/>
    </row>
    <row r="4431" spans="3:3">
      <c r="C4431" s="29"/>
    </row>
    <row r="4432" spans="3:3">
      <c r="C4432" s="29"/>
    </row>
    <row r="4433" spans="3:3">
      <c r="C4433" s="29"/>
    </row>
    <row r="4434" spans="3:3">
      <c r="C4434" s="29"/>
    </row>
    <row r="4435" spans="3:3">
      <c r="C4435" s="29"/>
    </row>
    <row r="4436" spans="3:3">
      <c r="C4436" s="29"/>
    </row>
    <row r="4437" spans="3:3">
      <c r="C4437" s="29"/>
    </row>
    <row r="4438" spans="3:3">
      <c r="C4438" s="29"/>
    </row>
    <row r="4439" spans="3:3">
      <c r="C4439" s="29"/>
    </row>
    <row r="4440" spans="3:3">
      <c r="C4440" s="29"/>
    </row>
    <row r="4441" spans="3:3">
      <c r="C4441" s="29"/>
    </row>
    <row r="4442" spans="3:3">
      <c r="C4442" s="29"/>
    </row>
    <row r="4443" spans="3:3">
      <c r="C4443" s="29"/>
    </row>
    <row r="4444" spans="3:3">
      <c r="C4444" s="29"/>
    </row>
    <row r="4445" spans="3:3">
      <c r="C4445" s="29"/>
    </row>
    <row r="4446" spans="3:3">
      <c r="C4446" s="29"/>
    </row>
    <row r="4447" spans="3:3">
      <c r="C4447" s="29"/>
    </row>
    <row r="4448" spans="3:3">
      <c r="C4448" s="29"/>
    </row>
    <row r="4449" spans="3:3">
      <c r="C4449" s="29"/>
    </row>
    <row r="4450" spans="3:3">
      <c r="C4450" s="29"/>
    </row>
    <row r="4451" spans="3:3">
      <c r="C4451" s="29"/>
    </row>
    <row r="4452" spans="3:3">
      <c r="C4452" s="29"/>
    </row>
    <row r="4453" spans="3:3">
      <c r="C4453" s="29"/>
    </row>
    <row r="4454" spans="3:3">
      <c r="C4454" s="29"/>
    </row>
    <row r="4455" spans="3:3">
      <c r="C4455" s="29"/>
    </row>
    <row r="4456" spans="3:3">
      <c r="C4456" s="29"/>
    </row>
    <row r="4457" spans="3:3">
      <c r="C4457" s="29"/>
    </row>
    <row r="4458" spans="3:3">
      <c r="C4458" s="29"/>
    </row>
    <row r="4459" spans="3:3">
      <c r="C4459" s="29"/>
    </row>
    <row r="4460" spans="3:3">
      <c r="C4460" s="29"/>
    </row>
    <row r="4461" spans="3:3">
      <c r="C4461" s="29"/>
    </row>
    <row r="4462" spans="3:3">
      <c r="C4462" s="29"/>
    </row>
    <row r="4463" spans="3:3">
      <c r="C4463" s="29"/>
    </row>
    <row r="4464" spans="3:3">
      <c r="C4464" s="29"/>
    </row>
    <row r="4465" spans="3:3">
      <c r="C4465" s="29"/>
    </row>
    <row r="4466" spans="3:3">
      <c r="C4466" s="29"/>
    </row>
    <row r="4467" spans="3:3">
      <c r="C4467" s="29"/>
    </row>
    <row r="4468" spans="3:3">
      <c r="C4468" s="29"/>
    </row>
    <row r="4469" spans="3:3">
      <c r="C4469" s="29"/>
    </row>
    <row r="4470" spans="3:3">
      <c r="C4470" s="29"/>
    </row>
    <row r="4471" spans="3:3">
      <c r="C4471" s="29"/>
    </row>
    <row r="4472" spans="3:3">
      <c r="C4472" s="29"/>
    </row>
    <row r="4473" spans="3:3">
      <c r="C4473" s="29"/>
    </row>
    <row r="4474" spans="3:3">
      <c r="C4474" s="29"/>
    </row>
    <row r="4475" spans="3:3">
      <c r="C4475" s="29"/>
    </row>
    <row r="4476" spans="3:3">
      <c r="C4476" s="29"/>
    </row>
    <row r="4477" spans="3:3">
      <c r="C4477" s="29"/>
    </row>
    <row r="4478" spans="3:3">
      <c r="C4478" s="29"/>
    </row>
    <row r="4479" spans="3:3">
      <c r="C4479" s="29"/>
    </row>
    <row r="4480" spans="3:3">
      <c r="C4480" s="29"/>
    </row>
    <row r="4481" spans="3:3">
      <c r="C4481" s="29"/>
    </row>
    <row r="4482" spans="3:3">
      <c r="C4482" s="29"/>
    </row>
    <row r="4483" spans="3:3">
      <c r="C4483" s="29"/>
    </row>
    <row r="4484" spans="3:3">
      <c r="C4484" s="29"/>
    </row>
    <row r="4485" spans="3:3">
      <c r="C4485" s="29"/>
    </row>
    <row r="4486" spans="3:3">
      <c r="C4486" s="29"/>
    </row>
    <row r="4487" spans="3:3">
      <c r="C4487" s="29"/>
    </row>
    <row r="4488" spans="3:3">
      <c r="C4488" s="29"/>
    </row>
    <row r="4489" spans="3:3">
      <c r="C4489" s="29"/>
    </row>
    <row r="4490" spans="3:3">
      <c r="C4490" s="29"/>
    </row>
    <row r="4491" spans="3:3">
      <c r="C4491" s="29"/>
    </row>
    <row r="4492" spans="3:3">
      <c r="C4492" s="29"/>
    </row>
    <row r="4493" spans="3:3">
      <c r="C4493" s="29"/>
    </row>
    <row r="4494" spans="3:3">
      <c r="C4494" s="29"/>
    </row>
    <row r="4495" spans="3:3">
      <c r="C4495" s="29"/>
    </row>
    <row r="4496" spans="3:3">
      <c r="C4496" s="29"/>
    </row>
    <row r="4497" spans="3:3">
      <c r="C4497" s="29"/>
    </row>
    <row r="4498" spans="3:3">
      <c r="C4498" s="29"/>
    </row>
    <row r="4499" spans="3:3">
      <c r="C4499" s="29"/>
    </row>
    <row r="4500" spans="3:3">
      <c r="C4500" s="29"/>
    </row>
    <row r="4501" spans="3:3">
      <c r="C4501" s="29"/>
    </row>
    <row r="4502" spans="3:3">
      <c r="C4502" s="29"/>
    </row>
    <row r="4503" spans="3:3">
      <c r="C4503" s="29"/>
    </row>
    <row r="4504" spans="3:3">
      <c r="C4504" s="29"/>
    </row>
    <row r="4505" spans="3:3">
      <c r="C4505" s="29"/>
    </row>
    <row r="4506" spans="3:3">
      <c r="C4506" s="29"/>
    </row>
    <row r="4507" spans="3:3">
      <c r="C4507" s="29"/>
    </row>
    <row r="4508" spans="3:3">
      <c r="C4508" s="29"/>
    </row>
    <row r="4509" spans="3:3">
      <c r="C4509" s="29"/>
    </row>
    <row r="4510" spans="3:3">
      <c r="C4510" s="29"/>
    </row>
    <row r="4511" spans="3:3">
      <c r="C4511" s="29"/>
    </row>
    <row r="4512" spans="3:3">
      <c r="C4512" s="29"/>
    </row>
    <row r="4513" spans="3:3">
      <c r="C4513" s="29"/>
    </row>
    <row r="4514" spans="3:3">
      <c r="C4514" s="29"/>
    </row>
    <row r="4515" spans="3:3">
      <c r="C4515" s="29"/>
    </row>
    <row r="4516" spans="3:3">
      <c r="C4516" s="29"/>
    </row>
    <row r="4517" spans="3:3">
      <c r="C4517" s="29"/>
    </row>
    <row r="4518" spans="3:3">
      <c r="C4518" s="29"/>
    </row>
    <row r="4519" spans="3:3">
      <c r="C4519" s="29"/>
    </row>
    <row r="4520" spans="3:3">
      <c r="C4520" s="29"/>
    </row>
    <row r="4521" spans="3:3">
      <c r="C4521" s="29"/>
    </row>
    <row r="4522" spans="3:3">
      <c r="C4522" s="29"/>
    </row>
    <row r="4523" spans="3:3">
      <c r="C4523" s="29"/>
    </row>
    <row r="4524" spans="3:3">
      <c r="C4524" s="29"/>
    </row>
    <row r="4525" spans="3:3">
      <c r="C4525" s="29"/>
    </row>
    <row r="4526" spans="3:3">
      <c r="C4526" s="29"/>
    </row>
    <row r="4527" spans="3:3">
      <c r="C4527" s="29"/>
    </row>
    <row r="4528" spans="3:3">
      <c r="C4528" s="29"/>
    </row>
    <row r="4529" spans="3:3">
      <c r="C4529" s="29"/>
    </row>
    <row r="4530" spans="3:3">
      <c r="C4530" s="29"/>
    </row>
    <row r="4531" spans="3:3">
      <c r="C4531" s="29"/>
    </row>
    <row r="4532" spans="3:3">
      <c r="C4532" s="29"/>
    </row>
    <row r="4533" spans="3:3">
      <c r="C4533" s="29"/>
    </row>
    <row r="4534" spans="3:3">
      <c r="C4534" s="29"/>
    </row>
    <row r="4535" spans="3:3">
      <c r="C4535" s="29"/>
    </row>
    <row r="4536" spans="3:3">
      <c r="C4536" s="29"/>
    </row>
    <row r="4537" spans="3:3">
      <c r="C4537" s="29"/>
    </row>
    <row r="4538" spans="3:3">
      <c r="C4538" s="29"/>
    </row>
    <row r="4539" spans="3:3">
      <c r="C4539" s="29"/>
    </row>
    <row r="4540" spans="3:3">
      <c r="C4540" s="29"/>
    </row>
    <row r="4541" spans="3:3">
      <c r="C4541" s="29"/>
    </row>
    <row r="4542" spans="3:3">
      <c r="C4542" s="29"/>
    </row>
    <row r="4543" spans="3:3">
      <c r="C4543" s="29"/>
    </row>
    <row r="4544" spans="3:3">
      <c r="C4544" s="29"/>
    </row>
    <row r="4545" spans="3:3">
      <c r="C4545" s="29"/>
    </row>
    <row r="4546" spans="3:3">
      <c r="C4546" s="29"/>
    </row>
    <row r="4547" spans="3:3">
      <c r="C4547" s="29"/>
    </row>
    <row r="4548" spans="3:3">
      <c r="C4548" s="29"/>
    </row>
    <row r="4549" spans="3:3">
      <c r="C4549" s="29"/>
    </row>
    <row r="4550" spans="3:3">
      <c r="C4550" s="29"/>
    </row>
    <row r="4551" spans="3:3">
      <c r="C4551" s="29"/>
    </row>
    <row r="4552" spans="3:3">
      <c r="C4552" s="29"/>
    </row>
    <row r="4553" spans="3:3">
      <c r="C4553" s="29"/>
    </row>
    <row r="4554" spans="3:3">
      <c r="C4554" s="29"/>
    </row>
    <row r="4555" spans="3:3">
      <c r="C4555" s="29"/>
    </row>
    <row r="4556" spans="3:3">
      <c r="C4556" s="29"/>
    </row>
    <row r="4557" spans="3:3">
      <c r="C4557" s="29"/>
    </row>
    <row r="4558" spans="3:3">
      <c r="C4558" s="29"/>
    </row>
    <row r="4559" spans="3:3">
      <c r="C4559" s="29"/>
    </row>
    <row r="4560" spans="3:3">
      <c r="C4560" s="29"/>
    </row>
    <row r="4561" spans="3:3">
      <c r="C4561" s="29"/>
    </row>
    <row r="4562" spans="3:3">
      <c r="C4562" s="29"/>
    </row>
    <row r="4563" spans="3:3">
      <c r="C4563" s="29"/>
    </row>
    <row r="4564" spans="3:3">
      <c r="C4564" s="29"/>
    </row>
    <row r="4565" spans="3:3">
      <c r="C4565" s="29"/>
    </row>
    <row r="4566" spans="3:3">
      <c r="C4566" s="29"/>
    </row>
    <row r="4567" spans="3:3">
      <c r="C4567" s="29"/>
    </row>
    <row r="4568" spans="3:3">
      <c r="C4568" s="29"/>
    </row>
    <row r="4569" spans="3:3">
      <c r="C4569" s="29"/>
    </row>
    <row r="4570" spans="3:3">
      <c r="C4570" s="29"/>
    </row>
    <row r="4571" spans="3:3">
      <c r="C4571" s="29"/>
    </row>
    <row r="4572" spans="3:3">
      <c r="C4572" s="29"/>
    </row>
    <row r="4573" spans="3:3">
      <c r="C4573" s="29"/>
    </row>
    <row r="4574" spans="3:3">
      <c r="C4574" s="29"/>
    </row>
    <row r="4575" spans="3:3">
      <c r="C4575" s="29"/>
    </row>
    <row r="4576" spans="3:3">
      <c r="C4576" s="29"/>
    </row>
    <row r="4577" spans="3:3">
      <c r="C4577" s="29"/>
    </row>
    <row r="4578" spans="3:3">
      <c r="C4578" s="29"/>
    </row>
    <row r="4579" spans="3:3">
      <c r="C4579" s="29"/>
    </row>
    <row r="4580" spans="3:3">
      <c r="C4580" s="29"/>
    </row>
    <row r="4581" spans="3:3">
      <c r="C4581" s="29"/>
    </row>
    <row r="4582" spans="3:3">
      <c r="C4582" s="29"/>
    </row>
    <row r="4583" spans="3:3">
      <c r="C4583" s="29"/>
    </row>
    <row r="4584" spans="3:3">
      <c r="C4584" s="29"/>
    </row>
    <row r="4585" spans="3:3">
      <c r="C4585" s="29"/>
    </row>
    <row r="4586" spans="3:3">
      <c r="C4586" s="29"/>
    </row>
    <row r="4587" spans="3:3">
      <c r="C4587" s="29"/>
    </row>
    <row r="4588" spans="3:3">
      <c r="C4588" s="29"/>
    </row>
    <row r="4589" spans="3:3">
      <c r="C4589" s="29"/>
    </row>
    <row r="4590" spans="3:3">
      <c r="C4590" s="29"/>
    </row>
    <row r="4591" spans="3:3">
      <c r="C4591" s="29"/>
    </row>
    <row r="4592" spans="3:3">
      <c r="C4592" s="29"/>
    </row>
    <row r="4593" spans="3:3">
      <c r="C4593" s="29"/>
    </row>
    <row r="4594" spans="3:3">
      <c r="C4594" s="29"/>
    </row>
    <row r="4595" spans="3:3">
      <c r="C4595" s="29"/>
    </row>
    <row r="4596" spans="3:3">
      <c r="C4596" s="29"/>
    </row>
    <row r="4597" spans="3:3">
      <c r="C4597" s="29"/>
    </row>
    <row r="4598" spans="3:3">
      <c r="C4598" s="29"/>
    </row>
    <row r="4599" spans="3:3">
      <c r="C4599" s="29"/>
    </row>
    <row r="4600" spans="3:3">
      <c r="C4600" s="29"/>
    </row>
    <row r="4601" spans="3:3">
      <c r="C4601" s="29"/>
    </row>
    <row r="4602" spans="3:3">
      <c r="C4602" s="29"/>
    </row>
    <row r="4603" spans="3:3">
      <c r="C4603" s="29"/>
    </row>
    <row r="4604" spans="3:3">
      <c r="C4604" s="29"/>
    </row>
    <row r="4605" spans="3:3">
      <c r="C4605" s="29"/>
    </row>
    <row r="4606" spans="3:3">
      <c r="C4606" s="29"/>
    </row>
    <row r="4607" spans="3:3">
      <c r="C4607" s="29"/>
    </row>
    <row r="4608" spans="3:3">
      <c r="C4608" s="29"/>
    </row>
    <row r="4609" spans="3:3">
      <c r="C4609" s="29"/>
    </row>
    <row r="4610" spans="3:3">
      <c r="C4610" s="29"/>
    </row>
    <row r="4611" spans="3:3">
      <c r="C4611" s="29"/>
    </row>
    <row r="4612" spans="3:3">
      <c r="C4612" s="29"/>
    </row>
    <row r="4613" spans="3:3">
      <c r="C4613" s="29"/>
    </row>
    <row r="4614" spans="3:3">
      <c r="C4614" s="29"/>
    </row>
    <row r="4615" spans="3:3">
      <c r="C4615" s="29"/>
    </row>
    <row r="4616" spans="3:3">
      <c r="C4616" s="29"/>
    </row>
    <row r="4617" spans="3:3">
      <c r="C4617" s="29"/>
    </row>
    <row r="4618" spans="3:3">
      <c r="C4618" s="29"/>
    </row>
    <row r="4619" spans="3:3">
      <c r="C4619" s="29"/>
    </row>
    <row r="4620" spans="3:3">
      <c r="C4620" s="29"/>
    </row>
    <row r="4621" spans="3:3">
      <c r="C4621" s="29"/>
    </row>
    <row r="4622" spans="3:3">
      <c r="C4622" s="29"/>
    </row>
    <row r="4623" spans="3:3">
      <c r="C4623" s="29"/>
    </row>
    <row r="4624" spans="3:3">
      <c r="C4624" s="29"/>
    </row>
    <row r="4625" spans="3:3">
      <c r="C4625" s="29"/>
    </row>
    <row r="4626" spans="3:3">
      <c r="C4626" s="29"/>
    </row>
    <row r="4627" spans="3:3">
      <c r="C4627" s="29"/>
    </row>
    <row r="4628" spans="3:3">
      <c r="C4628" s="29"/>
    </row>
    <row r="4629" spans="3:3">
      <c r="C4629" s="29"/>
    </row>
    <row r="4630" spans="3:3">
      <c r="C4630" s="29"/>
    </row>
    <row r="4631" spans="3:3">
      <c r="C4631" s="29"/>
    </row>
    <row r="4632" spans="3:3">
      <c r="C4632" s="29"/>
    </row>
    <row r="4633" spans="3:3">
      <c r="C4633" s="29"/>
    </row>
    <row r="4634" spans="3:3">
      <c r="C4634" s="29"/>
    </row>
    <row r="4635" spans="3:3">
      <c r="C4635" s="29"/>
    </row>
    <row r="4636" spans="3:3">
      <c r="C4636" s="29"/>
    </row>
    <row r="4637" spans="3:3">
      <c r="C4637" s="29"/>
    </row>
    <row r="4638" spans="3:3">
      <c r="C4638" s="29"/>
    </row>
    <row r="4639" spans="3:3">
      <c r="C4639" s="29"/>
    </row>
    <row r="4640" spans="3:3">
      <c r="C4640" s="29"/>
    </row>
    <row r="4641" spans="3:3">
      <c r="C4641" s="29"/>
    </row>
    <row r="4642" spans="3:3">
      <c r="C4642" s="29"/>
    </row>
    <row r="4643" spans="3:3">
      <c r="C4643" s="29"/>
    </row>
    <row r="4644" spans="3:3">
      <c r="C4644" s="29"/>
    </row>
    <row r="4645" spans="3:3">
      <c r="C4645" s="29"/>
    </row>
    <row r="4646" spans="3:3">
      <c r="C4646" s="29"/>
    </row>
    <row r="4647" spans="3:3">
      <c r="C4647" s="29"/>
    </row>
    <row r="4648" spans="3:3">
      <c r="C4648" s="29"/>
    </row>
    <row r="4649" spans="3:3">
      <c r="C4649" s="29"/>
    </row>
    <row r="4650" spans="3:3">
      <c r="C4650" s="29"/>
    </row>
    <row r="4651" spans="3:3">
      <c r="C4651" s="29"/>
    </row>
    <row r="4652" spans="3:3">
      <c r="C4652" s="29"/>
    </row>
    <row r="4653" spans="3:3">
      <c r="C4653" s="29"/>
    </row>
    <row r="4654" spans="3:3">
      <c r="C4654" s="29"/>
    </row>
    <row r="4655" spans="3:3">
      <c r="C4655" s="29"/>
    </row>
    <row r="4656" spans="3:3">
      <c r="C4656" s="29"/>
    </row>
    <row r="4657" spans="3:3">
      <c r="C4657" s="29"/>
    </row>
    <row r="4658" spans="3:3">
      <c r="C4658" s="29"/>
    </row>
    <row r="4659" spans="3:3">
      <c r="C4659" s="29"/>
    </row>
    <row r="4660" spans="3:3">
      <c r="C4660" s="29"/>
    </row>
    <row r="4661" spans="3:3">
      <c r="C4661" s="29"/>
    </row>
    <row r="4662" spans="3:3">
      <c r="C4662" s="29"/>
    </row>
    <row r="4663" spans="3:3">
      <c r="C4663" s="29"/>
    </row>
    <row r="4664" spans="3:3">
      <c r="C4664" s="29"/>
    </row>
    <row r="4665" spans="3:3">
      <c r="C4665" s="29"/>
    </row>
    <row r="4666" spans="3:3">
      <c r="C4666" s="29"/>
    </row>
    <row r="4667" spans="3:3">
      <c r="C4667" s="29"/>
    </row>
    <row r="4668" spans="3:3">
      <c r="C4668" s="29"/>
    </row>
    <row r="4669" spans="3:3">
      <c r="C4669" s="29"/>
    </row>
    <row r="4670" spans="3:3">
      <c r="C4670" s="29"/>
    </row>
    <row r="4671" spans="3:3">
      <c r="C4671" s="29"/>
    </row>
    <row r="4672" spans="3:3">
      <c r="C4672" s="29"/>
    </row>
    <row r="4673" spans="3:3">
      <c r="C4673" s="29"/>
    </row>
    <row r="4674" spans="3:3">
      <c r="C4674" s="29"/>
    </row>
    <row r="4675" spans="3:3">
      <c r="C4675" s="29"/>
    </row>
    <row r="4676" spans="3:3">
      <c r="C4676" s="29"/>
    </row>
    <row r="4677" spans="3:3">
      <c r="C4677" s="29"/>
    </row>
    <row r="4678" spans="3:3">
      <c r="C4678" s="29"/>
    </row>
    <row r="4679" spans="3:3">
      <c r="C4679" s="29"/>
    </row>
    <row r="4680" spans="3:3">
      <c r="C4680" s="29"/>
    </row>
    <row r="4681" spans="3:3">
      <c r="C4681" s="29"/>
    </row>
    <row r="4682" spans="3:3">
      <c r="C4682" s="29"/>
    </row>
    <row r="4683" spans="3:3">
      <c r="C4683" s="29"/>
    </row>
    <row r="4684" spans="3:3">
      <c r="C4684" s="29"/>
    </row>
    <row r="4685" spans="3:3">
      <c r="C4685" s="29"/>
    </row>
    <row r="4686" spans="3:3">
      <c r="C4686" s="29"/>
    </row>
    <row r="4687" spans="3:3">
      <c r="C4687" s="29"/>
    </row>
    <row r="4688" spans="3:3">
      <c r="C4688" s="29"/>
    </row>
    <row r="4689" spans="3:3">
      <c r="C4689" s="29"/>
    </row>
    <row r="4690" spans="3:3">
      <c r="C4690" s="29"/>
    </row>
    <row r="4691" spans="3:3">
      <c r="C4691" s="29"/>
    </row>
    <row r="4692" spans="3:3">
      <c r="C4692" s="29"/>
    </row>
    <row r="4693" spans="3:3">
      <c r="C4693" s="29"/>
    </row>
    <row r="4694" spans="3:3">
      <c r="C4694" s="29"/>
    </row>
    <row r="4695" spans="3:3">
      <c r="C4695" s="29"/>
    </row>
    <row r="4696" spans="3:3">
      <c r="C4696" s="29"/>
    </row>
    <row r="4697" spans="3:3">
      <c r="C4697" s="29"/>
    </row>
    <row r="4698" spans="3:3">
      <c r="C4698" s="29"/>
    </row>
    <row r="4699" spans="3:3">
      <c r="C4699" s="29"/>
    </row>
    <row r="4700" spans="3:3">
      <c r="C4700" s="29"/>
    </row>
    <row r="4701" spans="3:3">
      <c r="C4701" s="29"/>
    </row>
    <row r="4702" spans="3:3">
      <c r="C4702" s="29"/>
    </row>
    <row r="4703" spans="3:3">
      <c r="C4703" s="29"/>
    </row>
    <row r="4704" spans="3:3">
      <c r="C4704" s="29"/>
    </row>
    <row r="4705" spans="3:3">
      <c r="C4705" s="29"/>
    </row>
    <row r="4706" spans="3:3">
      <c r="C4706" s="29"/>
    </row>
    <row r="4707" spans="3:3">
      <c r="C4707" s="29"/>
    </row>
    <row r="4708" spans="3:3">
      <c r="C4708" s="29"/>
    </row>
    <row r="4709" spans="3:3">
      <c r="C4709" s="29"/>
    </row>
    <row r="4710" spans="3:3">
      <c r="C4710" s="29"/>
    </row>
    <row r="4711" spans="3:3">
      <c r="C4711" s="29"/>
    </row>
    <row r="4712" spans="3:3">
      <c r="C4712" s="29"/>
    </row>
    <row r="4713" spans="3:3">
      <c r="C4713" s="29"/>
    </row>
    <row r="4714" spans="3:3">
      <c r="C4714" s="29"/>
    </row>
    <row r="4715" spans="3:3">
      <c r="C4715" s="29"/>
    </row>
    <row r="4716" spans="3:3">
      <c r="C4716" s="29"/>
    </row>
    <row r="4717" spans="3:3">
      <c r="C4717" s="29"/>
    </row>
    <row r="4718" spans="3:3">
      <c r="C4718" s="29"/>
    </row>
    <row r="4719" spans="3:3">
      <c r="C4719" s="29"/>
    </row>
    <row r="4720" spans="3:3">
      <c r="C4720" s="29"/>
    </row>
    <row r="4721" spans="3:3">
      <c r="C4721" s="29"/>
    </row>
    <row r="4722" spans="3:3">
      <c r="C4722" s="29"/>
    </row>
    <row r="4723" spans="3:3">
      <c r="C4723" s="29"/>
    </row>
    <row r="4724" spans="3:3">
      <c r="C4724" s="29"/>
    </row>
    <row r="4725" spans="3:3">
      <c r="C4725" s="29"/>
    </row>
    <row r="4726" spans="3:3">
      <c r="C4726" s="29"/>
    </row>
    <row r="4727" spans="3:3">
      <c r="C4727" s="29"/>
    </row>
    <row r="4728" spans="3:3">
      <c r="C4728" s="29"/>
    </row>
    <row r="4729" spans="3:3">
      <c r="C4729" s="29"/>
    </row>
    <row r="4730" spans="3:3">
      <c r="C4730" s="29"/>
    </row>
    <row r="4731" spans="3:3">
      <c r="C4731" s="29"/>
    </row>
    <row r="4732" spans="3:3">
      <c r="C4732" s="29"/>
    </row>
    <row r="4733" spans="3:3">
      <c r="C4733" s="29"/>
    </row>
    <row r="4734" spans="3:3">
      <c r="C4734" s="29"/>
    </row>
    <row r="4735" spans="3:3">
      <c r="C4735" s="29"/>
    </row>
    <row r="4736" spans="3:3">
      <c r="C4736" s="29"/>
    </row>
    <row r="4737" spans="3:3">
      <c r="C4737" s="29"/>
    </row>
    <row r="4738" spans="3:3">
      <c r="C4738" s="29"/>
    </row>
    <row r="4739" spans="3:3">
      <c r="C4739" s="29"/>
    </row>
    <row r="4740" spans="3:3">
      <c r="C4740" s="29"/>
    </row>
    <row r="4741" spans="3:3">
      <c r="C4741" s="29"/>
    </row>
    <row r="4742" spans="3:3">
      <c r="C4742" s="29"/>
    </row>
    <row r="4743" spans="3:3">
      <c r="C4743" s="29"/>
    </row>
    <row r="4744" spans="3:3">
      <c r="C4744" s="29"/>
    </row>
    <row r="4745" spans="3:3">
      <c r="C4745" s="29"/>
    </row>
    <row r="4746" spans="3:3">
      <c r="C4746" s="29"/>
    </row>
    <row r="4747" spans="3:3">
      <c r="C4747" s="29"/>
    </row>
    <row r="4748" spans="3:3">
      <c r="C4748" s="29"/>
    </row>
    <row r="4749" spans="3:3">
      <c r="C4749" s="29"/>
    </row>
    <row r="4750" spans="3:3">
      <c r="C4750" s="29"/>
    </row>
    <row r="4751" spans="3:3">
      <c r="C4751" s="29"/>
    </row>
    <row r="4752" spans="3:3">
      <c r="C4752" s="29"/>
    </row>
    <row r="4753" spans="3:3">
      <c r="C4753" s="29"/>
    </row>
    <row r="4754" spans="3:3">
      <c r="C4754" s="29"/>
    </row>
    <row r="4755" spans="3:3">
      <c r="C4755" s="29"/>
    </row>
    <row r="4756" spans="3:3">
      <c r="C4756" s="29"/>
    </row>
    <row r="4757" spans="3:3">
      <c r="C4757" s="29"/>
    </row>
    <row r="4758" spans="3:3">
      <c r="C4758" s="29"/>
    </row>
    <row r="4759" spans="3:3">
      <c r="C4759" s="29"/>
    </row>
    <row r="4760" spans="3:3">
      <c r="C4760" s="29"/>
    </row>
    <row r="4761" spans="3:3">
      <c r="C4761" s="29"/>
    </row>
    <row r="4762" spans="3:3">
      <c r="C4762" s="29"/>
    </row>
    <row r="4763" spans="3:3">
      <c r="C4763" s="29"/>
    </row>
    <row r="4764" spans="3:3">
      <c r="C4764" s="29"/>
    </row>
    <row r="4765" spans="3:3">
      <c r="C4765" s="29"/>
    </row>
    <row r="4766" spans="3:3">
      <c r="C4766" s="29"/>
    </row>
    <row r="4767" spans="3:3">
      <c r="C4767" s="29"/>
    </row>
    <row r="4768" spans="3:3">
      <c r="C4768" s="29"/>
    </row>
    <row r="4769" spans="3:3">
      <c r="C4769" s="29"/>
    </row>
    <row r="4770" spans="3:3">
      <c r="C4770" s="29"/>
    </row>
    <row r="4771" spans="3:3">
      <c r="C4771" s="29"/>
    </row>
    <row r="4772" spans="3:3">
      <c r="C4772" s="29"/>
    </row>
    <row r="4773" spans="3:3">
      <c r="C4773" s="29"/>
    </row>
    <row r="4774" spans="3:3">
      <c r="C4774" s="29"/>
    </row>
    <row r="4775" spans="3:3">
      <c r="C4775" s="29"/>
    </row>
    <row r="4776" spans="3:3">
      <c r="C4776" s="29"/>
    </row>
    <row r="4777" spans="3:3">
      <c r="C4777" s="29"/>
    </row>
    <row r="4778" spans="3:3">
      <c r="C4778" s="29"/>
    </row>
    <row r="4779" spans="3:3">
      <c r="C4779" s="29"/>
    </row>
    <row r="4780" spans="3:3">
      <c r="C4780" s="29"/>
    </row>
    <row r="4781" spans="3:3">
      <c r="C4781" s="29"/>
    </row>
    <row r="4782" spans="3:3">
      <c r="C4782" s="29"/>
    </row>
    <row r="4783" spans="3:3">
      <c r="C4783" s="29"/>
    </row>
    <row r="4784" spans="3:3">
      <c r="C4784" s="29"/>
    </row>
    <row r="4785" spans="3:3">
      <c r="C4785" s="29"/>
    </row>
    <row r="4786" spans="3:3">
      <c r="C4786" s="29"/>
    </row>
    <row r="4787" spans="3:3">
      <c r="C4787" s="29"/>
    </row>
    <row r="4788" spans="3:3">
      <c r="C4788" s="29"/>
    </row>
    <row r="4789" spans="3:3">
      <c r="C4789" s="29"/>
    </row>
    <row r="4790" spans="3:3">
      <c r="C4790" s="29"/>
    </row>
    <row r="4791" spans="3:3">
      <c r="C4791" s="29"/>
    </row>
    <row r="4792" spans="3:3">
      <c r="C4792" s="29"/>
    </row>
    <row r="4793" spans="3:3">
      <c r="C4793" s="29"/>
    </row>
    <row r="4794" spans="3:3">
      <c r="C4794" s="29"/>
    </row>
    <row r="4795" spans="3:3">
      <c r="C4795" s="29"/>
    </row>
    <row r="4796" spans="3:3">
      <c r="C4796" s="29"/>
    </row>
    <row r="4797" spans="3:3">
      <c r="C4797" s="29"/>
    </row>
    <row r="4798" spans="3:3">
      <c r="C4798" s="29"/>
    </row>
    <row r="4799" spans="3:3">
      <c r="C4799" s="29"/>
    </row>
    <row r="4800" spans="3:3">
      <c r="C4800" s="29"/>
    </row>
    <row r="4801" spans="3:3">
      <c r="C4801" s="29"/>
    </row>
    <row r="4802" spans="3:3">
      <c r="C4802" s="29"/>
    </row>
    <row r="4803" spans="3:3">
      <c r="C4803" s="29"/>
    </row>
    <row r="4804" spans="3:3">
      <c r="C4804" s="29"/>
    </row>
    <row r="4805" spans="3:3">
      <c r="C4805" s="29"/>
    </row>
    <row r="4806" spans="3:3">
      <c r="C4806" s="29"/>
    </row>
    <row r="4807" spans="3:3">
      <c r="C4807" s="29"/>
    </row>
    <row r="4808" spans="3:3">
      <c r="C4808" s="29"/>
    </row>
    <row r="4809" spans="3:3">
      <c r="C4809" s="29"/>
    </row>
    <row r="4810" spans="3:3">
      <c r="C4810" s="29"/>
    </row>
    <row r="4811" spans="3:3">
      <c r="C4811" s="29"/>
    </row>
    <row r="4812" spans="3:3">
      <c r="C4812" s="29"/>
    </row>
    <row r="4813" spans="3:3">
      <c r="C4813" s="29"/>
    </row>
    <row r="4814" spans="3:3">
      <c r="C4814" s="29"/>
    </row>
    <row r="4815" spans="3:3">
      <c r="C4815" s="29"/>
    </row>
    <row r="4816" spans="3:3">
      <c r="C4816" s="29"/>
    </row>
    <row r="4817" spans="3:3">
      <c r="C4817" s="29"/>
    </row>
    <row r="4818" spans="3:3">
      <c r="C4818" s="29"/>
    </row>
    <row r="4819" spans="3:3">
      <c r="C4819" s="29"/>
    </row>
    <row r="4820" spans="3:3">
      <c r="C4820" s="29"/>
    </row>
    <row r="4821" spans="3:3">
      <c r="C4821" s="29"/>
    </row>
    <row r="4822" spans="3:3">
      <c r="C4822" s="29"/>
    </row>
    <row r="4823" spans="3:3">
      <c r="C4823" s="29"/>
    </row>
    <row r="4824" spans="3:3">
      <c r="C4824" s="29"/>
    </row>
    <row r="4825" spans="3:3">
      <c r="C4825" s="29"/>
    </row>
    <row r="4826" spans="3:3">
      <c r="C4826" s="29"/>
    </row>
    <row r="4827" spans="3:3">
      <c r="C4827" s="29"/>
    </row>
    <row r="4828" spans="3:3">
      <c r="C4828" s="29"/>
    </row>
    <row r="4829" spans="3:3">
      <c r="C4829" s="29"/>
    </row>
    <row r="4830" spans="3:3">
      <c r="C4830" s="29"/>
    </row>
    <row r="4831" spans="3:3">
      <c r="C4831" s="29"/>
    </row>
    <row r="4832" spans="3:3">
      <c r="C4832" s="29"/>
    </row>
    <row r="4833" spans="3:3">
      <c r="C4833" s="29"/>
    </row>
    <row r="4834" spans="3:3">
      <c r="C4834" s="29"/>
    </row>
    <row r="4835" spans="3:3">
      <c r="C4835" s="29"/>
    </row>
    <row r="4836" spans="3:3">
      <c r="C4836" s="29"/>
    </row>
    <row r="4837" spans="3:3">
      <c r="C4837" s="29"/>
    </row>
    <row r="4838" spans="3:3">
      <c r="C4838" s="29"/>
    </row>
    <row r="4839" spans="3:3">
      <c r="C4839" s="29"/>
    </row>
    <row r="4840" spans="3:3">
      <c r="C4840" s="29"/>
    </row>
    <row r="4841" spans="3:3">
      <c r="C4841" s="29"/>
    </row>
    <row r="4842" spans="3:3">
      <c r="C4842" s="29"/>
    </row>
    <row r="4843" spans="3:3">
      <c r="C4843" s="29"/>
    </row>
    <row r="4844" spans="3:3">
      <c r="C4844" s="29"/>
    </row>
    <row r="4845" spans="3:3">
      <c r="C4845" s="29"/>
    </row>
    <row r="4846" spans="3:3">
      <c r="C4846" s="29"/>
    </row>
    <row r="4847" spans="3:3">
      <c r="C4847" s="29"/>
    </row>
    <row r="4848" spans="3:3">
      <c r="C4848" s="29"/>
    </row>
    <row r="4849" spans="3:3">
      <c r="C4849" s="29"/>
    </row>
    <row r="4850" spans="3:3">
      <c r="C4850" s="29"/>
    </row>
    <row r="4851" spans="3:3">
      <c r="C4851" s="29"/>
    </row>
    <row r="4852" spans="3:3">
      <c r="C4852" s="29"/>
    </row>
    <row r="4853" spans="3:3">
      <c r="C4853" s="29"/>
    </row>
    <row r="4854" spans="3:3">
      <c r="C4854" s="29"/>
    </row>
    <row r="4855" spans="3:3">
      <c r="C4855" s="29"/>
    </row>
    <row r="4856" spans="3:3">
      <c r="C4856" s="29"/>
    </row>
    <row r="4857" spans="3:3">
      <c r="C4857" s="29"/>
    </row>
    <row r="4858" spans="3:3">
      <c r="C4858" s="29"/>
    </row>
    <row r="4859" spans="3:3">
      <c r="C4859" s="29"/>
    </row>
    <row r="4860" spans="3:3">
      <c r="C4860" s="29"/>
    </row>
    <row r="4861" spans="3:3">
      <c r="C4861" s="29"/>
    </row>
    <row r="4862" spans="3:3">
      <c r="C4862" s="29"/>
    </row>
    <row r="4863" spans="3:3">
      <c r="C4863" s="29"/>
    </row>
    <row r="4864" spans="3:3">
      <c r="C4864" s="29"/>
    </row>
    <row r="4865" spans="3:3">
      <c r="C4865" s="29"/>
    </row>
    <row r="4866" spans="3:3">
      <c r="C4866" s="29"/>
    </row>
    <row r="4867" spans="3:3">
      <c r="C4867" s="29"/>
    </row>
    <row r="4868" spans="3:3">
      <c r="C4868" s="29"/>
    </row>
    <row r="4869" spans="3:3">
      <c r="C4869" s="29"/>
    </row>
    <row r="4870" spans="3:3">
      <c r="C4870" s="29"/>
    </row>
    <row r="4871" spans="3:3">
      <c r="C4871" s="29"/>
    </row>
    <row r="4872" spans="3:3">
      <c r="C4872" s="29"/>
    </row>
    <row r="4873" spans="3:3">
      <c r="C4873" s="29"/>
    </row>
    <row r="4874" spans="3:3">
      <c r="C4874" s="29"/>
    </row>
    <row r="4875" spans="3:3">
      <c r="C4875" s="29"/>
    </row>
    <row r="4876" spans="3:3">
      <c r="C4876" s="29"/>
    </row>
    <row r="4877" spans="3:3">
      <c r="C4877" s="29"/>
    </row>
    <row r="4878" spans="3:3">
      <c r="C4878" s="29"/>
    </row>
    <row r="4879" spans="3:3">
      <c r="C4879" s="29"/>
    </row>
    <row r="4880" spans="3:3">
      <c r="C4880" s="29"/>
    </row>
    <row r="4881" spans="3:3">
      <c r="C4881" s="29"/>
    </row>
    <row r="4882" spans="3:3">
      <c r="C4882" s="29"/>
    </row>
    <row r="4883" spans="3:3">
      <c r="C4883" s="29"/>
    </row>
    <row r="4884" spans="3:3">
      <c r="C4884" s="29"/>
    </row>
    <row r="4885" spans="3:3">
      <c r="C4885" s="29"/>
    </row>
    <row r="4886" spans="3:3">
      <c r="C4886" s="29"/>
    </row>
    <row r="4887" spans="3:3">
      <c r="C4887" s="29"/>
    </row>
    <row r="4888" spans="3:3">
      <c r="C4888" s="29"/>
    </row>
    <row r="4889" spans="3:3">
      <c r="C4889" s="29"/>
    </row>
    <row r="4890" spans="3:3">
      <c r="C4890" s="29"/>
    </row>
    <row r="4891" spans="3:3">
      <c r="C4891" s="29"/>
    </row>
    <row r="4892" spans="3:3">
      <c r="C4892" s="29"/>
    </row>
    <row r="4893" spans="3:3">
      <c r="C4893" s="29"/>
    </row>
    <row r="4894" spans="3:3">
      <c r="C4894" s="29"/>
    </row>
    <row r="4895" spans="3:3">
      <c r="C4895" s="29"/>
    </row>
    <row r="4896" spans="3:3">
      <c r="C4896" s="29"/>
    </row>
    <row r="4897" spans="3:3">
      <c r="C4897" s="29"/>
    </row>
    <row r="4898" spans="3:3">
      <c r="C4898" s="29"/>
    </row>
    <row r="4899" spans="3:3">
      <c r="C4899" s="29"/>
    </row>
    <row r="4900" spans="3:3">
      <c r="C4900" s="29"/>
    </row>
    <row r="4901" spans="3:3">
      <c r="C4901" s="29"/>
    </row>
    <row r="4902" spans="3:3">
      <c r="C4902" s="29"/>
    </row>
    <row r="4903" spans="3:3">
      <c r="C4903" s="29"/>
    </row>
    <row r="4904" spans="3:3">
      <c r="C4904" s="29"/>
    </row>
    <row r="4905" spans="3:3">
      <c r="C4905" s="29"/>
    </row>
    <row r="4906" spans="3:3">
      <c r="C4906" s="29"/>
    </row>
    <row r="4907" spans="3:3">
      <c r="C4907" s="29"/>
    </row>
    <row r="4908" spans="3:3">
      <c r="C4908" s="29"/>
    </row>
    <row r="4909" spans="3:3">
      <c r="C4909" s="29"/>
    </row>
    <row r="4910" spans="3:3">
      <c r="C4910" s="29"/>
    </row>
    <row r="4911" spans="3:3">
      <c r="C4911" s="29"/>
    </row>
    <row r="4912" spans="3:3">
      <c r="C4912" s="29"/>
    </row>
    <row r="4913" spans="3:3">
      <c r="C4913" s="29"/>
    </row>
    <row r="4914" spans="3:3">
      <c r="C4914" s="29"/>
    </row>
    <row r="4915" spans="3:3">
      <c r="C4915" s="29"/>
    </row>
    <row r="4916" spans="3:3">
      <c r="C4916" s="29"/>
    </row>
    <row r="4917" spans="3:3">
      <c r="C4917" s="29"/>
    </row>
    <row r="4918" spans="3:3">
      <c r="C4918" s="29"/>
    </row>
    <row r="4919" spans="3:3">
      <c r="C4919" s="29"/>
    </row>
    <row r="4920" spans="3:3">
      <c r="C4920" s="29"/>
    </row>
    <row r="4921" spans="3:3">
      <c r="C4921" s="29"/>
    </row>
    <row r="4922" spans="3:3">
      <c r="C4922" s="29"/>
    </row>
    <row r="4923" spans="3:3">
      <c r="C4923" s="29"/>
    </row>
    <row r="4924" spans="3:3">
      <c r="C4924" s="29"/>
    </row>
    <row r="4925" spans="3:3">
      <c r="C4925" s="29"/>
    </row>
    <row r="4926" spans="3:3">
      <c r="C4926" s="29"/>
    </row>
    <row r="4927" spans="3:3">
      <c r="C4927" s="29"/>
    </row>
    <row r="4928" spans="3:3">
      <c r="C4928" s="29"/>
    </row>
    <row r="4929" spans="3:3">
      <c r="C4929" s="29"/>
    </row>
    <row r="4930" spans="3:3">
      <c r="C4930" s="29"/>
    </row>
    <row r="4931" spans="3:3">
      <c r="C4931" s="29"/>
    </row>
    <row r="4932" spans="3:3">
      <c r="C4932" s="29"/>
    </row>
    <row r="4933" spans="3:3">
      <c r="C4933" s="29"/>
    </row>
    <row r="4934" spans="3:3">
      <c r="C4934" s="29"/>
    </row>
    <row r="4935" spans="3:3">
      <c r="C4935" s="29"/>
    </row>
    <row r="4936" spans="3:3">
      <c r="C4936" s="29"/>
    </row>
    <row r="4937" spans="3:3">
      <c r="C4937" s="29"/>
    </row>
    <row r="4938" spans="3:3">
      <c r="C4938" s="29"/>
    </row>
    <row r="4939" spans="3:3">
      <c r="C4939" s="29"/>
    </row>
    <row r="4940" spans="3:3">
      <c r="C4940" s="29"/>
    </row>
    <row r="4941" spans="3:3">
      <c r="C4941" s="29"/>
    </row>
    <row r="4942" spans="3:3">
      <c r="C4942" s="29"/>
    </row>
    <row r="4943" spans="3:3">
      <c r="C4943" s="29"/>
    </row>
    <row r="4944" spans="3:3">
      <c r="C4944" s="29"/>
    </row>
    <row r="4945" spans="3:3">
      <c r="C4945" s="29"/>
    </row>
    <row r="4946" spans="3:3">
      <c r="C4946" s="29"/>
    </row>
    <row r="4947" spans="3:3">
      <c r="C4947" s="29"/>
    </row>
    <row r="4948" spans="3:3">
      <c r="C4948" s="29"/>
    </row>
    <row r="4949" spans="3:3">
      <c r="C4949" s="29"/>
    </row>
    <row r="4950" spans="3:3">
      <c r="C4950" s="29"/>
    </row>
    <row r="4951" spans="3:3">
      <c r="C4951" s="29"/>
    </row>
    <row r="4952" spans="3:3">
      <c r="C4952" s="29"/>
    </row>
    <row r="4953" spans="3:3">
      <c r="C4953" s="29"/>
    </row>
    <row r="4954" spans="3:3">
      <c r="C4954" s="29"/>
    </row>
    <row r="4955" spans="3:3">
      <c r="C4955" s="29"/>
    </row>
    <row r="4956" spans="3:3">
      <c r="C4956" s="29"/>
    </row>
    <row r="4957" spans="3:3">
      <c r="C4957" s="29"/>
    </row>
    <row r="4958" spans="3:3">
      <c r="C4958" s="29"/>
    </row>
    <row r="4959" spans="3:3">
      <c r="C4959" s="29"/>
    </row>
    <row r="4960" spans="3:3">
      <c r="C4960" s="29"/>
    </row>
    <row r="4961" spans="3:3">
      <c r="C4961" s="29"/>
    </row>
    <row r="4962" spans="3:3">
      <c r="C4962" s="29"/>
    </row>
    <row r="4963" spans="3:3">
      <c r="C4963" s="29"/>
    </row>
    <row r="4964" spans="3:3">
      <c r="C4964" s="29"/>
    </row>
    <row r="4965" spans="3:3">
      <c r="C4965" s="29"/>
    </row>
    <row r="4966" spans="3:3">
      <c r="C4966" s="29"/>
    </row>
    <row r="4967" spans="3:3">
      <c r="C4967" s="29"/>
    </row>
    <row r="4968" spans="3:3">
      <c r="C4968" s="29"/>
    </row>
    <row r="4969" spans="3:3">
      <c r="C4969" s="29"/>
    </row>
    <row r="4970" spans="3:3">
      <c r="C4970" s="29"/>
    </row>
    <row r="4971" spans="3:3">
      <c r="C4971" s="29"/>
    </row>
    <row r="4972" spans="3:3">
      <c r="C4972" s="29"/>
    </row>
    <row r="4973" spans="3:3">
      <c r="C4973" s="29"/>
    </row>
    <row r="4974" spans="3:3">
      <c r="C4974" s="29"/>
    </row>
    <row r="4975" spans="3:3">
      <c r="C4975" s="29"/>
    </row>
    <row r="4976" spans="3:3">
      <c r="C4976" s="29"/>
    </row>
    <row r="4977" spans="3:3">
      <c r="C4977" s="29"/>
    </row>
    <row r="4978" spans="3:3">
      <c r="C4978" s="29"/>
    </row>
    <row r="4979" spans="3:3">
      <c r="C4979" s="29"/>
    </row>
    <row r="4980" spans="3:3">
      <c r="C4980" s="29"/>
    </row>
    <row r="4981" spans="3:3">
      <c r="C4981" s="29"/>
    </row>
    <row r="4982" spans="3:3">
      <c r="C4982" s="29"/>
    </row>
    <row r="4983" spans="3:3">
      <c r="C4983" s="29"/>
    </row>
    <row r="4984" spans="3:3">
      <c r="C4984" s="29"/>
    </row>
    <row r="4985" spans="3:3">
      <c r="C4985" s="29"/>
    </row>
    <row r="4986" spans="3:3">
      <c r="C4986" s="29"/>
    </row>
    <row r="4987" spans="3:3">
      <c r="C4987" s="29"/>
    </row>
    <row r="4988" spans="3:3">
      <c r="C4988" s="29"/>
    </row>
    <row r="4989" spans="3:3">
      <c r="C4989" s="29"/>
    </row>
    <row r="4990" spans="3:3">
      <c r="C4990" s="29"/>
    </row>
    <row r="4991" spans="3:3">
      <c r="C4991" s="29"/>
    </row>
    <row r="4992" spans="3:3">
      <c r="C4992" s="29"/>
    </row>
    <row r="4993" spans="3:3">
      <c r="C4993" s="29"/>
    </row>
    <row r="4994" spans="3:3">
      <c r="C4994" s="29"/>
    </row>
    <row r="4995" spans="3:3">
      <c r="C4995" s="29"/>
    </row>
    <row r="4996" spans="3:3">
      <c r="C4996" s="29"/>
    </row>
    <row r="4997" spans="3:3">
      <c r="C4997" s="29"/>
    </row>
    <row r="4998" spans="3:3">
      <c r="C4998" s="29"/>
    </row>
    <row r="4999" spans="3:3">
      <c r="C4999" s="29"/>
    </row>
    <row r="5000" spans="3:3">
      <c r="C5000" s="29"/>
    </row>
    <row r="5001" spans="3:3">
      <c r="C5001" s="29"/>
    </row>
    <row r="5002" spans="3:3">
      <c r="C5002" s="29"/>
    </row>
    <row r="5003" spans="3:3">
      <c r="C5003" s="29"/>
    </row>
    <row r="5004" spans="3:3">
      <c r="C5004" s="29"/>
    </row>
    <row r="5005" spans="3:3">
      <c r="C5005" s="29"/>
    </row>
    <row r="5006" spans="3:3">
      <c r="C5006" s="29"/>
    </row>
    <row r="5007" spans="3:3">
      <c r="C5007" s="29"/>
    </row>
    <row r="5008" spans="3:3">
      <c r="C5008" s="29"/>
    </row>
    <row r="5009" spans="3:3">
      <c r="C5009" s="29"/>
    </row>
    <row r="5010" spans="3:3">
      <c r="C5010" s="29"/>
    </row>
    <row r="5011" spans="3:3">
      <c r="C5011" s="29"/>
    </row>
    <row r="5012" spans="3:3">
      <c r="C5012" s="29"/>
    </row>
    <row r="5013" spans="3:3">
      <c r="C5013" s="29"/>
    </row>
    <row r="5014" spans="3:3">
      <c r="C5014" s="29"/>
    </row>
    <row r="5015" spans="3:3">
      <c r="C5015" s="29"/>
    </row>
    <row r="5016" spans="3:3">
      <c r="C5016" s="29"/>
    </row>
    <row r="5017" spans="3:3">
      <c r="C5017" s="29"/>
    </row>
    <row r="5018" spans="3:3">
      <c r="C5018" s="29"/>
    </row>
    <row r="5019" spans="3:3">
      <c r="C5019" s="29"/>
    </row>
    <row r="5020" spans="3:3">
      <c r="C5020" s="29"/>
    </row>
    <row r="5021" spans="3:3">
      <c r="C5021" s="29"/>
    </row>
    <row r="5022" spans="3:3">
      <c r="C5022" s="29"/>
    </row>
    <row r="5023" spans="3:3">
      <c r="C5023" s="29"/>
    </row>
    <row r="5024" spans="3:3">
      <c r="C5024" s="29"/>
    </row>
    <row r="5025" spans="3:3">
      <c r="C5025" s="29"/>
    </row>
    <row r="5026" spans="3:3">
      <c r="C5026" s="29"/>
    </row>
    <row r="5027" spans="3:3">
      <c r="C5027" s="29"/>
    </row>
    <row r="5028" spans="3:3">
      <c r="C5028" s="29"/>
    </row>
    <row r="5029" spans="3:3">
      <c r="C5029" s="29"/>
    </row>
    <row r="5030" spans="3:3">
      <c r="C5030" s="29"/>
    </row>
    <row r="5031" spans="3:3">
      <c r="C5031" s="29"/>
    </row>
    <row r="5032" spans="3:3">
      <c r="C5032" s="29"/>
    </row>
    <row r="5033" spans="3:3">
      <c r="C5033" s="29"/>
    </row>
    <row r="5034" spans="3:3">
      <c r="C5034" s="29"/>
    </row>
    <row r="5035" spans="3:3">
      <c r="C5035" s="29"/>
    </row>
    <row r="5036" spans="3:3">
      <c r="C5036" s="29"/>
    </row>
    <row r="5037" spans="3:3">
      <c r="C5037" s="29"/>
    </row>
    <row r="5038" spans="3:3">
      <c r="C5038" s="29"/>
    </row>
    <row r="5039" spans="3:3">
      <c r="C5039" s="29"/>
    </row>
    <row r="5040" spans="3:3">
      <c r="C5040" s="29"/>
    </row>
    <row r="5041" spans="3:3">
      <c r="C5041" s="29"/>
    </row>
    <row r="5042" spans="3:3">
      <c r="C5042" s="29"/>
    </row>
    <row r="5043" spans="3:3">
      <c r="C5043" s="29"/>
    </row>
    <row r="5044" spans="3:3">
      <c r="C5044" s="29"/>
    </row>
    <row r="5045" spans="3:3">
      <c r="C5045" s="29"/>
    </row>
    <row r="5046" spans="3:3">
      <c r="C5046" s="29"/>
    </row>
    <row r="5047" spans="3:3">
      <c r="C5047" s="29"/>
    </row>
    <row r="5048" spans="3:3">
      <c r="C5048" s="29"/>
    </row>
    <row r="5049" spans="3:3">
      <c r="C5049" s="29"/>
    </row>
    <row r="5050" spans="3:3">
      <c r="C5050" s="29"/>
    </row>
    <row r="5051" spans="3:3">
      <c r="C5051" s="29"/>
    </row>
    <row r="5052" spans="3:3">
      <c r="C5052" s="29"/>
    </row>
    <row r="5053" spans="3:3">
      <c r="C5053" s="29"/>
    </row>
    <row r="5054" spans="3:3">
      <c r="C5054" s="29"/>
    </row>
    <row r="5055" spans="3:3">
      <c r="C5055" s="29"/>
    </row>
    <row r="5056" spans="3:3">
      <c r="C5056" s="29"/>
    </row>
    <row r="5057" spans="3:3">
      <c r="C5057" s="29"/>
    </row>
    <row r="5058" spans="3:3">
      <c r="C5058" s="29"/>
    </row>
    <row r="5059" spans="3:3">
      <c r="C5059" s="29"/>
    </row>
    <row r="5060" spans="3:3">
      <c r="C5060" s="29"/>
    </row>
    <row r="5061" spans="3:3">
      <c r="C5061" s="29"/>
    </row>
    <row r="5062" spans="3:3">
      <c r="C5062" s="29"/>
    </row>
    <row r="5063" spans="3:3">
      <c r="C5063" s="29"/>
    </row>
    <row r="5064" spans="3:3">
      <c r="C5064" s="29"/>
    </row>
    <row r="5065" spans="3:3">
      <c r="C5065" s="29"/>
    </row>
    <row r="5066" spans="3:3">
      <c r="C5066" s="29"/>
    </row>
    <row r="5067" spans="3:3">
      <c r="C5067" s="29"/>
    </row>
    <row r="5068" spans="3:3">
      <c r="C5068" s="29"/>
    </row>
    <row r="5069" spans="3:3">
      <c r="C5069" s="29"/>
    </row>
    <row r="5070" spans="3:3">
      <c r="C5070" s="29"/>
    </row>
    <row r="5071" spans="3:3">
      <c r="C5071" s="29"/>
    </row>
    <row r="5072" spans="3:3">
      <c r="C5072" s="29"/>
    </row>
    <row r="5073" spans="3:3">
      <c r="C5073" s="29"/>
    </row>
    <row r="5074" spans="3:3">
      <c r="C5074" s="29"/>
    </row>
    <row r="5075" spans="3:3">
      <c r="C5075" s="29"/>
    </row>
    <row r="5076" spans="3:3">
      <c r="C5076" s="29"/>
    </row>
    <row r="5077" spans="3:3">
      <c r="C5077" s="29"/>
    </row>
    <row r="5078" spans="3:3">
      <c r="C5078" s="29"/>
    </row>
    <row r="5079" spans="3:3">
      <c r="C5079" s="29"/>
    </row>
    <row r="5080" spans="3:3">
      <c r="C5080" s="29"/>
    </row>
    <row r="5081" spans="3:3">
      <c r="C5081" s="29"/>
    </row>
    <row r="5082" spans="3:3">
      <c r="C5082" s="29"/>
    </row>
    <row r="5083" spans="3:3">
      <c r="C5083" s="29"/>
    </row>
    <row r="5084" spans="3:3">
      <c r="C5084" s="29"/>
    </row>
    <row r="5085" spans="3:3">
      <c r="C5085" s="29"/>
    </row>
    <row r="5086" spans="3:3">
      <c r="C5086" s="29"/>
    </row>
    <row r="5087" spans="3:3">
      <c r="C5087" s="29"/>
    </row>
    <row r="5088" spans="3:3">
      <c r="C5088" s="29"/>
    </row>
    <row r="5089" spans="3:3">
      <c r="C5089" s="29"/>
    </row>
    <row r="5090" spans="3:3">
      <c r="C5090" s="29"/>
    </row>
    <row r="5091" spans="3:3">
      <c r="C5091" s="29"/>
    </row>
    <row r="5092" spans="3:3">
      <c r="C5092" s="29"/>
    </row>
    <row r="5093" spans="3:3">
      <c r="C5093" s="29"/>
    </row>
    <row r="5094" spans="3:3">
      <c r="C5094" s="29"/>
    </row>
    <row r="5095" spans="3:3">
      <c r="C5095" s="29"/>
    </row>
    <row r="5096" spans="3:3">
      <c r="C5096" s="29"/>
    </row>
    <row r="5097" spans="3:3">
      <c r="C5097" s="29"/>
    </row>
    <row r="5098" spans="3:3">
      <c r="C5098" s="29"/>
    </row>
    <row r="5099" spans="3:3">
      <c r="C5099" s="29"/>
    </row>
    <row r="5100" spans="3:3">
      <c r="C5100" s="29"/>
    </row>
    <row r="5101" spans="3:3">
      <c r="C5101" s="29"/>
    </row>
    <row r="5102" spans="3:3">
      <c r="C5102" s="29"/>
    </row>
    <row r="5103" spans="3:3">
      <c r="C5103" s="29"/>
    </row>
    <row r="5104" spans="3:3">
      <c r="C5104" s="29"/>
    </row>
    <row r="5105" spans="3:3">
      <c r="C5105" s="29"/>
    </row>
    <row r="5106" spans="3:3">
      <c r="C5106" s="29"/>
    </row>
    <row r="5107" spans="3:3">
      <c r="C5107" s="29"/>
    </row>
    <row r="5108" spans="3:3">
      <c r="C5108" s="29"/>
    </row>
    <row r="5109" spans="3:3">
      <c r="C5109" s="29"/>
    </row>
    <row r="5110" spans="3:3">
      <c r="C5110" s="29"/>
    </row>
    <row r="5111" spans="3:3">
      <c r="C5111" s="29"/>
    </row>
    <row r="5112" spans="3:3">
      <c r="C5112" s="29"/>
    </row>
    <row r="5113" spans="3:3">
      <c r="C5113" s="29"/>
    </row>
    <row r="5114" spans="3:3">
      <c r="C5114" s="29"/>
    </row>
    <row r="5115" spans="3:3">
      <c r="C5115" s="29"/>
    </row>
    <row r="5116" spans="3:3">
      <c r="C5116" s="29"/>
    </row>
    <row r="5117" spans="3:3">
      <c r="C5117" s="29"/>
    </row>
    <row r="5118" spans="3:3">
      <c r="C5118" s="29"/>
    </row>
    <row r="5119" spans="3:3">
      <c r="C5119" s="29"/>
    </row>
    <row r="5120" spans="3:3">
      <c r="C5120" s="29"/>
    </row>
    <row r="5121" spans="3:3">
      <c r="C5121" s="29"/>
    </row>
    <row r="5122" spans="3:3">
      <c r="C5122" s="29"/>
    </row>
    <row r="5123" spans="3:3">
      <c r="C5123" s="29"/>
    </row>
    <row r="5124" spans="3:3">
      <c r="C5124" s="29"/>
    </row>
    <row r="5125" spans="3:3">
      <c r="C5125" s="29"/>
    </row>
    <row r="5126" spans="3:3">
      <c r="C5126" s="29"/>
    </row>
    <row r="5127" spans="3:3">
      <c r="C5127" s="29"/>
    </row>
    <row r="5128" spans="3:3">
      <c r="C5128" s="29"/>
    </row>
    <row r="5129" spans="3:3">
      <c r="C5129" s="29"/>
    </row>
    <row r="5130" spans="3:3">
      <c r="C5130" s="29"/>
    </row>
    <row r="5131" spans="3:3">
      <c r="C5131" s="29"/>
    </row>
    <row r="5132" spans="3:3">
      <c r="C5132" s="29"/>
    </row>
    <row r="5133" spans="3:3">
      <c r="C5133" s="29"/>
    </row>
    <row r="5134" spans="3:3">
      <c r="C5134" s="29"/>
    </row>
    <row r="5135" spans="3:3">
      <c r="C5135" s="29"/>
    </row>
    <row r="5136" spans="3:3">
      <c r="C5136" s="29"/>
    </row>
    <row r="5137" spans="3:3">
      <c r="C5137" s="29"/>
    </row>
    <row r="5138" spans="3:3">
      <c r="C5138" s="29"/>
    </row>
    <row r="5139" spans="3:3">
      <c r="C5139" s="29"/>
    </row>
    <row r="5140" spans="3:3">
      <c r="C5140" s="29"/>
    </row>
    <row r="5141" spans="3:3">
      <c r="C5141" s="29"/>
    </row>
    <row r="5142" spans="3:3">
      <c r="C5142" s="29"/>
    </row>
    <row r="5143" spans="3:3">
      <c r="C5143" s="29"/>
    </row>
    <row r="5144" spans="3:3">
      <c r="C5144" s="29"/>
    </row>
    <row r="5145" spans="3:3">
      <c r="C5145" s="29"/>
    </row>
    <row r="5146" spans="3:3">
      <c r="C5146" s="29"/>
    </row>
    <row r="5147" spans="3:3">
      <c r="C5147" s="29"/>
    </row>
    <row r="5148" spans="3:3">
      <c r="C5148" s="29"/>
    </row>
    <row r="5149" spans="3:3">
      <c r="C5149" s="29"/>
    </row>
    <row r="5150" spans="3:3">
      <c r="C5150" s="29"/>
    </row>
    <row r="5151" spans="3:3">
      <c r="C5151" s="29"/>
    </row>
    <row r="5152" spans="3:3">
      <c r="C5152" s="29"/>
    </row>
    <row r="5153" spans="3:3">
      <c r="C5153" s="29"/>
    </row>
    <row r="5154" spans="3:3">
      <c r="C5154" s="29"/>
    </row>
    <row r="5155" spans="3:3">
      <c r="C5155" s="29"/>
    </row>
    <row r="5156" spans="3:3">
      <c r="C5156" s="29"/>
    </row>
    <row r="5157" spans="3:3">
      <c r="C5157" s="29"/>
    </row>
    <row r="5158" spans="3:3">
      <c r="C5158" s="29"/>
    </row>
    <row r="5159" spans="3:3">
      <c r="C5159" s="29"/>
    </row>
    <row r="5160" spans="3:3">
      <c r="C5160" s="29"/>
    </row>
    <row r="5161" spans="3:3">
      <c r="C5161" s="29"/>
    </row>
    <row r="5162" spans="3:3">
      <c r="C5162" s="29"/>
    </row>
    <row r="5163" spans="3:3">
      <c r="C5163" s="29"/>
    </row>
    <row r="5164" spans="3:3">
      <c r="C5164" s="29"/>
    </row>
    <row r="5165" spans="3:3">
      <c r="C5165" s="29"/>
    </row>
    <row r="5166" spans="3:3">
      <c r="C5166" s="29"/>
    </row>
    <row r="5167" spans="3:3">
      <c r="C5167" s="29"/>
    </row>
    <row r="5168" spans="3:3">
      <c r="C5168" s="29"/>
    </row>
    <row r="5169" spans="3:3">
      <c r="C5169" s="29"/>
    </row>
    <row r="5170" spans="3:3">
      <c r="C5170" s="29"/>
    </row>
    <row r="5171" spans="3:3">
      <c r="C5171" s="29"/>
    </row>
    <row r="5172" spans="3:3">
      <c r="C5172" s="29"/>
    </row>
    <row r="5173" spans="3:3">
      <c r="C5173" s="29"/>
    </row>
    <row r="5174" spans="3:3">
      <c r="C5174" s="29"/>
    </row>
    <row r="5175" spans="3:3">
      <c r="C5175" s="29"/>
    </row>
    <row r="5176" spans="3:3">
      <c r="C5176" s="29"/>
    </row>
    <row r="5177" spans="3:3">
      <c r="C5177" s="29"/>
    </row>
    <row r="5178" spans="3:3">
      <c r="C5178" s="29"/>
    </row>
    <row r="5179" spans="3:3">
      <c r="C5179" s="29"/>
    </row>
    <row r="5180" spans="3:3">
      <c r="C5180" s="29"/>
    </row>
    <row r="5181" spans="3:3">
      <c r="C5181" s="29"/>
    </row>
    <row r="5182" spans="3:3">
      <c r="C5182" s="29"/>
    </row>
    <row r="5183" spans="3:3">
      <c r="C5183" s="29"/>
    </row>
    <row r="5184" spans="3:3">
      <c r="C5184" s="29"/>
    </row>
    <row r="5185" spans="3:3">
      <c r="C5185" s="29"/>
    </row>
    <row r="5186" spans="3:3">
      <c r="C5186" s="29"/>
    </row>
    <row r="5187" spans="3:3">
      <c r="C5187" s="29"/>
    </row>
    <row r="5188" spans="3:3">
      <c r="C5188" s="29"/>
    </row>
    <row r="5189" spans="3:3">
      <c r="C5189" s="29"/>
    </row>
    <row r="5190" spans="3:3">
      <c r="C5190" s="29"/>
    </row>
    <row r="5191" spans="3:3">
      <c r="C5191" s="29"/>
    </row>
    <row r="5192" spans="3:3">
      <c r="C5192" s="29"/>
    </row>
    <row r="5193" spans="3:3">
      <c r="C5193" s="29"/>
    </row>
    <row r="5194" spans="3:3">
      <c r="C5194" s="29"/>
    </row>
    <row r="5195" spans="3:3">
      <c r="C5195" s="29"/>
    </row>
    <row r="5196" spans="3:3">
      <c r="C5196" s="29"/>
    </row>
    <row r="5197" spans="3:3">
      <c r="C5197" s="29"/>
    </row>
    <row r="5198" spans="3:3">
      <c r="C5198" s="29"/>
    </row>
    <row r="5199" spans="3:3">
      <c r="C5199" s="29"/>
    </row>
    <row r="5200" spans="3:3">
      <c r="C5200" s="29"/>
    </row>
    <row r="5201" spans="3:3">
      <c r="C5201" s="29"/>
    </row>
    <row r="5202" spans="3:3">
      <c r="C5202" s="29"/>
    </row>
    <row r="5203" spans="3:3">
      <c r="C5203" s="29"/>
    </row>
    <row r="5204" spans="3:3">
      <c r="C5204" s="29"/>
    </row>
    <row r="5205" spans="3:3">
      <c r="C5205" s="29"/>
    </row>
    <row r="5206" spans="3:3">
      <c r="C5206" s="29"/>
    </row>
    <row r="5207" spans="3:3">
      <c r="C5207" s="29"/>
    </row>
    <row r="5208" spans="3:3">
      <c r="C5208" s="29"/>
    </row>
    <row r="5209" spans="3:3">
      <c r="C5209" s="29"/>
    </row>
    <row r="5210" spans="3:3">
      <c r="C5210" s="29"/>
    </row>
    <row r="5211" spans="3:3">
      <c r="C5211" s="29"/>
    </row>
    <row r="5212" spans="3:3">
      <c r="C5212" s="29"/>
    </row>
    <row r="5213" spans="3:3">
      <c r="C5213" s="29"/>
    </row>
    <row r="5214" spans="3:3">
      <c r="C5214" s="29"/>
    </row>
    <row r="5215" spans="3:3">
      <c r="C5215" s="29"/>
    </row>
    <row r="5216" spans="3:3">
      <c r="C5216" s="29"/>
    </row>
    <row r="5217" spans="3:3">
      <c r="C5217" s="29"/>
    </row>
    <row r="5218" spans="3:3">
      <c r="C5218" s="29"/>
    </row>
    <row r="5219" spans="3:3">
      <c r="C5219" s="29"/>
    </row>
    <row r="5220" spans="3:3">
      <c r="C5220" s="29"/>
    </row>
    <row r="5221" spans="3:3">
      <c r="C5221" s="29"/>
    </row>
    <row r="5222" spans="3:3">
      <c r="C5222" s="29"/>
    </row>
    <row r="5223" spans="3:3">
      <c r="C5223" s="29"/>
    </row>
    <row r="5224" spans="3:3">
      <c r="C5224" s="29"/>
    </row>
    <row r="5225" spans="3:3">
      <c r="C5225" s="29"/>
    </row>
    <row r="5226" spans="3:3">
      <c r="C5226" s="29"/>
    </row>
    <row r="5227" spans="3:3">
      <c r="C5227" s="29"/>
    </row>
    <row r="5228" spans="3:3">
      <c r="C5228" s="29"/>
    </row>
    <row r="5229" spans="3:3">
      <c r="C5229" s="29"/>
    </row>
    <row r="5230" spans="3:3">
      <c r="C5230" s="29"/>
    </row>
    <row r="5231" spans="3:3">
      <c r="C5231" s="29"/>
    </row>
    <row r="5232" spans="3:3">
      <c r="C5232" s="29"/>
    </row>
    <row r="5233" spans="3:3">
      <c r="C5233" s="29"/>
    </row>
    <row r="5234" spans="3:3">
      <c r="C5234" s="29"/>
    </row>
    <row r="5235" spans="3:3">
      <c r="C5235" s="29"/>
    </row>
    <row r="5236" spans="3:3">
      <c r="C5236" s="29"/>
    </row>
    <row r="5237" spans="3:3">
      <c r="C5237" s="29"/>
    </row>
    <row r="5238" spans="3:3">
      <c r="C5238" s="29"/>
    </row>
    <row r="5239" spans="3:3">
      <c r="C5239" s="29"/>
    </row>
    <row r="5240" spans="3:3">
      <c r="C5240" s="29"/>
    </row>
    <row r="5241" spans="3:3">
      <c r="C5241" s="29"/>
    </row>
    <row r="5242" spans="3:3">
      <c r="C5242" s="29"/>
    </row>
    <row r="5243" spans="3:3">
      <c r="C5243" s="29"/>
    </row>
    <row r="5244" spans="3:3">
      <c r="C5244" s="29"/>
    </row>
    <row r="5245" spans="3:3">
      <c r="C5245" s="29"/>
    </row>
    <row r="5246" spans="3:3">
      <c r="C5246" s="29"/>
    </row>
    <row r="5247" spans="3:3">
      <c r="C5247" s="29"/>
    </row>
    <row r="5248" spans="3:3">
      <c r="C5248" s="29"/>
    </row>
    <row r="5249" spans="3:3">
      <c r="C5249" s="29"/>
    </row>
    <row r="5250" spans="3:3">
      <c r="C5250" s="29"/>
    </row>
    <row r="5251" spans="3:3">
      <c r="C5251" s="29"/>
    </row>
    <row r="5252" spans="3:3">
      <c r="C5252" s="29"/>
    </row>
    <row r="5253" spans="3:3">
      <c r="C5253" s="29"/>
    </row>
    <row r="5254" spans="3:3">
      <c r="C5254" s="29"/>
    </row>
    <row r="5255" spans="3:3">
      <c r="C5255" s="29"/>
    </row>
    <row r="5256" spans="3:3">
      <c r="C5256" s="29"/>
    </row>
    <row r="5257" spans="3:3">
      <c r="C5257" s="29"/>
    </row>
    <row r="5258" spans="3:3">
      <c r="C5258" s="29"/>
    </row>
    <row r="5259" spans="3:3">
      <c r="C5259" s="29"/>
    </row>
    <row r="5260" spans="3:3">
      <c r="C5260" s="29"/>
    </row>
    <row r="5261" spans="3:3">
      <c r="C5261" s="29"/>
    </row>
    <row r="5262" spans="3:3">
      <c r="C5262" s="29"/>
    </row>
    <row r="5263" spans="3:3">
      <c r="C5263" s="29"/>
    </row>
    <row r="5264" spans="3:3">
      <c r="C5264" s="29"/>
    </row>
    <row r="5265" spans="3:3">
      <c r="C5265" s="29"/>
    </row>
    <row r="5266" spans="3:3">
      <c r="C5266" s="29"/>
    </row>
    <row r="5267" spans="3:3">
      <c r="C5267" s="29"/>
    </row>
    <row r="5268" spans="3:3">
      <c r="C5268" s="29"/>
    </row>
    <row r="5269" spans="3:3">
      <c r="C5269" s="29"/>
    </row>
    <row r="5270" spans="3:3">
      <c r="C5270" s="29"/>
    </row>
    <row r="5271" spans="3:3">
      <c r="C5271" s="29"/>
    </row>
    <row r="5272" spans="3:3">
      <c r="C5272" s="29"/>
    </row>
    <row r="5273" spans="3:3">
      <c r="C5273" s="29"/>
    </row>
    <row r="5274" spans="3:3">
      <c r="C5274" s="29"/>
    </row>
    <row r="5275" spans="3:3">
      <c r="C5275" s="29"/>
    </row>
    <row r="5276" spans="3:3">
      <c r="C5276" s="29"/>
    </row>
    <row r="5277" spans="3:3">
      <c r="C5277" s="29"/>
    </row>
    <row r="5278" spans="3:3">
      <c r="C5278" s="29"/>
    </row>
    <row r="5279" spans="3:3">
      <c r="C5279" s="29"/>
    </row>
    <row r="5280" spans="3:3">
      <c r="C5280" s="29"/>
    </row>
    <row r="5281" spans="3:3">
      <c r="C5281" s="29"/>
    </row>
    <row r="5282" spans="3:3">
      <c r="C5282" s="29"/>
    </row>
    <row r="5283" spans="3:3">
      <c r="C5283" s="29"/>
    </row>
    <row r="5284" spans="3:3">
      <c r="C5284" s="29"/>
    </row>
    <row r="5285" spans="3:3">
      <c r="C5285" s="29"/>
    </row>
    <row r="5286" spans="3:3">
      <c r="C5286" s="29"/>
    </row>
    <row r="5287" spans="3:3">
      <c r="C5287" s="29"/>
    </row>
    <row r="5288" spans="3:3">
      <c r="C5288" s="29"/>
    </row>
    <row r="5289" spans="3:3">
      <c r="C5289" s="29"/>
    </row>
    <row r="5290" spans="3:3">
      <c r="C5290" s="29"/>
    </row>
    <row r="5291" spans="3:3">
      <c r="C5291" s="29"/>
    </row>
    <row r="5292" spans="3:3">
      <c r="C5292" s="29"/>
    </row>
    <row r="5293" spans="3:3">
      <c r="C5293" s="29"/>
    </row>
    <row r="5294" spans="3:3">
      <c r="C5294" s="29"/>
    </row>
    <row r="5295" spans="3:3">
      <c r="C5295" s="29"/>
    </row>
    <row r="5296" spans="3:3">
      <c r="C5296" s="29"/>
    </row>
    <row r="5297" spans="3:3">
      <c r="C5297" s="29"/>
    </row>
    <row r="5298" spans="3:3">
      <c r="C5298" s="29"/>
    </row>
    <row r="5299" spans="3:3">
      <c r="C5299" s="29"/>
    </row>
    <row r="5300" spans="3:3">
      <c r="C5300" s="29"/>
    </row>
    <row r="5301" spans="3:3">
      <c r="C5301" s="29"/>
    </row>
    <row r="5302" spans="3:3">
      <c r="C5302" s="29"/>
    </row>
    <row r="5303" spans="3:3">
      <c r="C5303" s="29"/>
    </row>
    <row r="5304" spans="3:3">
      <c r="C5304" s="29"/>
    </row>
    <row r="5305" spans="3:3">
      <c r="C5305" s="29"/>
    </row>
    <row r="5306" spans="3:3">
      <c r="C5306" s="29"/>
    </row>
    <row r="5307" spans="3:3">
      <c r="C5307" s="29"/>
    </row>
    <row r="5308" spans="3:3">
      <c r="C5308" s="29"/>
    </row>
    <row r="5309" spans="3:3">
      <c r="C5309" s="29"/>
    </row>
    <row r="5310" spans="3:3">
      <c r="C5310" s="29"/>
    </row>
    <row r="5311" spans="3:3">
      <c r="C5311" s="29"/>
    </row>
    <row r="5312" spans="3:3">
      <c r="C5312" s="29"/>
    </row>
    <row r="5313" spans="3:3">
      <c r="C5313" s="29"/>
    </row>
    <row r="5314" spans="3:3">
      <c r="C5314" s="29"/>
    </row>
    <row r="5315" spans="3:3">
      <c r="C5315" s="29"/>
    </row>
    <row r="5316" spans="3:3">
      <c r="C5316" s="29"/>
    </row>
    <row r="5317" spans="3:3">
      <c r="C5317" s="29"/>
    </row>
    <row r="5318" spans="3:3">
      <c r="C5318" s="29"/>
    </row>
    <row r="5319" spans="3:3">
      <c r="C5319" s="29"/>
    </row>
    <row r="5320" spans="3:3">
      <c r="C5320" s="29"/>
    </row>
    <row r="5321" spans="3:3">
      <c r="C5321" s="29"/>
    </row>
    <row r="5322" spans="3:3">
      <c r="C5322" s="29"/>
    </row>
    <row r="5323" spans="3:3">
      <c r="C5323" s="29"/>
    </row>
    <row r="5324" spans="3:3">
      <c r="C5324" s="29"/>
    </row>
    <row r="5325" spans="3:3">
      <c r="C5325" s="29"/>
    </row>
    <row r="5326" spans="3:3">
      <c r="C5326" s="29"/>
    </row>
    <row r="5327" spans="3:3">
      <c r="C5327" s="29"/>
    </row>
    <row r="5328" spans="3:3">
      <c r="C5328" s="29"/>
    </row>
    <row r="5329" spans="3:3">
      <c r="C5329" s="29"/>
    </row>
    <row r="5330" spans="3:3">
      <c r="C5330" s="29"/>
    </row>
    <row r="5331" spans="3:3">
      <c r="C5331" s="29"/>
    </row>
    <row r="5332" spans="3:3">
      <c r="C5332" s="29"/>
    </row>
    <row r="5333" spans="3:3">
      <c r="C5333" s="29"/>
    </row>
    <row r="5334" spans="3:3">
      <c r="C5334" s="29"/>
    </row>
    <row r="5335" spans="3:3">
      <c r="C5335" s="29"/>
    </row>
    <row r="5336" spans="3:3">
      <c r="C5336" s="29"/>
    </row>
    <row r="5337" spans="3:3">
      <c r="C5337" s="29"/>
    </row>
    <row r="5338" spans="3:3">
      <c r="C5338" s="29"/>
    </row>
    <row r="5339" spans="3:3">
      <c r="C5339" s="29"/>
    </row>
    <row r="5340" spans="3:3">
      <c r="C5340" s="29"/>
    </row>
  </sheetData>
  <autoFilter ref="A1:BO842" xr:uid="{00000000-0001-0000-0000-000000000000}">
    <filterColumn colId="2">
      <filters>
        <dateGroupItem year="2021" month="12" dateTimeGrouping="month"/>
        <dateGroupItem year="2020" month="12" dateTimeGrouping="month"/>
        <dateGroupItem year="2019" month="12" dateTimeGrouping="month"/>
        <dateGroupItem year="2018" month="12" dateTimeGrouping="month"/>
        <dateGroupItem year="2017" month="12" dateTimeGrouping="month"/>
        <dateGroupItem year="2016" month="12" dateTimeGrouping="month"/>
        <dateGroupItem year="2015" month="12" dateTimeGrouping="month"/>
        <dateGroupItem year="2014" month="12" dateTimeGrouping="month"/>
        <dateGroupItem year="2013" month="12" dateTimeGrouping="month"/>
        <dateGroupItem year="2012" month="12" dateTimeGrouping="month"/>
        <dateGroupItem year="2011" month="12" dateTimeGrouping="month"/>
        <dateGroupItem year="2010" month="12" dateTimeGrouping="month"/>
      </filters>
    </filterColumn>
  </autoFilter>
  <hyperlinks>
    <hyperlink ref="BN130" r:id="rId1" display="https://www.bloomberg.com/markets/sectors/utilities?in_source=marketdata-quote" xr:uid="{893D1079-108D-9D4A-9CAC-181E82FC3F96}"/>
    <hyperlink ref="BN131:BN143" r:id="rId2" display="https://www.bloomberg.com/markets/sectors/utilities?in_source=marketdata-quote" xr:uid="{D021D9E6-1471-A147-92EB-D4FC0572AAE5}"/>
  </hyperlinks>
  <pageMargins left="0.7" right="0.7" top="0.75" bottom="0.75" header="0.3" footer="0.3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E A A B Q S w M E F A A A C A g A c 5 p a V l f i C 5 6 m A A A A 9 w A A A B I A A A B D b 2 5 m a W c v U G F j a 2 F n Z S 5 4 b W y F j 0 E O g j A U R K 9 C u q e / r Y k S 8 i k L t 5 I Y j c Y t q R U a o Z h S h L u 5 8 E h e Q R J F 3 b m c y Z v k z e N 2 x 3 S o q + C q X W s a m x B O G Q m 0 V c 3 R 2 C I h n T + F E U k l r n N 1 z g s d j L B t 4 6 E 1 C S m 9 v 8 Q A f d / T f k Y b V 4 B g j M M h W 2 1 V q e s 8 N L b 1 u V W a f F b H / y s i c f + S k Y J y L u g 8 4 g s q E K Y W M 2 O / h B i F K U P 4 K X H Z V b 5 z W r o u 3 O w Q p o j w P i G f U E s D B B Q A A A g I A H O a W l a d i X y 1 x A E A A L 8 I A A A T A A A A R m 9 y b X V s Y X M v U 2 V j d G l v b j E u b e 2 S z 0 4 U Q R D G 7 5 v w D p U h J r P J O A s a 9 U A 8 k F 0 J B 2 M w u 5 y M h 2 a m x I k 9 3 a S 7 Z x X J J s B B D Z x M P H A w e P O 8 / i G s C 4 u v U P 1 G 1 u 4 A m x g I c p T s a V L z q 6 q v v s 5 n M X G Z V t A s v 7 N z U 5 W p i n 0 p D K Y w H d A X v 0 k n / g M d + V 0 6 A P p J X R r Q Y F T c h v m F x 6 0 A H o J E V w G g P b / l t 7 n 7 P b f 0 q M + g b t t x Q y d F j s q F C 5 n E u K 6 V 4 8 K G Q W 3 Z o r G 1 t e K t e K X b c a a S W k O / V l K L 1 N a u 1 o 0 T 2 w 6 q E T x r o M z y z K F h v S A K I q h r W e T K c v k g g k c q 0 W m m V r m 6 f 2 9 m Z j a C p 4 V 2 2 H T r E v n f u I i f a I X P q x E b G d q m E / r u d / m A g 3 N d O u Q j f j A 4 G k L q U 2 / o v S V W e H j J 6 J w 3 L a J I 2 V T 4 9 1 P w m a c d 8 1 I 2 E y G F G d 7 n T D G W 3 O P 9 x y O 5 M 8 l f w D t 6 9 B v K Z a z 7 z b + j 7 l i 1 Z Y S y L 7 T J S 8 u t 9 T W 0 4 b 9 f H 8 H G R k C f q M v b u 1 w 5 n o d U O O w w C e j r a P o c q C J f Q V O i f Z 7 o + 8 3 4 I v a Z d f p + 6 x L W o 8 G F Z J + 9 7 f i P d H w G H b 5 x J R o 9 T A y 3 m C y h S T g 9 Y p W 9 c 1 O n U 6 1 k 6 r r P d 9 2 E Q 3 i n O k n 5 J O U 3 P e V 3 J y m f p P x / S / k f U E s D B B Q A A A g I A H O a W l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c 5 p a V l f i C 5 6 m A A A A 9 w A A A B I A A A A A A A A A A A A A A K Q B A A A A A E N v b m Z p Z y 9 Q Y W N r Y W d l L n h t b F B L A Q I U A x Q A A A g I A H O a W l a d i X y 1 x A E A A L 8 I A A A T A A A A A A A A A A A A A A C k A d Y A A A B G b 3 J t d W x h c y 9 T Z W N 0 a W 9 u M S 5 t U E s B A h Q D F A A A C A g A c 5 p a V g / K 6 a u k A A A A 6 Q A A A B M A A A A A A A A A A A A A A K Q B y w I A A F t D b 2 5 0 Z W 5 0 X 1 R 5 c G V z X S 5 4 b W x Q S w U G A A A A A A M A A w D C A A A A o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B U A A A A A A A A + F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8 l R D A l O U Y l R D E l O D A l R D A l Q k U l R D E l O D g l R D A l Q k I l R D E l O E I l R D A l Q j U l M j A l R D A l Q j Q l R D A l Q j A l R D A l Q k Q l R D A l Q k Q l R D E l O E I l R D A l Q j U l M j A t J T I w Q U Z M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X J y b 3 J D b 2 R l I i B W Y W x 1 Z T 0 i c 1 V u a 2 5 v d 2 4 i I C 8 + P E V u d H J 5 I F R 5 c G U 9 I k Z p b G x F c n J v c k 1 l c 3 N h Z 2 U i I F Z h b H V l P S J z 0 J f Q s N C z 0 Y D R g 9 C 3 0 L r Q s C D Q t 9 C w 0 L L Q t d G A 0 Y j Q u N C 7 0 L D R g d G M I N C + 0 Y j Q u N C x 0 L r Q v t C 5 L i I g L z 4 8 R W 5 0 c n k g V H l w Z T 0 i R m l s b E x h c 3 R V c G R h d G V k I i B W Y W x 1 Z T 0 i Z D I w M j M t M D I t M j Z U M T Y 6 M T g 6 N D k u M T k 2 N j I x M F o i I C 8 + P E V u d H J 5 I F R 5 c G U 9 I k Z p b G x T d G F 0 d X M i I F Z h b H V l P S J z R X J y b 3 I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J F J U Q x J T g 4 J U Q w J U J C J U Q x J T h C J U Q w J U I 1 J T I w J U Q w J U I 0 J U Q w J U I w J U Q w J U J E J U Q w J U J E J U Q x J T h C J U Q w J U I 1 J T I w L S U y M E F G T F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x J T g 4 J U Q w J U J C J U Q x J T h C J U Q w J U I 1 J T I w J U Q w J U I 0 J U Q w J U I w J U Q w J U J E J U Q w J U J E J U Q x J T h C J U Q w J U I 1 J T I w L S U y M E F G T F Q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x J T g 4 J U Q w J U J C J U Q x J T h C J U Q w J U I 1 J T I w J U Q w J U I 0 J U Q w J U I w J U Q w J U J E J U Q w J U J E J U Q x J T h C J U Q w J U I 1 J T I w L S U y M E F G T F Q v J U Q w J T k 4 J U Q w J U I 3 J U Q w J U J D J U Q w J U I 1 J U Q w J U J E J U Q w J U I 1 J U Q w J U J E J U Q w J U J E J U Q x J T h C J U Q w J U I 5 J T I w J U Q x J T g y J U Q w J U I 4 J U Q w J U J G J T I w J U Q x J T g x J U Q x J T g y J U Q w J U J F J U Q w J U J C J U Q w J U I x J U Q x J T g 2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x J T g 4 J U Q w J U J C J U Q x J T h C J U Q w J U I 1 J T I w J U Q w J U I 0 J U Q w J U I w J U Q w J U J E J U Q w J U J E J U Q x J T h C J U Q w J U I 1 J T I w L S U y M E F G T F Q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R m l s b E V y c m 9 y T W V z c 2 F n Z S I g V m F s d W U 9 I n P Q l 9 C w 0 L P R g N G D 0 L f Q u t C w I N C 3 0 L D Q s t C 1 0 Y D R i N C 4 0 L v Q s N G B 0 Y w g 0 L 7 R i N C 4 0 L H Q u t C + 0 L k u I i A v P j x F b n R y e S B U e X B l P S J G a W x s T G F z d F V w Z G F 0 Z W Q i I F Z h b H V l P S J k M j A y M y 0 w M i 0 y N l Q x N j o x O T o x N i 4 4 M j I 5 M j U w W i I g L z 4 8 R W 5 0 c n k g V H l w Z T 0 i R m l s b F N 0 Y X R 1 c y I g V m F s d W U 9 I n N F c n J v c i I g L z 4 8 L 1 N 0 Y W J s Z U V u d H J p Z X M + P C 9 J d G V t P j x J d G V t P j x J d G V t T G 9 j Y X R p b 2 4 + P E l 0 Z W 1 U e X B l P k Z v c m 1 1 b G E 8 L 0 l 0 Z W 1 U e X B l P j x J d G V t U G F 0 a D 5 T Z W N 0 a W 9 u M S 8 l R D A l O U Y l R D E l O D A l R D A l Q k U l R D E l O D g l R D A l Q k I l R D E l O E I l R D A l Q j U l M j A l R D A l Q j Q l R D A l Q j A l R D A l Q k Q l R D A l Q k Q l R D E l O E I l R D A l Q j U l M j A t J T I w Q U Z M V C U y M C U y O D I l M j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x J T g 4 J U Q w J U J C J U Q x J T h C J U Q w J U I 1 J T I w J U Q w J U I 0 J U Q w J U I w J U Q w J U J E J U Q w J U J E J U Q x J T h C J U Q w J U I 1 J T I w L S U y M E F G T F Q l M j A l M j g y J T I 5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S U 4 O C V E M C V C Q i V E M S U 4 Q i V E M C V C N S U y M C V E M C V C N C V E M C V C M C V E M C V C R C V E M C V C R C V E M S U 4 Q i V E M C V C N S U y M C 0 l M j B B R k x U J T I w J T I 4 M i U y O S 8 l R D A l O T g l R D A l Q j c l R D A l Q k M l R D A l Q j U l R D A l Q k Q l R D A l Q j U l R D A l Q k Q l R D A l Q k Q l R D E l O E I l R D A l Q j k l M j A l R D E l O D I l R D A l Q j g l R D A l Q k Y l M j A l R D E l O D E l R D E l O D I l R D A l Q k U l R D A l Q k I l R D A l Q j E l R D E l O D Y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E l O D g l R D A l Q k I l R D E l O E I l R D A l Q j U l M j A l R D A l Q j Q l R D A l Q j A l R D A l Q k Q l R D A l Q k Q l R D E l O E I l R D A l Q j U l M j A t J T I w Q U Z M V C U y M C U y O D M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y c m 9 y Q 2 9 k Z S I g V m F s d W U 9 I n N V b m t u b 3 d u I i A v P j x F b n R y e S B U e X B l P S J G a W x s R X J y b 3 J N Z X N z Y W d l I i B W Y W x 1 Z T 0 i c 9 C X 0 L D Q s 9 G A 0 Y P Q t 9 C 6 0 L A g 0 L f Q s N C y 0 L X R g N G I 0 L j Q u 9 C w 0 Y H R j C D Q v t G I 0 L j Q s d C 6 0 L 7 Q u S 4 i I C 8 + P E V u d H J 5 I F R 5 c G U 9 I k Z p b G x M Y X N 0 V X B k Y X R l Z C I g V m F s d W U 9 I m Q y M D I z L T A y L T I 2 V D E 2 O j E 5 O j M 5 L j g 4 O T A 4 M T B a I i A v P j x F b n R y e S B U e X B l P S J G a W x s U 3 R h d H V z I i B W Y W x 1 Z T 0 i c 0 V y c m 9 y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M C V E M C V C R S V E M S U 4 O C V E M C V C Q i V E M S U 4 Q i V E M C V C N S U y M C V E M C V C N C V E M C V C M C V E M C V C R C V E M C V C R C V E M S U 4 Q i V E M C V C N S U y M C 0 l M j B B R k x U J T I w J T I 4 M y U y O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E l O D g l R D A l Q k I l R D E l O E I l R D A l Q j U l M j A l R D A l Q j Q l R D A l Q j A l R D A l Q k Q l R D A l Q k Q l R D E l O E I l R D A l Q j U l M j A t J T I w Q U Z M V C U y M C U y O D M l M j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x J T g 4 J U Q w J U J C J U Q x J T h C J U Q w J U I 1 J T I w J U Q w J U I 0 J U Q w J U I w J U Q w J U J E J U Q w J U J E J U Q x J T h C J U Q w J U I 1 J T I w L S U y M E F G T F Q l M j A l M j g z J T I 5 L y V E M C U 5 O C V E M C V C N y V E M C V C Q y V E M C V C N S V E M C V C R C V E M C V C N S V E M C V C R C V E M C V C R C V E M S U 4 Q i V E M C V C O S U y M C V E M S U 4 M i V E M C V C O C V E M C V C R i U y M C V E M S U 4 M S V E M S U 4 M i V E M C V C R S V E M C V C Q i V E M C V C M S V E M S U 4 N i V E M C V C M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D 1 o E O k X L I I 1 M A 0 G C S q G S I b 3 D Q E B A Q U A B I I C A A I q n p r N Q f 4 G 7 1 1 f 3 Y 1 d X e S W X T f W b i f B T x J 3 C d P / 0 n Q 2 D L 6 a l L m L b 2 + K a b E L 8 4 f 3 z I 5 V Z o 2 P P g 8 f P J Q / F E t v C Q U p U x j l A O C k f k C 7 u v E b r x G Q c i 0 a e S S 7 H P K n y m / + s u S D A V + / 5 d L S v K k c k h N d Y k i X j M 5 3 f i 4 6 4 s 9 j P J 9 Y c O 6 c A X D s U n u R w F c 1 T J S X d 2 T x B B p u T Q a y 6 3 3 y v e v g Q A 5 i n U S N t l / H Y W M l R h 0 S j y k t y F 5 d z c z F G C B I P t r r Q 0 U O o W D s Z v / U 7 / 9 h p F n 0 x a c U q 8 f D 1 o J n c + X 3 Y 4 s R 1 / x / 7 4 W 3 2 l a K p A Q 4 v 4 n T g v 4 z Z 9 + 9 3 N 1 T q x c n Q u R D J C v 2 k w / v z s F a b 6 H Y o E h p u y 1 O x f y E g u C E 0 F o C t L A 2 W y A K 2 + J q c u D + 0 H 5 U 2 l D g z p P m S j F 9 y / i v n 6 o v X 0 U b 8 7 w k q Q U + H d x l 2 Z / N W 7 P m b R U c e T r d + + x d g N T s D 0 t F 9 v f Z o e Z o r h x 6 A Q x l i 0 0 I X Q S k g l o h v Y 4 G 5 V U I m c a V F Z M s n 3 K y P 0 P w z e e H J W E p s m z b + A 5 o r n Y S o 2 1 D u P y u J X b 8 m F d T U f e M 3 9 1 N N o 5 + J g C b f p 8 j 7 b O n L g 3 e H S p A X / c C s U B m i r B B I y F Q j c 1 M D S L B 5 k 4 r m n o x W L K T H d 3 W b j o Z p N Q L k u p 0 2 U W v s W d M G 6 B 9 R h H E s l l J h 2 0 m 0 H M o Y / x Y Q t 2 t W C I 7 n v 0 k C Z 4 a H E S r P t i K C Q N F u Q 0 x B K W y M H w G C S q G S I b 3 D Q E H A T A d B g l g h k g B Z Q M E A S o E E D y x i Y F K O D e 1 0 o S c r e / V 8 Z 6 A U A f U B A l P q w a P o c m 1 8 I Y A G f O X R 6 Q + S S S L n F + V j c H s 1 p j R o W g U 7 A 9 T J Y a f 1 h i / I Q h N Z 8 P V s d a Y 2 g D 8 7 q w S v A n y k Q 5 I 2 E D d V U v y r r F I W U 8 v q j n m < / D a t a M a s h u p > 
</file>

<file path=customXml/itemProps1.xml><?xml version="1.0" encoding="utf-8"?>
<ds:datastoreItem xmlns:ds="http://schemas.openxmlformats.org/officeDocument/2006/customXml" ds:itemID="{209AA042-BF23-DA43-8451-3C6761BF68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0 Пузаков Антон Александрович</cp:lastModifiedBy>
  <dcterms:created xsi:type="dcterms:W3CDTF">2022-11-06T16:48:50Z</dcterms:created>
  <dcterms:modified xsi:type="dcterms:W3CDTF">2023-05-06T21:53:44Z</dcterms:modified>
</cp:coreProperties>
</file>