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2A97A57D-18FD-4AC7-A090-887BB3969848}" xr6:coauthVersionLast="46" xr6:coauthVersionMax="46" xr10:uidLastSave="{00000000-0000-0000-0000-000000000000}"/>
  <bookViews>
    <workbookView xWindow="-108" yWindow="-108" windowWidth="23256" windowHeight="12252" activeTab="7" xr2:uid="{00000000-000D-0000-FFFF-FFFF00000000}"/>
  </bookViews>
  <sheets>
    <sheet name="disease" sheetId="3" r:id="rId1"/>
    <sheet name="allergy" sheetId="4" r:id="rId2"/>
    <sheet name="intolerance" sheetId="5" r:id="rId3"/>
    <sheet name="symtom" sheetId="9" r:id="rId4"/>
    <sheet name="measurement" sheetId="8" r:id="rId5"/>
    <sheet name="measurement unit" sheetId="10" r:id="rId6"/>
    <sheet name="event" sheetId="1" r:id="rId7"/>
    <sheet name="milestone" sheetId="11" r:id="rId8"/>
    <sheet name="specialty" sheetId="2" r:id="rId9"/>
    <sheet name="vaccine" sheetId="6" r:id="rId10"/>
    <sheet name="vaccine dose" sheetId="7" r:id="rId11"/>
  </sheets>
  <definedNames>
    <definedName name="_xlnm._FilterDatabase" localSheetId="0" hidden="1">disease!$A$1:$D$101</definedName>
    <definedName name="_xlnm._FilterDatabase" localSheetId="2" hidden="1">intolerance!$A$1:$D$50</definedName>
    <definedName name="_xlnm._FilterDatabase" localSheetId="10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D2" i="10"/>
  <c r="K2" i="8"/>
  <c r="D101" i="3"/>
  <c r="D10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99" i="3"/>
  <c r="K3" i="8"/>
  <c r="K4" i="8"/>
  <c r="K5" i="8"/>
  <c r="K6" i="8"/>
  <c r="K7" i="8"/>
  <c r="K8" i="8"/>
  <c r="K9" i="8"/>
  <c r="K10" i="8"/>
  <c r="K11" i="8"/>
  <c r="K12" i="8"/>
  <c r="K13" i="8"/>
  <c r="K14" i="8"/>
  <c r="K15" i="8"/>
  <c r="D3" i="10"/>
  <c r="D4" i="10"/>
  <c r="D5" i="10"/>
  <c r="D6" i="10"/>
  <c r="D7" i="10"/>
  <c r="D8" i="10"/>
  <c r="D9" i="10"/>
  <c r="D10" i="10"/>
  <c r="D11" i="10"/>
  <c r="D12" i="10"/>
  <c r="D13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C2" i="9"/>
  <c r="D98" i="3"/>
  <c r="C26" i="9"/>
  <c r="C24" i="9"/>
  <c r="C25" i="9"/>
  <c r="C23" i="9"/>
  <c r="C22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D27" i="5"/>
  <c r="D97" i="3"/>
  <c r="D92" i="3"/>
  <c r="D93" i="3"/>
  <c r="D94" i="3"/>
  <c r="D95" i="3"/>
  <c r="D96" i="3"/>
  <c r="D91" i="3"/>
  <c r="D90" i="3"/>
  <c r="D89" i="3"/>
  <c r="D88" i="3"/>
  <c r="D81" i="3"/>
  <c r="D82" i="3"/>
  <c r="D83" i="3"/>
  <c r="D84" i="3"/>
  <c r="D85" i="3"/>
  <c r="D86" i="3"/>
  <c r="D87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<sst xmlns="http://schemas.openxmlformats.org/spreadsheetml/2006/main" count="923" uniqueCount="574">
  <si>
    <t>Query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</si>
  <si>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</si>
  <si>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</si>
  <si>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</si>
  <si>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</si>
  <si>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</si>
  <si>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</si>
  <si>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</si>
  <si>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</si>
  <si>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</si>
  <si>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</si>
  <si>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</si>
  <si>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</si>
  <si>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</si>
  <si>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</si>
  <si>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</si>
  <si>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</si>
  <si>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</si>
  <si>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</si>
  <si>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</si>
  <si>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</si>
  <si>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</si>
  <si>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</si>
  <si>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</si>
  <si>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</si>
  <si>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</si>
  <si>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</si>
  <si>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</si>
  <si>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</si>
  <si>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</si>
  <si>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</si>
  <si>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</si>
  <si>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</si>
  <si>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</si>
  <si>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</si>
  <si>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</si>
  <si>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</si>
  <si>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</si>
  <si>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</si>
  <si>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</si>
  <si>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</si>
  <si>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</si>
  <si>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</si>
  <si>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</si>
  <si>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</si>
  <si>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</si>
  <si>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</si>
  <si>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</si>
  <si>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</si>
  <si>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</si>
  <si>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</si>
  <si>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</si>
  <si>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</si>
  <si>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</si>
  <si>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</si>
  <si>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</si>
  <si>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</si>
  <si>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</si>
  <si>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</si>
  <si>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</si>
  <si>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</si>
  <si>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</si>
  <si>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</si>
  <si>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</si>
  <si>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</si>
  <si>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</si>
  <si>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</si>
  <si>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</si>
  <si>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</si>
  <si>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</si>
  <si>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</si>
  <si>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</si>
  <si>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</si>
  <si>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</si>
  <si>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</si>
  <si>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</si>
  <si>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</si>
  <si>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</si>
  <si>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</si>
  <si>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</si>
  <si>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</si>
  <si>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</si>
  <si>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</si>
  <si>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</si>
  <si>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</si>
  <si>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</si>
  <si>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</si>
  <si>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</si>
  <si>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</si>
  <si>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</si>
  <si>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</si>
  <si>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</si>
  <si>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</si>
  <si>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</si>
  <si>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</si>
  <si>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</si>
  <si>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</si>
  <si>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</si>
  <si>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</si>
  <si>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</si>
  <si>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</si>
  <si>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</si>
  <si>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</si>
  <si>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</si>
  <si>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</si>
  <si>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</si>
  <si>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</si>
  <si>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</si>
  <si>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</si>
  <si>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</si>
  <si>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</si>
  <si>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</si>
  <si>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</si>
  <si>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</si>
  <si>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</si>
  <si>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</si>
  <si>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</si>
  <si>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</si>
  <si>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</si>
  <si>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</si>
  <si>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</si>
  <si>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</si>
  <si>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</si>
  <si>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</si>
  <si>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</si>
  <si>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</si>
  <si>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</si>
  <si>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</si>
  <si>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</si>
  <si>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</si>
  <si>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</si>
  <si>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</si>
  <si>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</si>
  <si>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</si>
  <si>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</si>
  <si>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</si>
  <si>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</si>
  <si>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</si>
  <si>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</si>
  <si>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</si>
  <si>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</si>
  <si>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</si>
  <si>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</si>
  <si>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</si>
  <si>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</si>
  <si>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</si>
  <si>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</si>
  <si>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</si>
  <si>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</si>
  <si>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</si>
  <si>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</si>
  <si>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</si>
  <si>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</si>
  <si>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</si>
  <si>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</si>
  <si>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</si>
  <si>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</si>
  <si>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</si>
  <si>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</si>
  <si>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</si>
  <si>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</si>
  <si>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</si>
  <si>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</si>
  <si>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</si>
  <si>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</si>
  <si>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</si>
  <si>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</si>
  <si>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</si>
  <si>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</si>
  <si>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</si>
  <si>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</si>
  <si>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</si>
  <si>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</si>
  <si>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</si>
  <si>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</si>
  <si>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</si>
  <si>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</si>
  <si>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</si>
  <si>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</si>
  <si>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</si>
  <si>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</si>
  <si>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</si>
  <si>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</si>
  <si>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</si>
  <si>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</si>
  <si>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</si>
  <si>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</si>
  <si>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</si>
  <si>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</si>
  <si>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</si>
  <si>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</si>
  <si>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</si>
  <si>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</si>
  <si>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</si>
  <si>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</si>
  <si>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</si>
  <si>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</si>
  <si>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</si>
  <si>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</si>
  <si>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</si>
  <si>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</si>
  <si>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</si>
  <si>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</si>
  <si>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</si>
  <si>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</si>
  <si>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</si>
  <si>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</si>
  <si>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</si>
  <si>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</si>
  <si>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</si>
  <si>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</si>
  <si>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</si>
  <si>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</si>
  <si>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</si>
  <si>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</si>
  <si>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</si>
  <si>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</si>
  <si>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</si>
  <si>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</si>
  <si>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</si>
  <si>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</si>
  <si>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</si>
  <si>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</si>
  <si>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</si>
  <si>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</si>
  <si>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</si>
  <si>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</si>
  <si>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</si>
  <si>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</si>
  <si>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</si>
  <si>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</si>
  <si>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</si>
  <si>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</si>
  <si>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</si>
  <si>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</si>
  <si>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</si>
  <si>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</si>
  <si>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</si>
  <si>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</si>
  <si>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</si>
  <si>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</si>
  <si>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</si>
  <si>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</si>
  <si>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</si>
  <si>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</si>
  <si>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</si>
  <si>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</si>
  <si>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</si>
  <si>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</si>
  <si>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</si>
  <si>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</si>
  <si>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</si>
  <si>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</si>
  <si>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</si>
  <si>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</si>
  <si>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</si>
  <si>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</si>
  <si>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</si>
  <si>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</si>
  <si>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</si>
  <si>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</si>
  <si>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</si>
  <si>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</si>
  <si>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</si>
  <si>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</si>
  <si>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</si>
  <si>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</si>
  <si>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</si>
  <si>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</si>
  <si>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</si>
  <si>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</si>
  <si>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</si>
  <si>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</si>
  <si>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</si>
  <si>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</si>
  <si>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</si>
  <si>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</si>
  <si>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</si>
  <si>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</si>
  <si>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</si>
  <si>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</si>
  <si>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</si>
  <si>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</si>
  <si>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</si>
  <si>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</si>
  <si>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</si>
  <si>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</si>
  <si>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</si>
  <si>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</si>
  <si>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</si>
  <si>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</si>
  <si>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Coriza</t>
  </si>
  <si>
    <t>Estresse</t>
  </si>
  <si>
    <t>Tosse</t>
  </si>
  <si>
    <t>Espirro</t>
  </si>
  <si>
    <t>Náusea</t>
  </si>
  <si>
    <t>Vertigem</t>
  </si>
  <si>
    <t>Torção</t>
  </si>
  <si>
    <t>Corte</t>
  </si>
  <si>
    <t>Fraqueza</t>
  </si>
  <si>
    <t>Ingestão</t>
  </si>
  <si>
    <t>Cry</t>
  </si>
  <si>
    <t>Fever</t>
  </si>
  <si>
    <t>Diarrhea</t>
  </si>
  <si>
    <t>Coryza</t>
  </si>
  <si>
    <t>Stress</t>
  </si>
  <si>
    <t>Cough</t>
  </si>
  <si>
    <t>Sneeze</t>
  </si>
  <si>
    <t>Nausea</t>
  </si>
  <si>
    <t>Vertigo</t>
  </si>
  <si>
    <t>Cut</t>
  </si>
  <si>
    <t>Weakness</t>
  </si>
  <si>
    <t>Ingestion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</si>
  <si>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</si>
  <si>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</si>
  <si>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</si>
  <si>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</si>
  <si>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</si>
  <si>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</si>
  <si>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</si>
  <si>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</si>
  <si>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</si>
  <si>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</si>
  <si>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</si>
  <si>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</si>
  <si>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</si>
  <si>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</si>
  <si>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</si>
  <si>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</si>
  <si>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</si>
  <si>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</si>
  <si>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</si>
  <si>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</si>
  <si>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</si>
  <si>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</si>
  <si>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</si>
  <si>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</si>
  <si>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</si>
  <si>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</si>
  <si>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</si>
  <si>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</si>
  <si>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</si>
  <si>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</si>
  <si>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</si>
  <si>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</si>
  <si>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</si>
  <si>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</si>
  <si>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</si>
  <si>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</si>
  <si>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</si>
  <si>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</si>
  <si>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</si>
  <si>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</si>
  <si>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</si>
  <si>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</si>
  <si>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</si>
  <si>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</si>
  <si>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</si>
  <si>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</si>
  <si>
    <t>Resfriado</t>
  </si>
  <si>
    <t>Gripe</t>
  </si>
  <si>
    <t>Caxumba</t>
  </si>
  <si>
    <t>Sarampo</t>
  </si>
  <si>
    <t>Rubéola</t>
  </si>
  <si>
    <t>Meningite</t>
  </si>
  <si>
    <t>Catapora</t>
  </si>
  <si>
    <t>Cold</t>
  </si>
  <si>
    <t>Mumps</t>
  </si>
  <si>
    <t>Measles</t>
  </si>
  <si>
    <t>Rubella</t>
  </si>
  <si>
    <t>Meningitis</t>
  </si>
  <si>
    <t>Chickenpox</t>
  </si>
  <si>
    <t>Croup</t>
  </si>
  <si>
    <t>Virose</t>
  </si>
  <si>
    <t>Influenza</t>
  </si>
  <si>
    <t>Strep Throat</t>
  </si>
  <si>
    <t>Stomach Flu</t>
  </si>
  <si>
    <t>Inflamação Garganta</t>
  </si>
  <si>
    <t>Febre Estomacal</t>
  </si>
  <si>
    <t>Sore Throat</t>
  </si>
  <si>
    <t>Dor de Garganta</t>
  </si>
  <si>
    <t>Chagas Disease</t>
  </si>
  <si>
    <t>Dengue Fever</t>
  </si>
  <si>
    <t>Zika Fever</t>
  </si>
  <si>
    <t>Leptospirosis</t>
  </si>
  <si>
    <t>Yellow Fever</t>
  </si>
  <si>
    <t xml:space="preserve">Chikungunya </t>
  </si>
  <si>
    <t>Doença de Chagas</t>
  </si>
  <si>
    <t>Dengue</t>
  </si>
  <si>
    <t>Zika</t>
  </si>
  <si>
    <t>Leptospirose</t>
  </si>
  <si>
    <t>Febre Amarela</t>
  </si>
  <si>
    <t>Vomit</t>
  </si>
  <si>
    <t>Choke</t>
  </si>
  <si>
    <t>Pain</t>
  </si>
  <si>
    <t>Diarréia</t>
  </si>
  <si>
    <t>Engasgo</t>
  </si>
  <si>
    <t xml:space="preserve">Dor </t>
  </si>
  <si>
    <t>Short of Breath</t>
  </si>
  <si>
    <t>Falta de Ar</t>
  </si>
  <si>
    <t>Sudorese</t>
  </si>
  <si>
    <t>Sweating</t>
  </si>
  <si>
    <t>Insônia</t>
  </si>
  <si>
    <t xml:space="preserve">Insomnia </t>
  </si>
  <si>
    <t>Dry Mouth</t>
  </si>
  <si>
    <t>Hoarseness</t>
  </si>
  <si>
    <t>Sense of Taste</t>
  </si>
  <si>
    <t>Bad Breath</t>
  </si>
  <si>
    <t>Sense of Smell</t>
  </si>
  <si>
    <t>Perda do Paladar</t>
  </si>
  <si>
    <t>Perda do Olfato</t>
  </si>
  <si>
    <t>Mau Hálito</t>
  </si>
  <si>
    <t>Boca Seca</t>
  </si>
  <si>
    <t xml:space="preserve">Rouquidão </t>
  </si>
  <si>
    <t>Apenéia</t>
  </si>
  <si>
    <t>Apenea</t>
  </si>
  <si>
    <t>Tremor</t>
  </si>
  <si>
    <t>Dizziness</t>
  </si>
  <si>
    <t>Tontura</t>
  </si>
  <si>
    <t>Lack of Appetite</t>
  </si>
  <si>
    <t>Falta de Apetite</t>
  </si>
  <si>
    <t>Em Portugues</t>
  </si>
  <si>
    <t>Chest</t>
  </si>
  <si>
    <t>Head</t>
  </si>
  <si>
    <t>Back</t>
  </si>
  <si>
    <t>Toothache</t>
  </si>
  <si>
    <t>Earache</t>
  </si>
  <si>
    <t>Genital</t>
  </si>
  <si>
    <t>Joint</t>
  </si>
  <si>
    <t>Peito</t>
  </si>
  <si>
    <t>Cabeça</t>
  </si>
  <si>
    <t>Dor de Dente</t>
  </si>
  <si>
    <t>Dor de Ouvido</t>
  </si>
  <si>
    <t>Articulação</t>
  </si>
  <si>
    <t>Tipo Dor</t>
  </si>
  <si>
    <t>Localização Dor</t>
  </si>
  <si>
    <t>Costas</t>
  </si>
  <si>
    <t>Joelho</t>
  </si>
  <si>
    <t>Pé</t>
  </si>
  <si>
    <t>Calcanhar</t>
  </si>
  <si>
    <t>Tornozelo</t>
  </si>
  <si>
    <t>Knee</t>
  </si>
  <si>
    <t>Foot</t>
  </si>
  <si>
    <t>Heel</t>
  </si>
  <si>
    <t>Ankle</t>
  </si>
  <si>
    <t>Ombro</t>
  </si>
  <si>
    <t>Shoulder</t>
  </si>
  <si>
    <t>Pulsatile</t>
  </si>
  <si>
    <t>Acute</t>
  </si>
  <si>
    <t>Tightening</t>
  </si>
  <si>
    <t>Weight</t>
  </si>
  <si>
    <t>Colic</t>
  </si>
  <si>
    <t>Burning</t>
  </si>
  <si>
    <t>Persistent</t>
  </si>
  <si>
    <t>Pulsátil</t>
  </si>
  <si>
    <t>Agudo</t>
  </si>
  <si>
    <t>Aperto</t>
  </si>
  <si>
    <t>Pesa</t>
  </si>
  <si>
    <t>Cólica</t>
  </si>
  <si>
    <t>Queima</t>
  </si>
  <si>
    <t>Persistente</t>
  </si>
  <si>
    <t>Numbness</t>
  </si>
  <si>
    <t>Dormência</t>
  </si>
  <si>
    <t>Pescoço</t>
  </si>
  <si>
    <t>Neck</t>
  </si>
  <si>
    <t>Abdomen</t>
  </si>
  <si>
    <t>Abdômen</t>
  </si>
  <si>
    <t>Quadril</t>
  </si>
  <si>
    <t>Hip</t>
  </si>
  <si>
    <t>Pélvis</t>
  </si>
  <si>
    <t>Pelvis</t>
  </si>
  <si>
    <t>Crônica</t>
  </si>
  <si>
    <t>Chronic</t>
  </si>
  <si>
    <t>Fibromyalgia</t>
  </si>
  <si>
    <t>Fibromialgia</t>
  </si>
  <si>
    <t>Em português</t>
  </si>
  <si>
    <t>Height</t>
  </si>
  <si>
    <t>Systolic Blood Pressure</t>
  </si>
  <si>
    <t>Diastolic Blood Pressure</t>
  </si>
  <si>
    <t>Temperature</t>
  </si>
  <si>
    <t>Sleep</t>
  </si>
  <si>
    <t>Glucose</t>
  </si>
  <si>
    <t>Altura</t>
  </si>
  <si>
    <t>Peso</t>
  </si>
  <si>
    <t>Pressão Arterial Sistólica</t>
  </si>
  <si>
    <t>Pressão Sanguínea Diastólica</t>
  </si>
  <si>
    <t>Temperatura</t>
  </si>
  <si>
    <t>Glicose</t>
  </si>
  <si>
    <t>Circunferência Torácica</t>
  </si>
  <si>
    <t>Circunferência Craniana</t>
  </si>
  <si>
    <t>Circunferência Abdominal</t>
  </si>
  <si>
    <t>Número de Apgar</t>
  </si>
  <si>
    <t>Sono</t>
  </si>
  <si>
    <t>Thoracic Circumference</t>
  </si>
  <si>
    <t>Head Circumference</t>
  </si>
  <si>
    <t>Abdominal Circumference</t>
  </si>
  <si>
    <t>Clinical</t>
  </si>
  <si>
    <t>Medic</t>
  </si>
  <si>
    <t>Celsius</t>
  </si>
  <si>
    <t>Meter</t>
  </si>
  <si>
    <t>C</t>
  </si>
  <si>
    <t>m</t>
  </si>
  <si>
    <t>kg</t>
  </si>
  <si>
    <t>Centimeter</t>
  </si>
  <si>
    <t>cm</t>
  </si>
  <si>
    <t>Liter</t>
  </si>
  <si>
    <t>l</t>
  </si>
  <si>
    <t>Milliliter</t>
  </si>
  <si>
    <t>ml</t>
  </si>
  <si>
    <t xml:space="preserve">Kilogram </t>
  </si>
  <si>
    <t>Degree</t>
  </si>
  <si>
    <t>mmHg</t>
  </si>
  <si>
    <t>Millimeters of Mercury</t>
  </si>
  <si>
    <t>Apgar Score</t>
  </si>
  <si>
    <t>Birth Weight</t>
  </si>
  <si>
    <t>Peso ao Nascer</t>
  </si>
  <si>
    <t>Birth Height</t>
  </si>
  <si>
    <t>Comprimento ao Nascer</t>
  </si>
  <si>
    <t>Metro</t>
  </si>
  <si>
    <t>Quilograma</t>
  </si>
  <si>
    <t>Centímetro</t>
  </si>
  <si>
    <t>Litro</t>
  </si>
  <si>
    <t>Mililitro</t>
  </si>
  <si>
    <t>Grau</t>
  </si>
  <si>
    <t xml:space="preserve">Milímetros de Mercúrio </t>
  </si>
  <si>
    <t>Sigla</t>
  </si>
  <si>
    <t>Unidade</t>
  </si>
  <si>
    <t>mmol/L</t>
  </si>
  <si>
    <t>Millimoles per Litre</t>
  </si>
  <si>
    <t>Milligrams per 100 Millilitres</t>
  </si>
  <si>
    <t>mg/dL</t>
  </si>
  <si>
    <t>Milimoles por Litro</t>
  </si>
  <si>
    <t xml:space="preserve">Miligramas por 100 Mililitros </t>
  </si>
  <si>
    <t>Grama</t>
  </si>
  <si>
    <t>Gram</t>
  </si>
  <si>
    <t>g</t>
  </si>
  <si>
    <t>Nenhuma</t>
  </si>
  <si>
    <t>None</t>
  </si>
  <si>
    <t>Hérnia Inguinal</t>
  </si>
  <si>
    <t>Inguinal Hernia</t>
  </si>
  <si>
    <t>Surgery</t>
  </si>
  <si>
    <t>Hospitalization</t>
  </si>
  <si>
    <t>Fracture</t>
  </si>
  <si>
    <t>Fainting</t>
  </si>
  <si>
    <t>Intoxication</t>
  </si>
  <si>
    <t>Coma</t>
  </si>
  <si>
    <t>Allergic Reaction</t>
  </si>
  <si>
    <t>Convulsion</t>
  </si>
  <si>
    <t>Contusion</t>
  </si>
  <si>
    <t>Concussion</t>
  </si>
  <si>
    <t>Torsion</t>
  </si>
  <si>
    <t>Cirurgia</t>
  </si>
  <si>
    <t>Hospitalização</t>
  </si>
  <si>
    <t>Fratura</t>
  </si>
  <si>
    <t>Desmaio</t>
  </si>
  <si>
    <t>Intoxicação</t>
  </si>
  <si>
    <t>Reação Alérgica</t>
  </si>
  <si>
    <t>Convulsão</t>
  </si>
  <si>
    <t>Contusão</t>
  </si>
  <si>
    <t>Concussão</t>
  </si>
  <si>
    <t>Choque Anafilático</t>
  </si>
  <si>
    <t xml:space="preserve">Anaphylactic Shock </t>
  </si>
  <si>
    <t>Distensão Muscular</t>
  </si>
  <si>
    <t>Muscle Sprain</t>
  </si>
  <si>
    <t>Fall</t>
  </si>
  <si>
    <t>Intubation</t>
  </si>
  <si>
    <t>Queda</t>
  </si>
  <si>
    <t xml:space="preserve">Intubação </t>
  </si>
  <si>
    <t>Self</t>
  </si>
  <si>
    <t>In Portuguese</t>
  </si>
  <si>
    <t>Name</t>
  </si>
  <si>
    <t>Primeiro Dente</t>
  </si>
  <si>
    <t>Balbuciar</t>
  </si>
  <si>
    <t>Chamar os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</si>
</sst>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101"/>
  <sheetViews>
    <sheetView zoomScale="105" zoomScaleNormal="105" workbookViewId="0">
      <selection sqref="A1:B1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181</v>
      </c>
      <c r="D1" t="s">
        <v>0</v>
      </c>
    </row>
    <row r="2" spans="1:4" x14ac:dyDescent="0.3">
      <c r="A2" t="s">
        <v>39</v>
      </c>
      <c r="B2" t="s">
        <v>86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40</v>
      </c>
      <c r="B3" t="s">
        <v>87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41</v>
      </c>
      <c r="B4" t="s">
        <v>88</v>
      </c>
      <c r="D4" t="str">
        <f t="shared" si="0"/>
        <v>(:Disease {uuid: apoc.create.uuid(), name: 'Rhinitis', inPortuguese: 'Rinite'}),</v>
      </c>
    </row>
    <row r="5" spans="1:4" x14ac:dyDescent="0.3">
      <c r="A5" t="s">
        <v>42</v>
      </c>
      <c r="B5" t="s">
        <v>89</v>
      </c>
      <c r="D5" t="str">
        <f t="shared" si="0"/>
        <v>(:Disease {uuid: apoc.create.uuid(), name: 'Sinusitis', inPortuguese: 'Sinusite'}),</v>
      </c>
    </row>
    <row r="6" spans="1:4" x14ac:dyDescent="0.3">
      <c r="A6" t="s">
        <v>43</v>
      </c>
      <c r="B6" t="s">
        <v>90</v>
      </c>
      <c r="D6" t="str">
        <f t="shared" si="0"/>
        <v>(:Disease {uuid: apoc.create.uuid(), name: 'Asthma', inPortuguese: 'Asma'}),</v>
      </c>
    </row>
    <row r="7" spans="1:4" x14ac:dyDescent="0.3">
      <c r="A7" t="s">
        <v>44</v>
      </c>
      <c r="B7" t="s">
        <v>44</v>
      </c>
      <c r="D7" t="str">
        <f t="shared" si="0"/>
        <v>(:Disease {uuid: apoc.create.uuid(), name: 'Diabetes', inPortuguese: 'Diabetes'}),</v>
      </c>
    </row>
    <row r="8" spans="1:4" x14ac:dyDescent="0.3">
      <c r="A8" t="s">
        <v>45</v>
      </c>
      <c r="B8" t="s">
        <v>91</v>
      </c>
      <c r="D8" t="str">
        <f t="shared" si="0"/>
        <v>(:Disease {uuid: apoc.create.uuid(), name: 'Hepatitis', inPortuguese: 'Hepatite'}),</v>
      </c>
    </row>
    <row r="9" spans="1:4" x14ac:dyDescent="0.3">
      <c r="A9" t="s">
        <v>46</v>
      </c>
      <c r="B9" t="s">
        <v>92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47</v>
      </c>
      <c r="B10" t="s">
        <v>47</v>
      </c>
      <c r="D10" t="str">
        <f t="shared" si="0"/>
        <v>(:Disease {uuid: apoc.create.uuid(), name: 'Anemia', inPortuguese: 'Anemia'}),</v>
      </c>
    </row>
    <row r="11" spans="1:4" x14ac:dyDescent="0.3">
      <c r="A11" t="s">
        <v>48</v>
      </c>
      <c r="B11" t="s">
        <v>93</v>
      </c>
      <c r="D11" t="str">
        <f t="shared" si="0"/>
        <v>(:Disease {uuid: apoc.create.uuid(), name: 'Obesity', inPortuguese: 'Obesidade'}),</v>
      </c>
    </row>
    <row r="12" spans="1:4" x14ac:dyDescent="0.3">
      <c r="A12" t="s">
        <v>49</v>
      </c>
      <c r="B12" t="s">
        <v>94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50</v>
      </c>
      <c r="B13" t="s">
        <v>95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51</v>
      </c>
      <c r="B14" t="s">
        <v>96</v>
      </c>
      <c r="D14" t="str">
        <f t="shared" si="0"/>
        <v>(:Disease {uuid: apoc.create.uuid(), name: 'Myopia', inPortuguese: 'Miopia'}),</v>
      </c>
    </row>
    <row r="15" spans="1:4" x14ac:dyDescent="0.3">
      <c r="A15" t="s">
        <v>52</v>
      </c>
      <c r="B15" t="s">
        <v>97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53</v>
      </c>
      <c r="B16" t="s">
        <v>98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54</v>
      </c>
      <c r="B17" t="s">
        <v>99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55</v>
      </c>
      <c r="B18" t="s">
        <v>100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56</v>
      </c>
      <c r="B19" t="s">
        <v>56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57</v>
      </c>
      <c r="B20" t="s">
        <v>101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139</v>
      </c>
      <c r="B21" t="s">
        <v>146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58</v>
      </c>
      <c r="B22" t="s">
        <v>102</v>
      </c>
      <c r="D22" t="str">
        <f t="shared" si="0"/>
        <v>(:Disease {uuid: apoc.create.uuid(), name: 'Deafness', inPortuguese: 'Surdez'}),</v>
      </c>
    </row>
    <row r="23" spans="1:4" x14ac:dyDescent="0.3">
      <c r="A23" t="s">
        <v>59</v>
      </c>
      <c r="B23" t="s">
        <v>103</v>
      </c>
      <c r="D23" t="str">
        <f t="shared" si="0"/>
        <v>(:Disease {uuid: apoc.create.uuid(), name: 'Otitis', inPortuguese: 'Otite'}),</v>
      </c>
    </row>
    <row r="24" spans="1:4" x14ac:dyDescent="0.3">
      <c r="A24" t="s">
        <v>60</v>
      </c>
      <c r="B24" t="s">
        <v>104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61</v>
      </c>
      <c r="B25" t="s">
        <v>61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62</v>
      </c>
      <c r="B26" t="s">
        <v>105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63</v>
      </c>
      <c r="B27" t="s">
        <v>106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64</v>
      </c>
      <c r="B28" t="s">
        <v>147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65</v>
      </c>
      <c r="B29" t="s">
        <v>107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66</v>
      </c>
      <c r="B30" t="s">
        <v>148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67</v>
      </c>
      <c r="B31" t="s">
        <v>108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68</v>
      </c>
      <c r="B32" t="s">
        <v>109</v>
      </c>
      <c r="D32" t="str">
        <f t="shared" si="0"/>
        <v>(:Disease {uuid: apoc.create.uuid(), name: 'Mute', inPortuguese: 'Mudez'}),</v>
      </c>
    </row>
    <row r="33" spans="1:4" x14ac:dyDescent="0.3">
      <c r="A33" t="s">
        <v>69</v>
      </c>
      <c r="B33" t="s">
        <v>110</v>
      </c>
      <c r="D33" t="str">
        <f t="shared" si="0"/>
        <v>(:Disease {uuid: apoc.create.uuid(), name: 'Aphasia', inPortuguese: 'Afasia'}),</v>
      </c>
    </row>
    <row r="34" spans="1:4" x14ac:dyDescent="0.3">
      <c r="A34" t="s">
        <v>70</v>
      </c>
      <c r="B34" t="s">
        <v>111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71</v>
      </c>
      <c r="B35" t="s">
        <v>112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72</v>
      </c>
      <c r="B36" t="s">
        <v>113</v>
      </c>
      <c r="D36" t="str">
        <f t="shared" si="0"/>
        <v>(:Disease {uuid: apoc.create.uuid(), name: 'Cancer', inPortuguese: 'Câncer'}),</v>
      </c>
    </row>
    <row r="37" spans="1:4" x14ac:dyDescent="0.3">
      <c r="A37" t="s">
        <v>73</v>
      </c>
      <c r="B37" t="s">
        <v>114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74</v>
      </c>
      <c r="B38" t="s">
        <v>115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140</v>
      </c>
      <c r="B39" t="s">
        <v>149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141</v>
      </c>
      <c r="B40" t="s">
        <v>116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75</v>
      </c>
      <c r="B41" t="s">
        <v>117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142</v>
      </c>
      <c r="B42" t="s">
        <v>150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143</v>
      </c>
      <c r="B43" t="s">
        <v>151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76</v>
      </c>
      <c r="B44" t="s">
        <v>118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77</v>
      </c>
      <c r="B45" t="s">
        <v>119</v>
      </c>
      <c r="D45" t="str">
        <f t="shared" si="0"/>
        <v>(:Disease {uuid: apoc.create.uuid(), name: 'Ulcer', inPortuguese: 'Úlcera'}),</v>
      </c>
    </row>
    <row r="46" spans="1:4" x14ac:dyDescent="0.3">
      <c r="A46" t="s">
        <v>144</v>
      </c>
      <c r="B46" t="s">
        <v>120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78</v>
      </c>
      <c r="B47" t="s">
        <v>121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79</v>
      </c>
      <c r="B48" t="s">
        <v>122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80</v>
      </c>
      <c r="B49" t="s">
        <v>123</v>
      </c>
      <c r="D49" t="str">
        <f t="shared" si="0"/>
        <v>(:Disease {uuid: apoc.create.uuid(), name: 'Heartburn', inPortuguese: 'Azia'}),</v>
      </c>
    </row>
    <row r="50" spans="1:4" x14ac:dyDescent="0.3">
      <c r="A50" t="s">
        <v>81</v>
      </c>
      <c r="B50" t="s">
        <v>124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82</v>
      </c>
      <c r="B51" t="s">
        <v>82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145</v>
      </c>
      <c r="B52" t="s">
        <v>145</v>
      </c>
      <c r="D52" t="str">
        <f t="shared" si="0"/>
        <v>(:Disease {uuid: apoc.create.uuid(), name: 'Aids', inPortuguese: 'Aids'}),</v>
      </c>
    </row>
    <row r="53" spans="1:4" x14ac:dyDescent="0.3">
      <c r="A53" t="s">
        <v>83</v>
      </c>
      <c r="B53" t="s">
        <v>125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84</v>
      </c>
      <c r="B54" t="s">
        <v>84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85</v>
      </c>
      <c r="B55" t="s">
        <v>152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126</v>
      </c>
      <c r="B56" t="s">
        <v>131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169</v>
      </c>
      <c r="B57" t="s">
        <v>132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127</v>
      </c>
      <c r="B58" t="s">
        <v>133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170</v>
      </c>
      <c r="B59" t="s">
        <v>134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128</v>
      </c>
      <c r="B60" t="s">
        <v>135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129</v>
      </c>
      <c r="B61" t="s">
        <v>136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130</v>
      </c>
      <c r="B62" t="s">
        <v>137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171</v>
      </c>
      <c r="B63" t="s">
        <v>138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153</v>
      </c>
      <c r="B64" t="s">
        <v>161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154</v>
      </c>
      <c r="B65" t="s">
        <v>162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155</v>
      </c>
      <c r="B66" t="s">
        <v>163</v>
      </c>
      <c r="D66" t="str">
        <f t="shared" ref="D66:D101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156</v>
      </c>
      <c r="B67" t="s">
        <v>164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157</v>
      </c>
      <c r="B68" t="s">
        <v>165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158</v>
      </c>
      <c r="B69" t="s">
        <v>166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159</v>
      </c>
      <c r="B70" t="s">
        <v>167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160</v>
      </c>
      <c r="B71" t="s">
        <v>168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172</v>
      </c>
      <c r="B72" t="s">
        <v>177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173</v>
      </c>
      <c r="B73" t="s">
        <v>178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174</v>
      </c>
      <c r="B74" t="s">
        <v>179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175</v>
      </c>
      <c r="B75" t="s">
        <v>180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176</v>
      </c>
      <c r="B76" t="s">
        <v>176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182</v>
      </c>
      <c r="B77" t="s">
        <v>186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183</v>
      </c>
      <c r="B78" t="s">
        <v>183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184</v>
      </c>
      <c r="B79" t="s">
        <v>187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185</v>
      </c>
      <c r="B80" t="s">
        <v>188</v>
      </c>
      <c r="D80" t="str">
        <f t="shared" si="1"/>
        <v>(:Disease {uuid: apoc.create.uuid(), name: 'Atopic Dermatitis', inPortuguese: 'Dermatite Atópica'}),</v>
      </c>
    </row>
    <row r="81" spans="1:4" x14ac:dyDescent="0.3">
      <c r="A81" t="s">
        <v>359</v>
      </c>
      <c r="B81" t="s">
        <v>366</v>
      </c>
      <c r="D81" t="str">
        <f t="shared" si="1"/>
        <v>(:Disease {uuid: apoc.create.uuid(), name: 'Cold', inPortuguese: 'Resfriado'}),</v>
      </c>
    </row>
    <row r="82" spans="1:4" x14ac:dyDescent="0.3">
      <c r="A82" t="s">
        <v>360</v>
      </c>
      <c r="B82" t="s">
        <v>374</v>
      </c>
      <c r="D82" t="str">
        <f t="shared" si="1"/>
        <v>(:Disease {uuid: apoc.create.uuid(), name: 'Influenza', inPortuguese: 'Gripe'}),</v>
      </c>
    </row>
    <row r="83" spans="1:4" x14ac:dyDescent="0.3">
      <c r="A83" t="s">
        <v>361</v>
      </c>
      <c r="B83" t="s">
        <v>367</v>
      </c>
      <c r="D83" t="str">
        <f t="shared" si="1"/>
        <v>(:Disease {uuid: apoc.create.uuid(), name: 'Mumps', inPortuguese: 'Caxumba'}),</v>
      </c>
    </row>
    <row r="84" spans="1:4" x14ac:dyDescent="0.3">
      <c r="A84" t="s">
        <v>362</v>
      </c>
      <c r="B84" t="s">
        <v>368</v>
      </c>
      <c r="D84" t="str">
        <f t="shared" si="1"/>
        <v>(:Disease {uuid: apoc.create.uuid(), name: 'Measles', inPortuguese: 'Sarampo'}),</v>
      </c>
    </row>
    <row r="85" spans="1:4" x14ac:dyDescent="0.3">
      <c r="A85" t="s">
        <v>363</v>
      </c>
      <c r="B85" t="s">
        <v>369</v>
      </c>
      <c r="D85" t="str">
        <f t="shared" si="1"/>
        <v>(:Disease {uuid: apoc.create.uuid(), name: 'Rubella', inPortuguese: 'Rubéola'}),</v>
      </c>
    </row>
    <row r="86" spans="1:4" x14ac:dyDescent="0.3">
      <c r="A86" t="s">
        <v>364</v>
      </c>
      <c r="B86" t="s">
        <v>370</v>
      </c>
      <c r="D86" t="str">
        <f t="shared" si="1"/>
        <v>(:Disease {uuid: apoc.create.uuid(), name: 'Meningitis', inPortuguese: 'Meningite'}),</v>
      </c>
    </row>
    <row r="87" spans="1:4" x14ac:dyDescent="0.3">
      <c r="A87" t="s">
        <v>365</v>
      </c>
      <c r="B87" t="s">
        <v>371</v>
      </c>
      <c r="D87" t="str">
        <f t="shared" si="1"/>
        <v>(:Disease {uuid: apoc.create.uuid(), name: 'Chickenpox', inPortuguese: 'Catapora'}),</v>
      </c>
    </row>
    <row r="88" spans="1:4" x14ac:dyDescent="0.3">
      <c r="A88" t="s">
        <v>373</v>
      </c>
      <c r="B88" t="s">
        <v>372</v>
      </c>
      <c r="D88" t="str">
        <f t="shared" si="1"/>
        <v>(:Disease {uuid: apoc.create.uuid(), name: 'Croup', inPortuguese: 'Virose'}),</v>
      </c>
    </row>
    <row r="89" spans="1:4" x14ac:dyDescent="0.3">
      <c r="A89" t="s">
        <v>377</v>
      </c>
      <c r="B89" t="s">
        <v>375</v>
      </c>
      <c r="D89" t="str">
        <f t="shared" si="1"/>
        <v>(:Disease {uuid: apoc.create.uuid(), name: 'Strep Throat', inPortuguese: 'Inflamação Garganta'}),</v>
      </c>
    </row>
    <row r="90" spans="1:4" x14ac:dyDescent="0.3">
      <c r="A90" t="s">
        <v>378</v>
      </c>
      <c r="B90" t="s">
        <v>376</v>
      </c>
      <c r="D90" t="str">
        <f t="shared" si="1"/>
        <v>(:Disease {uuid: apoc.create.uuid(), name: 'Stomach Flu', inPortuguese: 'Febre Estomacal'}),</v>
      </c>
    </row>
    <row r="91" spans="1:4" x14ac:dyDescent="0.3">
      <c r="A91" t="s">
        <v>380</v>
      </c>
      <c r="B91" t="s">
        <v>379</v>
      </c>
      <c r="D91" t="str">
        <f t="shared" si="1"/>
        <v>(:Disease {uuid: apoc.create.uuid(), name: 'Sore Throat', inPortuguese: 'Dor de Garganta'}),</v>
      </c>
    </row>
    <row r="92" spans="1:4" x14ac:dyDescent="0.3">
      <c r="A92" t="s">
        <v>387</v>
      </c>
      <c r="B92" t="s">
        <v>381</v>
      </c>
      <c r="D92" t="str">
        <f t="shared" si="1"/>
        <v>(:Disease {uuid: apoc.create.uuid(), name: 'Chagas Disease', inPortuguese: 'Doença de Chagas'}),</v>
      </c>
    </row>
    <row r="93" spans="1:4" x14ac:dyDescent="0.3">
      <c r="A93" t="s">
        <v>388</v>
      </c>
      <c r="B93" t="s">
        <v>382</v>
      </c>
      <c r="D93" t="str">
        <f t="shared" si="1"/>
        <v>(:Disease {uuid: apoc.create.uuid(), name: 'Dengue Fever', inPortuguese: 'Dengue'}),</v>
      </c>
    </row>
    <row r="94" spans="1:4" x14ac:dyDescent="0.3">
      <c r="A94" t="s">
        <v>389</v>
      </c>
      <c r="B94" t="s">
        <v>383</v>
      </c>
      <c r="D94" t="str">
        <f t="shared" si="1"/>
        <v>(:Disease {uuid: apoc.create.uuid(), name: 'Zika Fever', inPortuguese: 'Zika'}),</v>
      </c>
    </row>
    <row r="95" spans="1:4" x14ac:dyDescent="0.3">
      <c r="A95" t="s">
        <v>390</v>
      </c>
      <c r="B95" t="s">
        <v>384</v>
      </c>
      <c r="D95" t="str">
        <f t="shared" si="1"/>
        <v>(:Disease {uuid: apoc.create.uuid(), name: 'Leptospirosis', inPortuguese: 'Leptospirose'}),</v>
      </c>
    </row>
    <row r="96" spans="1:4" x14ac:dyDescent="0.3">
      <c r="A96" t="s">
        <v>391</v>
      </c>
      <c r="B96" t="s">
        <v>385</v>
      </c>
      <c r="D96" t="str">
        <f t="shared" si="1"/>
        <v>(:Disease {uuid: apoc.create.uuid(), name: 'Yellow Fever', inPortuguese: 'Febre Amarela'}),</v>
      </c>
    </row>
    <row r="97" spans="1:4" x14ac:dyDescent="0.3">
      <c r="A97" t="s">
        <v>386</v>
      </c>
      <c r="B97" t="s">
        <v>386</v>
      </c>
      <c r="D97" t="str">
        <f t="shared" si="1"/>
        <v>(:Disease {uuid: apoc.create.uuid(), name: 'Chikungunya ', inPortuguese: 'Chikungunya '}),</v>
      </c>
    </row>
    <row r="98" spans="1:4" x14ac:dyDescent="0.3">
      <c r="A98" t="s">
        <v>474</v>
      </c>
      <c r="B98" t="s">
        <v>473</v>
      </c>
      <c r="D98" t="str">
        <f t="shared" si="1"/>
        <v>(:Disease {uuid: apoc.create.uuid(), name: 'Fibromyalgia', inPortuguese: 'Fibromialgia'}),</v>
      </c>
    </row>
    <row r="99" spans="1:4" x14ac:dyDescent="0.3">
      <c r="A99" t="s">
        <v>538</v>
      </c>
      <c r="B99" t="s">
        <v>539</v>
      </c>
      <c r="D99" t="str">
        <f t="shared" si="1"/>
        <v>(:Disease {uuid: apoc.create.uuid(), name: 'Inguinal Hernia', inPortuguese: 'Hérnia Inguinal'}),</v>
      </c>
    </row>
    <row r="100" spans="1:4" x14ac:dyDescent="0.3">
      <c r="A100" t="s">
        <v>562</v>
      </c>
      <c r="B100" t="s">
        <v>563</v>
      </c>
      <c r="D100" t="str">
        <f t="shared" si="1"/>
        <v>(:Disease {uuid: apoc.create.uuid(), name: 'Muscle Sprain', inPortuguese: 'Distensão Muscular'}),</v>
      </c>
    </row>
    <row r="101" spans="1:4" x14ac:dyDescent="0.3">
      <c r="D101" t="str">
        <f t="shared" si="1"/>
        <v>(:Disease {uuid: apoc.create.uuid(), name: '', inPortuguese: ''}),</v>
      </c>
    </row>
  </sheetData>
  <autoFilter ref="A1:D101" xr:uid="{4BA12A2B-C6F7-499D-BED0-9D0EF84A0FCD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313</v>
      </c>
      <c r="B1" t="s">
        <v>355</v>
      </c>
      <c r="C1" t="s">
        <v>349</v>
      </c>
      <c r="D1" s="2" t="s">
        <v>351</v>
      </c>
      <c r="E1" s="2" t="s">
        <v>352</v>
      </c>
      <c r="F1" t="s">
        <v>0</v>
      </c>
    </row>
    <row r="2" spans="1:6" x14ac:dyDescent="0.3">
      <c r="A2" t="s">
        <v>314</v>
      </c>
      <c r="B2" t="str">
        <f>SUBSTITUTE(UPPER(SUBSTITUTE(SUBSTITUTE(SUBSTITUTE(A2," ","_"),"ó","o"),"í","i")),"/","_")</f>
        <v>BCG_ID</v>
      </c>
      <c r="C2" t="s">
        <v>174</v>
      </c>
      <c r="D2" t="s">
        <v>342</v>
      </c>
      <c r="E2" t="s">
        <v>341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315</v>
      </c>
      <c r="B3" t="str">
        <f t="shared" ref="B3:B18" si="0">SUBSTITUTE(UPPER(SUBSTITUTE(SUBSTITUTE(SUBSTITUTE(A3," ","_"),"ó","o"),"í","i")),"/","_")</f>
        <v>HEPATITE_B</v>
      </c>
      <c r="C3" t="s">
        <v>315</v>
      </c>
      <c r="D3" t="s">
        <v>351</v>
      </c>
      <c r="E3" t="s">
        <v>341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353</v>
      </c>
      <c r="B4" t="str">
        <f t="shared" si="0"/>
        <v>DTPW</v>
      </c>
      <c r="C4" t="s">
        <v>328</v>
      </c>
      <c r="D4" t="s">
        <v>351</v>
      </c>
      <c r="E4" t="s">
        <v>341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356</v>
      </c>
      <c r="B5" t="str">
        <f t="shared" si="0"/>
        <v>H_INFLUENZAE</v>
      </c>
      <c r="C5" t="s">
        <v>329</v>
      </c>
      <c r="D5" t="s">
        <v>351</v>
      </c>
      <c r="E5" t="s">
        <v>341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316</v>
      </c>
      <c r="B6" t="str">
        <f t="shared" si="0"/>
        <v>POLIO_VIP</v>
      </c>
      <c r="C6" t="s">
        <v>330</v>
      </c>
      <c r="D6" t="s">
        <v>351</v>
      </c>
      <c r="E6" t="s">
        <v>341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317</v>
      </c>
      <c r="B7" t="str">
        <f t="shared" si="0"/>
        <v>POLIO_VOP</v>
      </c>
      <c r="C7" t="s">
        <v>331</v>
      </c>
      <c r="D7" t="s">
        <v>345</v>
      </c>
      <c r="E7" t="s">
        <v>341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318</v>
      </c>
      <c r="B8" t="str">
        <f t="shared" si="0"/>
        <v>ROTAVIRUS</v>
      </c>
      <c r="C8" t="s">
        <v>318</v>
      </c>
      <c r="D8" t="s">
        <v>351</v>
      </c>
      <c r="E8" t="s">
        <v>341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319</v>
      </c>
      <c r="B9" t="str">
        <f t="shared" si="0"/>
        <v>VPC10</v>
      </c>
      <c r="C9" t="s">
        <v>332</v>
      </c>
      <c r="D9" t="s">
        <v>351</v>
      </c>
      <c r="E9" t="s">
        <v>341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320</v>
      </c>
      <c r="B10" t="str">
        <f t="shared" si="0"/>
        <v>ACWY_C</v>
      </c>
      <c r="C10" t="s">
        <v>333</v>
      </c>
      <c r="D10" t="s">
        <v>351</v>
      </c>
      <c r="E10" t="s">
        <v>348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321</v>
      </c>
      <c r="B11" t="str">
        <f t="shared" si="0"/>
        <v>MENINGOCOCICA_B</v>
      </c>
      <c r="C11" t="s">
        <v>321</v>
      </c>
      <c r="D11" t="s">
        <v>351</v>
      </c>
      <c r="E11" t="s">
        <v>341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322</v>
      </c>
      <c r="B12" t="str">
        <f>"_" &amp;A12</f>
        <v>_3V</v>
      </c>
      <c r="C12" t="s">
        <v>334</v>
      </c>
      <c r="D12" t="s">
        <v>347</v>
      </c>
      <c r="E12" t="s">
        <v>341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323</v>
      </c>
      <c r="B13" t="str">
        <f t="shared" si="0"/>
        <v>FEBRE_AMARELA</v>
      </c>
      <c r="C13" t="s">
        <v>335</v>
      </c>
      <c r="D13" t="s">
        <v>342</v>
      </c>
      <c r="E13" t="s">
        <v>341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324</v>
      </c>
      <c r="B14" t="str">
        <f t="shared" si="0"/>
        <v>HEPATITE_A</v>
      </c>
      <c r="C14" t="s">
        <v>324</v>
      </c>
      <c r="D14" t="s">
        <v>351</v>
      </c>
      <c r="E14" t="s">
        <v>341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325</v>
      </c>
      <c r="B15" t="str">
        <f t="shared" si="0"/>
        <v>BCG</v>
      </c>
      <c r="C15" t="s">
        <v>336</v>
      </c>
      <c r="D15" t="s">
        <v>351</v>
      </c>
      <c r="E15" t="s">
        <v>341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326</v>
      </c>
      <c r="B16" t="str">
        <f t="shared" si="0"/>
        <v>VARICELA</v>
      </c>
      <c r="C16" t="s">
        <v>337</v>
      </c>
      <c r="D16" t="s">
        <v>351</v>
      </c>
      <c r="E16" t="s">
        <v>341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327</v>
      </c>
      <c r="B17" t="str">
        <f t="shared" si="0"/>
        <v>HPV4</v>
      </c>
      <c r="C17" t="s">
        <v>338</v>
      </c>
      <c r="D17" t="s">
        <v>351</v>
      </c>
      <c r="E17" t="s">
        <v>341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354</v>
      </c>
      <c r="B18" t="str">
        <f t="shared" si="0"/>
        <v>DTPA</v>
      </c>
      <c r="C18" t="s">
        <v>328</v>
      </c>
      <c r="D18" t="s">
        <v>351</v>
      </c>
      <c r="E18" t="s">
        <v>341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357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350</v>
      </c>
      <c r="B1" t="s">
        <v>355</v>
      </c>
      <c r="C1" s="2" t="s">
        <v>339</v>
      </c>
      <c r="D1" s="2" t="s">
        <v>340</v>
      </c>
      <c r="E1" s="2" t="s">
        <v>351</v>
      </c>
      <c r="F1" s="2" t="s">
        <v>352</v>
      </c>
      <c r="G1" s="2" t="s">
        <v>0</v>
      </c>
      <c r="O1" t="s">
        <v>357</v>
      </c>
    </row>
    <row r="2" spans="1:15" x14ac:dyDescent="0.3">
      <c r="A2" t="s">
        <v>314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342</v>
      </c>
      <c r="F2" t="s">
        <v>341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315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343</v>
      </c>
      <c r="F3" t="s">
        <v>341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315</v>
      </c>
      <c r="B4" t="str">
        <f t="shared" si="0"/>
        <v>HEPATITE_B</v>
      </c>
      <c r="C4" s="1">
        <v>2</v>
      </c>
      <c r="D4" s="1">
        <v>2</v>
      </c>
      <c r="E4" t="s">
        <v>344</v>
      </c>
      <c r="F4" t="s">
        <v>341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315</v>
      </c>
      <c r="B5" t="str">
        <f t="shared" si="0"/>
        <v>HEPATITE_B</v>
      </c>
      <c r="C5" s="1">
        <v>6</v>
      </c>
      <c r="D5" s="1">
        <v>6</v>
      </c>
      <c r="E5" t="s">
        <v>346</v>
      </c>
      <c r="F5" t="s">
        <v>341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353</v>
      </c>
      <c r="B6" t="str">
        <f t="shared" si="0"/>
        <v>DTPW</v>
      </c>
      <c r="C6" s="1">
        <v>2</v>
      </c>
      <c r="D6" s="1">
        <v>2</v>
      </c>
      <c r="E6" t="s">
        <v>343</v>
      </c>
      <c r="F6" t="s">
        <v>341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353</v>
      </c>
      <c r="B7" t="str">
        <f t="shared" si="0"/>
        <v>DTPW</v>
      </c>
      <c r="C7" s="1">
        <v>4</v>
      </c>
      <c r="D7" s="1">
        <v>4</v>
      </c>
      <c r="E7" t="s">
        <v>344</v>
      </c>
      <c r="F7" t="s">
        <v>341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353</v>
      </c>
      <c r="B8" t="str">
        <f t="shared" si="0"/>
        <v>DTPW</v>
      </c>
      <c r="C8" s="1">
        <v>6</v>
      </c>
      <c r="D8" s="1">
        <v>6</v>
      </c>
      <c r="E8" t="s">
        <v>346</v>
      </c>
      <c r="F8" t="s">
        <v>341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353</v>
      </c>
      <c r="B9" t="str">
        <f t="shared" si="0"/>
        <v>DTPW</v>
      </c>
      <c r="C9" s="1">
        <v>15</v>
      </c>
      <c r="D9" s="1">
        <v>18</v>
      </c>
      <c r="E9" t="s">
        <v>345</v>
      </c>
      <c r="F9" t="s">
        <v>341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353</v>
      </c>
      <c r="B10" t="str">
        <f t="shared" si="0"/>
        <v>DTPW</v>
      </c>
      <c r="C10" s="1">
        <v>48</v>
      </c>
      <c r="D10" s="1">
        <v>60</v>
      </c>
      <c r="E10" t="s">
        <v>345</v>
      </c>
      <c r="F10" t="s">
        <v>341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356</v>
      </c>
      <c r="B11" t="str">
        <f t="shared" si="0"/>
        <v>H_INFLUENZAE</v>
      </c>
      <c r="C11" s="1">
        <v>2</v>
      </c>
      <c r="D11" s="1">
        <v>2</v>
      </c>
      <c r="E11" t="s">
        <v>343</v>
      </c>
      <c r="F11" t="s">
        <v>341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356</v>
      </c>
      <c r="B12" t="str">
        <f t="shared" si="0"/>
        <v>H_INFLUENZAE</v>
      </c>
      <c r="C12" s="1">
        <v>4</v>
      </c>
      <c r="D12" s="1">
        <v>4</v>
      </c>
      <c r="E12" t="s">
        <v>344</v>
      </c>
      <c r="F12" t="s">
        <v>341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356</v>
      </c>
      <c r="B13" t="str">
        <f t="shared" si="0"/>
        <v>H_INFLUENZAE</v>
      </c>
      <c r="C13" s="1">
        <v>6</v>
      </c>
      <c r="D13" s="1">
        <v>6</v>
      </c>
      <c r="E13" t="s">
        <v>346</v>
      </c>
      <c r="F13" t="s">
        <v>341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356</v>
      </c>
      <c r="B14" t="str">
        <f t="shared" si="0"/>
        <v>H_INFLUENZAE</v>
      </c>
      <c r="C14" s="1">
        <v>15</v>
      </c>
      <c r="D14" s="1">
        <v>18</v>
      </c>
      <c r="E14" t="s">
        <v>345</v>
      </c>
      <c r="F14" t="s">
        <v>341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316</v>
      </c>
      <c r="B15" t="str">
        <f t="shared" si="0"/>
        <v>POLIO_VIP</v>
      </c>
      <c r="C15" s="1">
        <v>2</v>
      </c>
      <c r="D15" s="1">
        <v>2</v>
      </c>
      <c r="E15" t="s">
        <v>343</v>
      </c>
      <c r="F15" t="s">
        <v>341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316</v>
      </c>
      <c r="B16" t="str">
        <f t="shared" si="0"/>
        <v>POLIO_VIP</v>
      </c>
      <c r="C16" s="1">
        <v>4</v>
      </c>
      <c r="D16" s="1">
        <v>4</v>
      </c>
      <c r="E16" t="s">
        <v>344</v>
      </c>
      <c r="F16" t="s">
        <v>341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316</v>
      </c>
      <c r="B17" t="str">
        <f t="shared" si="0"/>
        <v>POLIO_VIP</v>
      </c>
      <c r="C17" s="1">
        <v>6</v>
      </c>
      <c r="D17" s="1">
        <v>6</v>
      </c>
      <c r="E17" t="s">
        <v>346</v>
      </c>
      <c r="F17" t="s">
        <v>341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317</v>
      </c>
      <c r="B18" t="str">
        <f t="shared" si="0"/>
        <v>POLIO_VOP</v>
      </c>
      <c r="C18" s="1">
        <v>15</v>
      </c>
      <c r="D18" s="1">
        <v>18</v>
      </c>
      <c r="E18" t="s">
        <v>345</v>
      </c>
      <c r="F18" t="s">
        <v>341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317</v>
      </c>
      <c r="B19" t="str">
        <f t="shared" si="0"/>
        <v>POLIO_VOP</v>
      </c>
      <c r="C19" s="1">
        <v>48</v>
      </c>
      <c r="D19" s="1">
        <v>60</v>
      </c>
      <c r="E19" t="s">
        <v>345</v>
      </c>
      <c r="F19" t="s">
        <v>341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318</v>
      </c>
      <c r="B20" t="str">
        <f t="shared" si="0"/>
        <v>ROTAVIRUS</v>
      </c>
      <c r="C20" s="1">
        <v>2</v>
      </c>
      <c r="D20" s="1">
        <v>4</v>
      </c>
      <c r="E20" t="s">
        <v>343</v>
      </c>
      <c r="F20" t="s">
        <v>341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318</v>
      </c>
      <c r="B21" t="str">
        <f t="shared" si="0"/>
        <v>ROTAVIRUS</v>
      </c>
      <c r="C21" s="1">
        <v>5</v>
      </c>
      <c r="D21" s="1">
        <v>8</v>
      </c>
      <c r="E21" t="s">
        <v>344</v>
      </c>
      <c r="F21" t="s">
        <v>341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319</v>
      </c>
      <c r="B22" t="str">
        <f t="shared" si="0"/>
        <v>VPC10</v>
      </c>
      <c r="C22" s="1">
        <v>2</v>
      </c>
      <c r="D22" s="1">
        <v>3</v>
      </c>
      <c r="E22" t="s">
        <v>343</v>
      </c>
      <c r="F22" t="s">
        <v>341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319</v>
      </c>
      <c r="B23" t="str">
        <f t="shared" si="0"/>
        <v>VPC10</v>
      </c>
      <c r="C23" s="1">
        <v>4</v>
      </c>
      <c r="D23" s="1">
        <v>6</v>
      </c>
      <c r="E23" t="s">
        <v>344</v>
      </c>
      <c r="F23" t="s">
        <v>341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319</v>
      </c>
      <c r="B24" t="str">
        <f t="shared" si="0"/>
        <v>VPC10</v>
      </c>
      <c r="C24" s="1">
        <v>12</v>
      </c>
      <c r="D24" s="1">
        <v>15</v>
      </c>
      <c r="E24" t="s">
        <v>345</v>
      </c>
      <c r="F24" t="s">
        <v>341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320</v>
      </c>
      <c r="B25" t="str">
        <f t="shared" si="0"/>
        <v>ACWY_C</v>
      </c>
      <c r="C25" s="1">
        <v>3</v>
      </c>
      <c r="D25" s="1">
        <v>5</v>
      </c>
      <c r="E25" t="s">
        <v>343</v>
      </c>
      <c r="F25" t="s">
        <v>341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320</v>
      </c>
      <c r="B26" t="str">
        <f t="shared" si="0"/>
        <v>ACWY_C</v>
      </c>
      <c r="C26" s="1">
        <v>6</v>
      </c>
      <c r="D26" s="1">
        <v>8</v>
      </c>
      <c r="E26" t="s">
        <v>344</v>
      </c>
      <c r="F26" t="s">
        <v>341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320</v>
      </c>
      <c r="B27" t="str">
        <f t="shared" si="0"/>
        <v>ACWY_C</v>
      </c>
      <c r="C27" s="1">
        <v>12</v>
      </c>
      <c r="D27" s="1">
        <v>15</v>
      </c>
      <c r="E27" t="s">
        <v>345</v>
      </c>
      <c r="F27" t="s">
        <v>341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320</v>
      </c>
      <c r="B28" t="str">
        <f t="shared" si="0"/>
        <v>ACWY_C</v>
      </c>
      <c r="C28" s="1">
        <v>60</v>
      </c>
      <c r="D28" s="1">
        <v>72</v>
      </c>
      <c r="E28" t="s">
        <v>345</v>
      </c>
      <c r="F28" t="s">
        <v>348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321</v>
      </c>
      <c r="B29" t="str">
        <f t="shared" si="0"/>
        <v>MENINGOCOCICA_B</v>
      </c>
      <c r="C29" s="1">
        <v>3</v>
      </c>
      <c r="D29" s="1">
        <v>3</v>
      </c>
      <c r="E29" t="s">
        <v>343</v>
      </c>
      <c r="F29" t="s">
        <v>341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321</v>
      </c>
      <c r="B30" t="str">
        <f t="shared" si="0"/>
        <v>MENINGOCOCICA_B</v>
      </c>
      <c r="C30" s="1">
        <v>5</v>
      </c>
      <c r="D30" s="1">
        <v>5</v>
      </c>
      <c r="E30" t="s">
        <v>344</v>
      </c>
      <c r="F30" t="s">
        <v>341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321</v>
      </c>
      <c r="B31" t="str">
        <f t="shared" si="0"/>
        <v>MENINGOCOCICA_B</v>
      </c>
      <c r="C31" s="1">
        <v>12</v>
      </c>
      <c r="D31" s="1">
        <v>15</v>
      </c>
      <c r="E31" t="s">
        <v>345</v>
      </c>
      <c r="F31" t="s">
        <v>341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322</v>
      </c>
      <c r="B32" t="str">
        <f t="shared" si="0"/>
        <v>3V</v>
      </c>
      <c r="C32" s="1">
        <v>6</v>
      </c>
      <c r="D32" s="1">
        <v>12</v>
      </c>
      <c r="E32" t="s">
        <v>347</v>
      </c>
      <c r="F32" t="s">
        <v>341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322</v>
      </c>
      <c r="B33" t="str">
        <f t="shared" si="0"/>
        <v>3V</v>
      </c>
      <c r="C33" s="1">
        <v>13</v>
      </c>
      <c r="D33" s="1">
        <v>24</v>
      </c>
      <c r="E33" t="s">
        <v>347</v>
      </c>
      <c r="F33" t="s">
        <v>341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322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347</v>
      </c>
      <c r="F34" t="s">
        <v>341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322</v>
      </c>
      <c r="B35" t="str">
        <f t="shared" si="0"/>
        <v>3V</v>
      </c>
      <c r="C35" s="1">
        <v>37</v>
      </c>
      <c r="D35" s="1">
        <v>48</v>
      </c>
      <c r="E35" t="s">
        <v>347</v>
      </c>
      <c r="F35" t="s">
        <v>341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322</v>
      </c>
      <c r="B36" t="str">
        <f t="shared" si="0"/>
        <v>3V</v>
      </c>
      <c r="C36" s="1">
        <v>49</v>
      </c>
      <c r="D36" s="1">
        <v>60</v>
      </c>
      <c r="E36" t="s">
        <v>347</v>
      </c>
      <c r="F36" t="s">
        <v>341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322</v>
      </c>
      <c r="B37" t="str">
        <f t="shared" si="0"/>
        <v>3V</v>
      </c>
      <c r="C37" s="1">
        <v>61</v>
      </c>
      <c r="D37" s="1">
        <v>72</v>
      </c>
      <c r="E37" t="s">
        <v>347</v>
      </c>
      <c r="F37" t="s">
        <v>341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322</v>
      </c>
      <c r="B38" t="str">
        <f t="shared" si="0"/>
        <v>3V</v>
      </c>
      <c r="C38" s="1">
        <v>73</v>
      </c>
      <c r="D38" s="1">
        <v>84</v>
      </c>
      <c r="E38" t="s">
        <v>347</v>
      </c>
      <c r="F38" t="s">
        <v>341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322</v>
      </c>
      <c r="B39" t="str">
        <f t="shared" si="0"/>
        <v>3V</v>
      </c>
      <c r="C39" s="1">
        <v>85</v>
      </c>
      <c r="D39" s="1">
        <v>96</v>
      </c>
      <c r="E39" t="s">
        <v>347</v>
      </c>
      <c r="F39" t="s">
        <v>341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322</v>
      </c>
      <c r="B40" t="str">
        <f t="shared" si="0"/>
        <v>3V</v>
      </c>
      <c r="C40" s="1">
        <v>97</v>
      </c>
      <c r="D40" s="1">
        <v>108</v>
      </c>
      <c r="E40" t="s">
        <v>347</v>
      </c>
      <c r="F40" t="s">
        <v>341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322</v>
      </c>
      <c r="B41" t="str">
        <f t="shared" si="0"/>
        <v>3V</v>
      </c>
      <c r="C41" s="1">
        <v>109</v>
      </c>
      <c r="D41" s="1">
        <v>120</v>
      </c>
      <c r="E41" t="s">
        <v>347</v>
      </c>
      <c r="F41" t="s">
        <v>341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323</v>
      </c>
      <c r="B42" t="str">
        <f t="shared" si="0"/>
        <v>FEBRE_AMARELA</v>
      </c>
      <c r="C42" s="1">
        <v>9</v>
      </c>
      <c r="D42" s="1">
        <v>9</v>
      </c>
      <c r="E42" t="s">
        <v>342</v>
      </c>
      <c r="F42" t="s">
        <v>341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324</v>
      </c>
      <c r="B43" t="str">
        <f t="shared" si="0"/>
        <v>HEPATITE_A</v>
      </c>
      <c r="C43" s="1">
        <v>12</v>
      </c>
      <c r="D43" s="1">
        <v>12</v>
      </c>
      <c r="E43" t="s">
        <v>343</v>
      </c>
      <c r="F43" t="s">
        <v>341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324</v>
      </c>
      <c r="B44" t="str">
        <f t="shared" si="0"/>
        <v>HEPATITE_A</v>
      </c>
      <c r="C44" s="1">
        <v>18</v>
      </c>
      <c r="D44" s="1">
        <v>18</v>
      </c>
      <c r="E44" t="s">
        <v>344</v>
      </c>
      <c r="F44" t="s">
        <v>341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325</v>
      </c>
      <c r="B45" t="str">
        <f t="shared" si="0"/>
        <v>BCG</v>
      </c>
      <c r="C45" s="1">
        <v>12</v>
      </c>
      <c r="D45" s="1">
        <v>12</v>
      </c>
      <c r="E45" t="s">
        <v>343</v>
      </c>
      <c r="F45" t="s">
        <v>341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325</v>
      </c>
      <c r="B46" t="str">
        <f t="shared" si="0"/>
        <v>BCG</v>
      </c>
      <c r="C46" s="1">
        <v>15</v>
      </c>
      <c r="D46" s="1">
        <v>24</v>
      </c>
      <c r="E46" t="s">
        <v>344</v>
      </c>
      <c r="F46" t="s">
        <v>341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326</v>
      </c>
      <c r="B47" t="str">
        <f t="shared" si="0"/>
        <v>VARICELA</v>
      </c>
      <c r="C47" s="1">
        <v>12</v>
      </c>
      <c r="D47" s="1">
        <v>12</v>
      </c>
      <c r="E47" t="s">
        <v>343</v>
      </c>
      <c r="F47" t="s">
        <v>341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326</v>
      </c>
      <c r="B48" t="str">
        <f t="shared" si="0"/>
        <v>VARICELA</v>
      </c>
      <c r="C48" s="1">
        <v>15</v>
      </c>
      <c r="D48" s="1">
        <v>24</v>
      </c>
      <c r="E48" t="s">
        <v>344</v>
      </c>
      <c r="F48" t="s">
        <v>341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327</v>
      </c>
      <c r="B49" t="str">
        <f t="shared" si="0"/>
        <v>HPV4</v>
      </c>
      <c r="C49" s="1">
        <v>108</v>
      </c>
      <c r="D49" s="1">
        <v>119</v>
      </c>
      <c r="E49" t="s">
        <v>343</v>
      </c>
      <c r="F49" t="s">
        <v>341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327</v>
      </c>
      <c r="B50" t="str">
        <f t="shared" si="0"/>
        <v>HPV4</v>
      </c>
      <c r="C50" s="1">
        <v>120</v>
      </c>
      <c r="D50" s="1">
        <v>132</v>
      </c>
      <c r="E50" t="s">
        <v>344</v>
      </c>
      <c r="F50" t="s">
        <v>341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354</v>
      </c>
      <c r="B51" t="str">
        <f t="shared" si="0"/>
        <v>DTPA</v>
      </c>
      <c r="C51" s="1">
        <v>2</v>
      </c>
      <c r="D51" s="1">
        <v>2</v>
      </c>
      <c r="E51" t="s">
        <v>343</v>
      </c>
      <c r="F51" t="s">
        <v>341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354</v>
      </c>
      <c r="B52" t="str">
        <f t="shared" si="0"/>
        <v>DTPA</v>
      </c>
      <c r="C52" s="1">
        <v>4</v>
      </c>
      <c r="D52" s="1">
        <v>4</v>
      </c>
      <c r="E52" t="s">
        <v>344</v>
      </c>
      <c r="F52" t="s">
        <v>341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354</v>
      </c>
      <c r="B53" t="str">
        <f t="shared" si="0"/>
        <v>DTPA</v>
      </c>
      <c r="C53" s="1">
        <v>6</v>
      </c>
      <c r="D53" s="1">
        <v>6</v>
      </c>
      <c r="E53" t="s">
        <v>346</v>
      </c>
      <c r="F53" t="s">
        <v>341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354</v>
      </c>
      <c r="B54" t="str">
        <f t="shared" si="0"/>
        <v>DTPA</v>
      </c>
      <c r="C54" s="1">
        <v>15</v>
      </c>
      <c r="D54" s="1">
        <v>18</v>
      </c>
      <c r="E54" t="s">
        <v>345</v>
      </c>
      <c r="F54" t="s">
        <v>341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354</v>
      </c>
      <c r="B55" t="str">
        <f t="shared" si="0"/>
        <v>DTPA</v>
      </c>
      <c r="C55" s="1">
        <v>48</v>
      </c>
      <c r="D55" s="1">
        <v>60</v>
      </c>
      <c r="E55" t="s">
        <v>345</v>
      </c>
      <c r="F55" t="s">
        <v>341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workbookViewId="0">
      <selection sqref="A1:B1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">
        <v>225</v>
      </c>
      <c r="B2" t="s">
        <v>237</v>
      </c>
      <c r="C2" t="s">
        <v>232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226</v>
      </c>
      <c r="B3" t="s">
        <v>238</v>
      </c>
      <c r="C3" t="s">
        <v>232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227</v>
      </c>
      <c r="B4" t="s">
        <v>239</v>
      </c>
      <c r="C4" t="s">
        <v>232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230</v>
      </c>
      <c r="B5" t="s">
        <v>240</v>
      </c>
      <c r="C5" t="s">
        <v>232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229</v>
      </c>
      <c r="B6" t="s">
        <v>241</v>
      </c>
      <c r="C6" t="s">
        <v>232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228</v>
      </c>
      <c r="B7" t="s">
        <v>242</v>
      </c>
      <c r="C7" t="s">
        <v>232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189</v>
      </c>
      <c r="B8" t="s">
        <v>243</v>
      </c>
      <c r="C8" t="s">
        <v>232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190</v>
      </c>
      <c r="B9" t="s">
        <v>190</v>
      </c>
      <c r="C9" t="s">
        <v>233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191</v>
      </c>
      <c r="B10" t="s">
        <v>244</v>
      </c>
      <c r="C10" t="s">
        <v>233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192</v>
      </c>
      <c r="B11" t="s">
        <v>245</v>
      </c>
      <c r="C11" t="s">
        <v>233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193</v>
      </c>
      <c r="B12" t="s">
        <v>246</v>
      </c>
      <c r="C12" t="s">
        <v>236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194</v>
      </c>
      <c r="B13" t="s">
        <v>247</v>
      </c>
      <c r="C13" t="s">
        <v>236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195</v>
      </c>
      <c r="B14" t="s">
        <v>274</v>
      </c>
      <c r="C14" t="s">
        <v>233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196</v>
      </c>
      <c r="B15" t="s">
        <v>248</v>
      </c>
      <c r="C15" t="s">
        <v>233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197</v>
      </c>
      <c r="B16" t="s">
        <v>249</v>
      </c>
      <c r="C16" t="s">
        <v>233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198</v>
      </c>
      <c r="B17" t="s">
        <v>250</v>
      </c>
      <c r="C17" t="s">
        <v>233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199</v>
      </c>
      <c r="B18" t="s">
        <v>251</v>
      </c>
      <c r="C18" t="s">
        <v>233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200</v>
      </c>
      <c r="B19" t="s">
        <v>252</v>
      </c>
      <c r="C19" t="s">
        <v>234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201</v>
      </c>
      <c r="B20" t="s">
        <v>253</v>
      </c>
      <c r="C20" t="s">
        <v>234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202</v>
      </c>
      <c r="B21" t="s">
        <v>202</v>
      </c>
      <c r="C21" t="s">
        <v>234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203</v>
      </c>
      <c r="B22" t="s">
        <v>254</v>
      </c>
      <c r="C22" t="s">
        <v>234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204</v>
      </c>
      <c r="B23" t="s">
        <v>255</v>
      </c>
      <c r="C23" t="s">
        <v>234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205</v>
      </c>
      <c r="B24" t="s">
        <v>205</v>
      </c>
      <c r="C24" t="s">
        <v>234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206</v>
      </c>
      <c r="B25" t="s">
        <v>256</v>
      </c>
      <c r="C25" t="s">
        <v>234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207</v>
      </c>
      <c r="B26" t="s">
        <v>257</v>
      </c>
      <c r="C26" t="s">
        <v>234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208</v>
      </c>
      <c r="B27" t="s">
        <v>258</v>
      </c>
      <c r="C27" t="s">
        <v>234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209</v>
      </c>
      <c r="B28" t="s">
        <v>259</v>
      </c>
      <c r="C28" t="s">
        <v>234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210</v>
      </c>
      <c r="B29" t="s">
        <v>260</v>
      </c>
      <c r="C29" t="s">
        <v>233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211</v>
      </c>
      <c r="B30" t="s">
        <v>261</v>
      </c>
      <c r="C30" t="s">
        <v>232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212</v>
      </c>
      <c r="B31" t="s">
        <v>262</v>
      </c>
      <c r="C31" t="s">
        <v>232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213</v>
      </c>
      <c r="B32" t="s">
        <v>263</v>
      </c>
      <c r="C32" t="s">
        <v>232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214</v>
      </c>
      <c r="B33" t="s">
        <v>264</v>
      </c>
      <c r="C33" t="s">
        <v>232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215</v>
      </c>
      <c r="B34" t="s">
        <v>265</v>
      </c>
      <c r="C34" t="s">
        <v>232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216</v>
      </c>
      <c r="B35" t="s">
        <v>266</v>
      </c>
      <c r="C35" t="s">
        <v>235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217</v>
      </c>
      <c r="B36" t="s">
        <v>267</v>
      </c>
      <c r="C36" t="s">
        <v>235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218</v>
      </c>
      <c r="B37" t="s">
        <v>268</v>
      </c>
      <c r="C37" t="s">
        <v>235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219</v>
      </c>
      <c r="B38" t="s">
        <v>269</v>
      </c>
      <c r="C38" t="s">
        <v>235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220</v>
      </c>
      <c r="B39" t="s">
        <v>270</v>
      </c>
      <c r="C39" t="s">
        <v>235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221</v>
      </c>
      <c r="B40" t="s">
        <v>275</v>
      </c>
      <c r="C40" t="s">
        <v>235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222</v>
      </c>
      <c r="B41" t="s">
        <v>271</v>
      </c>
      <c r="C41" t="s">
        <v>235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223</v>
      </c>
      <c r="B42" t="s">
        <v>272</v>
      </c>
      <c r="C42" t="s">
        <v>235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276</v>
      </c>
      <c r="B43" t="s">
        <v>285</v>
      </c>
      <c r="C43" t="s">
        <v>235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277</v>
      </c>
      <c r="B44" t="s">
        <v>284</v>
      </c>
      <c r="C44" t="s">
        <v>235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224</v>
      </c>
      <c r="B45" t="s">
        <v>273</v>
      </c>
      <c r="C45" t="s">
        <v>235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278</v>
      </c>
      <c r="B46" t="s">
        <v>280</v>
      </c>
      <c r="C46" t="s">
        <v>235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279</v>
      </c>
      <c r="B47" t="s">
        <v>281</v>
      </c>
      <c r="C47" t="s">
        <v>235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282</v>
      </c>
      <c r="B48" t="s">
        <v>283</v>
      </c>
      <c r="C48" t="s">
        <v>235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286</v>
      </c>
      <c r="B49" t="s">
        <v>286</v>
      </c>
      <c r="C49" t="s">
        <v>235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287</v>
      </c>
      <c r="B50" t="s">
        <v>287</v>
      </c>
      <c r="C50" t="s">
        <v>235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sqref="A1:B1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>"(:Intolerance {uuid: apoc.create.uuid(), name: '" &amp; B27 &amp;"', inPortuguese: '" &amp; A27 &amp;"', type: '" &amp; C27 &amp;"'}),"</f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358</v>
      </c>
      <c r="B35" t="s">
        <v>358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379-11D0-4971-86BE-FD970275DE12}">
  <dimension ref="A1:M29"/>
  <sheetViews>
    <sheetView zoomScale="105" zoomScaleNormal="105" workbookViewId="0">
      <selection activeCell="D18" sqref="D18"/>
    </sheetView>
  </sheetViews>
  <sheetFormatPr defaultRowHeight="14.4" x14ac:dyDescent="0.3"/>
  <cols>
    <col min="1" max="1" width="13.77734375" customWidth="1"/>
    <col min="2" max="2" width="13.44140625" customWidth="1"/>
    <col min="3" max="3" width="30.5546875" bestFit="1" customWidth="1"/>
    <col min="12" max="13" width="14.21875" customWidth="1"/>
  </cols>
  <sheetData>
    <row r="1" spans="1:13" x14ac:dyDescent="0.3">
      <c r="A1" t="s">
        <v>569</v>
      </c>
      <c r="B1" t="s">
        <v>570</v>
      </c>
      <c r="C1" t="s">
        <v>0</v>
      </c>
      <c r="L1" s="3" t="s">
        <v>421</v>
      </c>
      <c r="M1" s="3" t="s">
        <v>435</v>
      </c>
    </row>
    <row r="2" spans="1:13" x14ac:dyDescent="0.3">
      <c r="A2" t="s">
        <v>288</v>
      </c>
      <c r="B2" t="s">
        <v>301</v>
      </c>
      <c r="C2" t="str">
        <f>"(:Symptom {uuid: apoc.create.uuid(), name: '" &amp; B2 &amp;"', inPortuguese: '" &amp; A2 &amp;"'}),"</f>
        <v>(:Symptom {uuid: apoc.create.uuid(), name: 'Cry', inPortuguese: 'Choro'}),</v>
      </c>
      <c r="L2" t="s">
        <v>429</v>
      </c>
      <c r="M2" t="s">
        <v>422</v>
      </c>
    </row>
    <row r="3" spans="1:13" x14ac:dyDescent="0.3">
      <c r="A3" t="s">
        <v>289</v>
      </c>
      <c r="B3" t="s">
        <v>302</v>
      </c>
      <c r="C3" t="str">
        <f t="shared" ref="C3:C26" si="0">"(:Symptom {uuid: apoc.create.uuid(), name: '" &amp; B3 &amp;"', inPortuguese: '" &amp; A3 &amp;"'}),"</f>
        <v>(:Symptom {uuid: apoc.create.uuid(), name: 'Fever', inPortuguese: 'Febre'}),</v>
      </c>
      <c r="L3" t="s">
        <v>430</v>
      </c>
      <c r="M3" t="s">
        <v>423</v>
      </c>
    </row>
    <row r="4" spans="1:13" x14ac:dyDescent="0.3">
      <c r="A4" t="s">
        <v>290</v>
      </c>
      <c r="B4" t="s">
        <v>392</v>
      </c>
      <c r="C4" t="str">
        <f t="shared" si="0"/>
        <v>(:Symptom {uuid: apoc.create.uuid(), name: 'Vomit', inPortuguese: 'Vômito'}),</v>
      </c>
      <c r="L4" t="s">
        <v>436</v>
      </c>
      <c r="M4" t="s">
        <v>424</v>
      </c>
    </row>
    <row r="5" spans="1:13" x14ac:dyDescent="0.3">
      <c r="A5" t="s">
        <v>395</v>
      </c>
      <c r="B5" t="s">
        <v>303</v>
      </c>
      <c r="C5" t="str">
        <f t="shared" si="0"/>
        <v>(:Symptom {uuid: apoc.create.uuid(), name: 'Diarrhea', inPortuguese: 'Diarréia'}),</v>
      </c>
      <c r="L5" t="s">
        <v>466</v>
      </c>
      <c r="M5" t="s">
        <v>465</v>
      </c>
    </row>
    <row r="6" spans="1:13" x14ac:dyDescent="0.3">
      <c r="A6" t="s">
        <v>291</v>
      </c>
      <c r="B6" t="s">
        <v>304</v>
      </c>
      <c r="C6" t="str">
        <f t="shared" si="0"/>
        <v>(:Symptom {uuid: apoc.create.uuid(), name: 'Coryza', inPortuguese: 'Coriza'}),</v>
      </c>
      <c r="L6" t="s">
        <v>380</v>
      </c>
      <c r="M6" t="s">
        <v>379</v>
      </c>
    </row>
    <row r="7" spans="1:13" x14ac:dyDescent="0.3">
      <c r="A7" t="s">
        <v>292</v>
      </c>
      <c r="B7" t="s">
        <v>305</v>
      </c>
      <c r="C7" t="str">
        <f t="shared" si="0"/>
        <v>(:Symptom {uuid: apoc.create.uuid(), name: 'Stress', inPortuguese: 'Estresse'}),</v>
      </c>
      <c r="L7" t="s">
        <v>431</v>
      </c>
      <c r="M7" t="s">
        <v>425</v>
      </c>
    </row>
    <row r="8" spans="1:13" x14ac:dyDescent="0.3">
      <c r="A8" t="s">
        <v>293</v>
      </c>
      <c r="B8" t="s">
        <v>306</v>
      </c>
      <c r="C8" t="str">
        <f t="shared" si="0"/>
        <v>(:Symptom {uuid: apoc.create.uuid(), name: 'Cough', inPortuguese: 'Tosse'}),</v>
      </c>
      <c r="L8" t="s">
        <v>432</v>
      </c>
      <c r="M8" t="s">
        <v>426</v>
      </c>
    </row>
    <row r="9" spans="1:13" x14ac:dyDescent="0.3">
      <c r="A9" t="s">
        <v>294</v>
      </c>
      <c r="B9" t="s">
        <v>307</v>
      </c>
      <c r="C9" t="str">
        <f t="shared" si="0"/>
        <v>(:Symptom {uuid: apoc.create.uuid(), name: 'Sneeze', inPortuguese: 'Espirro'}),</v>
      </c>
      <c r="L9" t="s">
        <v>427</v>
      </c>
      <c r="M9" t="s">
        <v>427</v>
      </c>
    </row>
    <row r="10" spans="1:13" x14ac:dyDescent="0.3">
      <c r="A10" t="s">
        <v>295</v>
      </c>
      <c r="B10" t="s">
        <v>308</v>
      </c>
      <c r="C10" t="str">
        <f t="shared" si="0"/>
        <v>(:Symptom {uuid: apoc.create.uuid(), name: 'Nausea', inPortuguese: 'Náusea'}),</v>
      </c>
      <c r="L10" t="s">
        <v>433</v>
      </c>
      <c r="M10" t="s">
        <v>428</v>
      </c>
    </row>
    <row r="11" spans="1:13" x14ac:dyDescent="0.3">
      <c r="A11" t="s">
        <v>296</v>
      </c>
      <c r="B11" t="s">
        <v>309</v>
      </c>
      <c r="C11" t="str">
        <f t="shared" si="0"/>
        <v>(:Symptom {uuid: apoc.create.uuid(), name: 'Vertigo', inPortuguese: 'Vertigem'}),</v>
      </c>
      <c r="L11" t="s">
        <v>437</v>
      </c>
      <c r="M11" t="s">
        <v>441</v>
      </c>
    </row>
    <row r="12" spans="1:13" x14ac:dyDescent="0.3">
      <c r="A12" t="s">
        <v>396</v>
      </c>
      <c r="B12" t="s">
        <v>393</v>
      </c>
      <c r="C12" t="str">
        <f t="shared" si="0"/>
        <v>(:Symptom {uuid: apoc.create.uuid(), name: 'Choke', inPortuguese: 'Engasgo'}),</v>
      </c>
      <c r="L12" t="s">
        <v>438</v>
      </c>
      <c r="M12" t="s">
        <v>442</v>
      </c>
    </row>
    <row r="13" spans="1:13" x14ac:dyDescent="0.3">
      <c r="A13" t="s">
        <v>299</v>
      </c>
      <c r="B13" t="s">
        <v>311</v>
      </c>
      <c r="C13" t="str">
        <f t="shared" si="0"/>
        <v>(:Symptom {uuid: apoc.create.uuid(), name: 'Weakness', inPortuguese: 'Fraqueza'}),</v>
      </c>
      <c r="L13" t="s">
        <v>439</v>
      </c>
      <c r="M13" t="s">
        <v>443</v>
      </c>
    </row>
    <row r="14" spans="1:13" x14ac:dyDescent="0.3">
      <c r="A14" s="3" t="s">
        <v>397</v>
      </c>
      <c r="B14" s="3" t="s">
        <v>394</v>
      </c>
      <c r="C14" s="3" t="str">
        <f t="shared" si="0"/>
        <v>(:Symptom {uuid: apoc.create.uuid(), name: 'Pain', inPortuguese: 'Dor '}),</v>
      </c>
      <c r="D14" s="3"/>
      <c r="E14" s="3"/>
      <c r="F14" s="3"/>
      <c r="G14" s="3"/>
      <c r="H14" s="3"/>
      <c r="L14" t="s">
        <v>440</v>
      </c>
      <c r="M14" t="s">
        <v>444</v>
      </c>
    </row>
    <row r="15" spans="1:13" x14ac:dyDescent="0.3">
      <c r="A15" t="s">
        <v>399</v>
      </c>
      <c r="B15" t="s">
        <v>398</v>
      </c>
      <c r="C15" t="str">
        <f t="shared" si="0"/>
        <v>(:Symptom {uuid: apoc.create.uuid(), name: 'Short of Breath', inPortuguese: 'Falta de Ar'}),</v>
      </c>
      <c r="L15" t="s">
        <v>445</v>
      </c>
      <c r="M15" t="s">
        <v>446</v>
      </c>
    </row>
    <row r="16" spans="1:13" x14ac:dyDescent="0.3">
      <c r="A16" t="s">
        <v>400</v>
      </c>
      <c r="B16" t="s">
        <v>401</v>
      </c>
      <c r="C16" t="str">
        <f t="shared" si="0"/>
        <v>(:Symptom {uuid: apoc.create.uuid(), name: 'Sweating', inPortuguese: 'Sudorese'}),</v>
      </c>
      <c r="L16" t="s">
        <v>463</v>
      </c>
      <c r="M16" t="s">
        <v>464</v>
      </c>
    </row>
    <row r="17" spans="1:13" x14ac:dyDescent="0.3">
      <c r="A17" t="s">
        <v>402</v>
      </c>
      <c r="B17" t="s">
        <v>403</v>
      </c>
      <c r="C17" t="str">
        <f t="shared" si="0"/>
        <v>(:Symptom {uuid: apoc.create.uuid(), name: 'Insomnia ', inPortuguese: 'Insônia'}),</v>
      </c>
      <c r="L17" t="s">
        <v>467</v>
      </c>
      <c r="M17" t="s">
        <v>468</v>
      </c>
    </row>
    <row r="18" spans="1:13" x14ac:dyDescent="0.3">
      <c r="A18" t="s">
        <v>412</v>
      </c>
      <c r="B18" t="s">
        <v>404</v>
      </c>
      <c r="C18" t="str">
        <f t="shared" si="0"/>
        <v>(:Symptom {uuid: apoc.create.uuid(), name: 'Dry Mouth', inPortuguese: 'Boca Seca'}),</v>
      </c>
      <c r="L18" t="s">
        <v>469</v>
      </c>
      <c r="M18" t="s">
        <v>470</v>
      </c>
    </row>
    <row r="19" spans="1:13" x14ac:dyDescent="0.3">
      <c r="A19" t="s">
        <v>413</v>
      </c>
      <c r="B19" t="s">
        <v>405</v>
      </c>
      <c r="C19" t="str">
        <f t="shared" si="0"/>
        <v>(:Symptom {uuid: apoc.create.uuid(), name: 'Hoarseness', inPortuguese: 'Rouquidão '}),</v>
      </c>
    </row>
    <row r="20" spans="1:13" x14ac:dyDescent="0.3">
      <c r="A20" t="s">
        <v>409</v>
      </c>
      <c r="B20" t="s">
        <v>406</v>
      </c>
      <c r="C20" t="str">
        <f t="shared" si="0"/>
        <v>(:Symptom {uuid: apoc.create.uuid(), name: 'Sense of Taste', inPortuguese: 'Perda do Paladar'}),</v>
      </c>
      <c r="L20" s="3" t="s">
        <v>421</v>
      </c>
      <c r="M20" s="3" t="s">
        <v>434</v>
      </c>
    </row>
    <row r="21" spans="1:13" x14ac:dyDescent="0.3">
      <c r="A21" t="s">
        <v>411</v>
      </c>
      <c r="B21" t="s">
        <v>407</v>
      </c>
      <c r="C21" t="str">
        <f t="shared" si="0"/>
        <v>(:Symptom {uuid: apoc.create.uuid(), name: 'Bad Breath', inPortuguese: 'Mau Hálito'}),</v>
      </c>
      <c r="L21" t="s">
        <v>454</v>
      </c>
      <c r="M21" t="s">
        <v>447</v>
      </c>
    </row>
    <row r="22" spans="1:13" x14ac:dyDescent="0.3">
      <c r="A22" t="s">
        <v>410</v>
      </c>
      <c r="B22" t="s">
        <v>408</v>
      </c>
      <c r="C22" t="str">
        <f t="shared" si="0"/>
        <v>(:Symptom {uuid: apoc.create.uuid(), name: 'Sense of Smell', inPortuguese: 'Perda do Olfato'}),</v>
      </c>
      <c r="L22" t="s">
        <v>455</v>
      </c>
      <c r="M22" t="s">
        <v>448</v>
      </c>
    </row>
    <row r="23" spans="1:13" x14ac:dyDescent="0.3">
      <c r="A23" t="s">
        <v>414</v>
      </c>
      <c r="B23" t="s">
        <v>415</v>
      </c>
      <c r="C23" t="str">
        <f t="shared" si="0"/>
        <v>(:Symptom {uuid: apoc.create.uuid(), name: 'Apenea', inPortuguese: 'Apenéia'}),</v>
      </c>
      <c r="L23" t="s">
        <v>456</v>
      </c>
      <c r="M23" t="s">
        <v>449</v>
      </c>
    </row>
    <row r="24" spans="1:13" x14ac:dyDescent="0.3">
      <c r="A24" t="s">
        <v>416</v>
      </c>
      <c r="B24" t="s">
        <v>416</v>
      </c>
      <c r="C24" t="str">
        <f t="shared" si="0"/>
        <v>(:Symptom {uuid: apoc.create.uuid(), name: 'Tremor', inPortuguese: 'Tremor'}),</v>
      </c>
      <c r="L24" t="s">
        <v>457</v>
      </c>
      <c r="M24" t="s">
        <v>450</v>
      </c>
    </row>
    <row r="25" spans="1:13" x14ac:dyDescent="0.3">
      <c r="A25" t="s">
        <v>418</v>
      </c>
      <c r="B25" t="s">
        <v>417</v>
      </c>
      <c r="C25" t="str">
        <f t="shared" si="0"/>
        <v>(:Symptom {uuid: apoc.create.uuid(), name: 'Dizziness', inPortuguese: 'Tontura'}),</v>
      </c>
      <c r="L25" t="s">
        <v>458</v>
      </c>
      <c r="M25" t="s">
        <v>451</v>
      </c>
    </row>
    <row r="26" spans="1:13" x14ac:dyDescent="0.3">
      <c r="A26" t="s">
        <v>420</v>
      </c>
      <c r="B26" t="s">
        <v>419</v>
      </c>
      <c r="C26" t="str">
        <f t="shared" si="0"/>
        <v>(:Symptom {uuid: apoc.create.uuid(), name: 'Lack of Appetite', inPortuguese: 'Falta de Apetite'}),</v>
      </c>
      <c r="L26" t="s">
        <v>459</v>
      </c>
      <c r="M26" t="s">
        <v>452</v>
      </c>
    </row>
    <row r="27" spans="1:13" x14ac:dyDescent="0.3">
      <c r="L27" t="s">
        <v>460</v>
      </c>
      <c r="M27" t="s">
        <v>453</v>
      </c>
    </row>
    <row r="28" spans="1:13" x14ac:dyDescent="0.3">
      <c r="L28" t="s">
        <v>462</v>
      </c>
      <c r="M28" t="s">
        <v>461</v>
      </c>
    </row>
    <row r="29" spans="1:13" x14ac:dyDescent="0.3">
      <c r="L29" t="s">
        <v>471</v>
      </c>
      <c r="M29" t="s">
        <v>472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K15"/>
  <sheetViews>
    <sheetView topLeftCell="B1" zoomScale="105" zoomScaleNormal="105" workbookViewId="0">
      <selection activeCell="E22" sqref="E22"/>
    </sheetView>
  </sheetViews>
  <sheetFormatPr defaultRowHeight="14.4" x14ac:dyDescent="0.3"/>
  <cols>
    <col min="1" max="2" width="17.77734375" customWidth="1"/>
    <col min="3" max="4" width="14" customWidth="1"/>
    <col min="5" max="5" width="30" customWidth="1"/>
    <col min="11" max="11" width="30" customWidth="1"/>
  </cols>
  <sheetData>
    <row r="1" spans="1:11" x14ac:dyDescent="0.3">
      <c r="A1" t="s">
        <v>475</v>
      </c>
      <c r="B1" t="s">
        <v>569</v>
      </c>
      <c r="C1" t="s">
        <v>570</v>
      </c>
      <c r="D1" t="s">
        <v>526</v>
      </c>
      <c r="E1" t="s">
        <v>0</v>
      </c>
    </row>
    <row r="2" spans="1:11" x14ac:dyDescent="0.3">
      <c r="A2" t="s">
        <v>482</v>
      </c>
      <c r="B2" t="s">
        <v>476</v>
      </c>
      <c r="C2" t="s">
        <v>568</v>
      </c>
      <c r="D2" t="s">
        <v>503</v>
      </c>
      <c r="E2" t="str">
        <f t="shared" ref="E2:E15" si="0">"(:Measurement {uuid: apoc.create.uuid(), name: '" &amp; B2 &amp;"', inPortuguese: '" &amp; A2 &amp;"', type: '" &amp; C2 &amp; "'}),"</f>
        <v>(:Measurement {uuid: apoc.create.uuid(), name: 'Height', inPortuguese: 'Altura', type: 'Self'}),</v>
      </c>
      <c r="K2" t="str">
        <f>"MATCH (meas:Measurement), (unit:MeasurementUnit) WHERE meas.name = '" &amp; B2 &amp;"' AND unit.name = '" &amp; D2 &amp;"' MERGE (meas)-[:IS_MEASURED_IN]-&gt;(unit);"</f>
        <v>MATCH (meas:Measurement), (unit:MeasurementUnit) WHERE meas.name = 'Height' AND unit.name = 'Centimeter' MERGE (meas)-[:IS_MEASURED_IN]-&gt;(unit);</v>
      </c>
    </row>
    <row r="3" spans="1:11" x14ac:dyDescent="0.3">
      <c r="A3" t="s">
        <v>483</v>
      </c>
      <c r="B3" t="s">
        <v>450</v>
      </c>
      <c r="C3" t="s">
        <v>568</v>
      </c>
      <c r="D3" t="s">
        <v>509</v>
      </c>
      <c r="E3" t="str">
        <f t="shared" si="0"/>
        <v>(:Measurement {uuid: apoc.create.uuid(), name: 'Weight', inPortuguese: 'Peso', type: 'Self'}),</v>
      </c>
      <c r="K3" t="str">
        <f t="shared" ref="K3:K15" si="1">"MATCH (meas:Measurement), (unit:MeasurementUnit) WHERE meas.name = '" &amp; B3 &amp;"' AND unit.name = '" &amp; D3 &amp;"' MERGE (meas)-[:IS_MEASURED_IN]-&gt;(unit);"</f>
        <v>MATCH (meas:Measurement), (unit:MeasurementUnit) WHERE meas.name = 'Weight' AND unit.name = 'Kilogram ' MERGE (meas)-[:IS_MEASURED_IN]-&gt;(unit);</v>
      </c>
    </row>
    <row r="4" spans="1:11" x14ac:dyDescent="0.3">
      <c r="A4" t="s">
        <v>484</v>
      </c>
      <c r="B4" t="s">
        <v>477</v>
      </c>
      <c r="C4" t="s">
        <v>568</v>
      </c>
      <c r="D4" t="s">
        <v>512</v>
      </c>
      <c r="E4" t="str">
        <f t="shared" si="0"/>
        <v>(:Measurement {uuid: apoc.create.uuid(), name: 'Systolic Blood Pressure', inPortuguese: 'Pressão Arterial Sistólica', type: 'Self'}),</v>
      </c>
      <c r="K4" t="str">
        <f t="shared" si="1"/>
        <v>MATCH (meas:Measurement), (unit:MeasurementUnit) WHERE meas.name = 'Systolic Blood Pressure' AND unit.name = 'Millimeters of Mercury' MERGE (meas)-[:IS_MEASURED_IN]-&gt;(unit);</v>
      </c>
    </row>
    <row r="5" spans="1:11" x14ac:dyDescent="0.3">
      <c r="A5" t="s">
        <v>485</v>
      </c>
      <c r="B5" t="s">
        <v>478</v>
      </c>
      <c r="C5" t="s">
        <v>568</v>
      </c>
      <c r="D5" t="s">
        <v>512</v>
      </c>
      <c r="E5" t="str">
        <f t="shared" si="0"/>
        <v>(:Measurement {uuid: apoc.create.uuid(), name: 'Diastolic Blood Pressure', inPortuguese: 'Pressão Sanguínea Diastólica', type: 'Self'}),</v>
      </c>
      <c r="K5" t="str">
        <f t="shared" si="1"/>
        <v>MATCH (meas:Measurement), (unit:MeasurementUnit) WHERE meas.name = 'Diastolic Blood Pressure' AND unit.name = 'Millimeters of Mercury' MERGE (meas)-[:IS_MEASURED_IN]-&gt;(unit);</v>
      </c>
    </row>
    <row r="6" spans="1:11" x14ac:dyDescent="0.3">
      <c r="A6" t="s">
        <v>486</v>
      </c>
      <c r="B6" t="s">
        <v>479</v>
      </c>
      <c r="C6" t="s">
        <v>568</v>
      </c>
      <c r="D6" t="s">
        <v>498</v>
      </c>
      <c r="E6" t="str">
        <f t="shared" si="0"/>
        <v>(:Measurement {uuid: apoc.create.uuid(), name: 'Temperature', inPortuguese: 'Temperatura', type: 'Self'}),</v>
      </c>
      <c r="K6" t="str">
        <f t="shared" si="1"/>
        <v>MATCH (meas:Measurement), (unit:MeasurementUnit) WHERE meas.name = 'Temperature' AND unit.name = 'Celsius' MERGE (meas)-[:IS_MEASURED_IN]-&gt;(unit);</v>
      </c>
    </row>
    <row r="7" spans="1:11" x14ac:dyDescent="0.3">
      <c r="A7" t="s">
        <v>492</v>
      </c>
      <c r="B7" t="s">
        <v>480</v>
      </c>
      <c r="C7" t="s">
        <v>568</v>
      </c>
      <c r="D7" t="s">
        <v>537</v>
      </c>
      <c r="E7" t="str">
        <f t="shared" si="0"/>
        <v>(:Measurement {uuid: apoc.create.uuid(), name: 'Sleep', inPortuguese: 'Sono', type: 'Self'}),</v>
      </c>
      <c r="K7" t="str">
        <f t="shared" si="1"/>
        <v>MATCH (meas:Measurement), (unit:MeasurementUnit) WHERE meas.name = 'Sleep' AND unit.name = 'None' MERGE (meas)-[:IS_MEASURED_IN]-&gt;(unit);</v>
      </c>
    </row>
    <row r="8" spans="1:11" x14ac:dyDescent="0.3">
      <c r="A8" t="s">
        <v>292</v>
      </c>
      <c r="B8" t="s">
        <v>305</v>
      </c>
      <c r="C8" t="s">
        <v>568</v>
      </c>
      <c r="D8" t="s">
        <v>537</v>
      </c>
      <c r="E8" t="str">
        <f t="shared" si="0"/>
        <v>(:Measurement {uuid: apoc.create.uuid(), name: 'Stress', inPortuguese: 'Estresse', type: 'Self'}),</v>
      </c>
      <c r="K8" t="str">
        <f t="shared" si="1"/>
        <v>MATCH (meas:Measurement), (unit:MeasurementUnit) WHERE meas.name = 'Stress' AND unit.name = 'None' MERGE (meas)-[:IS_MEASURED_IN]-&gt;(unit);</v>
      </c>
    </row>
    <row r="9" spans="1:11" x14ac:dyDescent="0.3">
      <c r="A9" t="s">
        <v>487</v>
      </c>
      <c r="B9" t="s">
        <v>481</v>
      </c>
      <c r="C9" t="s">
        <v>496</v>
      </c>
      <c r="D9" t="s">
        <v>528</v>
      </c>
      <c r="E9" t="str">
        <f t="shared" si="0"/>
        <v>(:Measurement {uuid: apoc.create.uuid(), name: 'Glucose', inPortuguese: 'Glicose', type: 'Clinical'}),</v>
      </c>
      <c r="K9" t="str">
        <f t="shared" si="1"/>
        <v>MATCH (meas:Measurement), (unit:MeasurementUnit) WHERE meas.name = 'Glucose' AND unit.name = 'Millimoles per Litre' MERGE (meas)-[:IS_MEASURED_IN]-&gt;(unit);</v>
      </c>
    </row>
    <row r="10" spans="1:11" x14ac:dyDescent="0.3">
      <c r="A10" t="s">
        <v>491</v>
      </c>
      <c r="B10" t="s">
        <v>513</v>
      </c>
      <c r="C10" t="s">
        <v>497</v>
      </c>
      <c r="D10" t="s">
        <v>537</v>
      </c>
      <c r="E10" t="str">
        <f t="shared" si="0"/>
        <v>(:Measurement {uuid: apoc.create.uuid(), name: 'Apgar Score', inPortuguese: 'Número de Apgar', type: 'Medic'}),</v>
      </c>
      <c r="K10" t="str">
        <f t="shared" si="1"/>
        <v>MATCH (meas:Measurement), (unit:MeasurementUnit) WHERE meas.name = 'Apgar Score' AND unit.name = 'None' MERGE (meas)-[:IS_MEASURED_IN]-&gt;(unit);</v>
      </c>
    </row>
    <row r="11" spans="1:11" x14ac:dyDescent="0.3">
      <c r="A11" t="s">
        <v>488</v>
      </c>
      <c r="B11" t="s">
        <v>493</v>
      </c>
      <c r="C11" t="s">
        <v>497</v>
      </c>
      <c r="D11" t="s">
        <v>503</v>
      </c>
      <c r="E11" t="str">
        <f t="shared" si="0"/>
        <v>(:Measurement {uuid: apoc.create.uuid(), name: 'Thoracic Circumference', inPortuguese: 'Circunferência Torácica', type: 'Medic'}),</v>
      </c>
      <c r="K11" t="str">
        <f t="shared" si="1"/>
        <v>MATCH (meas:Measurement), (unit:MeasurementUnit) WHERE meas.name = 'Thoracic Circumference' AND unit.name = 'Centimeter' MERGE (meas)-[:IS_MEASURED_IN]-&gt;(unit);</v>
      </c>
    </row>
    <row r="12" spans="1:11" x14ac:dyDescent="0.3">
      <c r="A12" t="s">
        <v>489</v>
      </c>
      <c r="B12" t="s">
        <v>494</v>
      </c>
      <c r="C12" t="s">
        <v>497</v>
      </c>
      <c r="D12" t="s">
        <v>503</v>
      </c>
      <c r="E12" t="str">
        <f t="shared" si="0"/>
        <v>(:Measurement {uuid: apoc.create.uuid(), name: 'Head Circumference', inPortuguese: 'Circunferência Craniana', type: 'Medic'}),</v>
      </c>
      <c r="K12" t="str">
        <f t="shared" si="1"/>
        <v>MATCH (meas:Measurement), (unit:MeasurementUnit) WHERE meas.name = 'Head Circumference' AND unit.name = 'Centimeter' MERGE (meas)-[:IS_MEASURED_IN]-&gt;(unit);</v>
      </c>
    </row>
    <row r="13" spans="1:11" x14ac:dyDescent="0.3">
      <c r="A13" t="s">
        <v>490</v>
      </c>
      <c r="B13" t="s">
        <v>495</v>
      </c>
      <c r="C13" t="s">
        <v>497</v>
      </c>
      <c r="D13" t="s">
        <v>503</v>
      </c>
      <c r="E13" t="str">
        <f t="shared" si="0"/>
        <v>(:Measurement {uuid: apoc.create.uuid(), name: 'Abdominal Circumference', inPortuguese: 'Circunferência Abdominal', type: 'Medic'}),</v>
      </c>
      <c r="K13" t="str">
        <f t="shared" si="1"/>
        <v>MATCH (meas:Measurement), (unit:MeasurementUnit) WHERE meas.name = 'Abdominal Circumference' AND unit.name = 'Centimeter' MERGE (meas)-[:IS_MEASURED_IN]-&gt;(unit);</v>
      </c>
    </row>
    <row r="14" spans="1:11" x14ac:dyDescent="0.3">
      <c r="A14" t="s">
        <v>515</v>
      </c>
      <c r="B14" t="s">
        <v>514</v>
      </c>
      <c r="C14" t="s">
        <v>497</v>
      </c>
      <c r="D14" t="s">
        <v>534</v>
      </c>
      <c r="E14" t="str">
        <f t="shared" si="0"/>
        <v>(:Measurement {uuid: apoc.create.uuid(), name: 'Birth Weight', inPortuguese: 'Peso ao Nascer', type: 'Medic'}),</v>
      </c>
      <c r="K14" t="str">
        <f t="shared" si="1"/>
        <v>MATCH (meas:Measurement), (unit:MeasurementUnit) WHERE meas.name = 'Birth Weight' AND unit.name = 'Gram' MERGE (meas)-[:IS_MEASURED_IN]-&gt;(unit);</v>
      </c>
    </row>
    <row r="15" spans="1:11" x14ac:dyDescent="0.3">
      <c r="A15" t="s">
        <v>517</v>
      </c>
      <c r="B15" t="s">
        <v>516</v>
      </c>
      <c r="C15" t="s">
        <v>497</v>
      </c>
      <c r="D15" t="s">
        <v>503</v>
      </c>
      <c r="E15" t="str">
        <f t="shared" si="0"/>
        <v>(:Measurement {uuid: apoc.create.uuid(), name: 'Birth Height', inPortuguese: 'Comprimento ao Nascer', type: 'Medic'}),</v>
      </c>
      <c r="K15" t="str">
        <f t="shared" si="1"/>
        <v>MATCH (meas:Measurement), (unit:MeasurementUnit) WHERE meas.name = 'Birth Height' AND unit.name = 'Centimeter' MERGE (meas)-[:IS_MEASURED_IN]-&gt;(unit);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DBB-27F6-4A87-AFAA-C8781EFF9D8C}">
  <dimension ref="A1:D13"/>
  <sheetViews>
    <sheetView zoomScale="105" zoomScaleNormal="105" workbookViewId="0">
      <selection activeCell="D21" sqref="D21"/>
    </sheetView>
  </sheetViews>
  <sheetFormatPr defaultRowHeight="14.4" x14ac:dyDescent="0.3"/>
  <cols>
    <col min="1" max="2" width="19.109375" bestFit="1" customWidth="1"/>
    <col min="3" max="3" width="10.10937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525</v>
      </c>
      <c r="D1" t="s">
        <v>0</v>
      </c>
    </row>
    <row r="2" spans="1:4" x14ac:dyDescent="0.3">
      <c r="A2" t="s">
        <v>498</v>
      </c>
      <c r="B2" t="s">
        <v>498</v>
      </c>
      <c r="C2" t="s">
        <v>500</v>
      </c>
      <c r="D2" t="str">
        <f>"(:MeasurementUnit {uuid: apoc.create.uuid(), name: '" &amp; B2 &amp;"', inPortuguese: '" &amp; A2 &amp;"', measurement!B1:C1c : '"&amp; C2 &amp; "'}),"</f>
        <v>(:MeasurementUnit {uuid: apoc.create.uuid(), name: 'Celsius', inPortuguese: 'Celsius', measurement!B1:C1c : 'C'}),</v>
      </c>
    </row>
    <row r="3" spans="1:4" x14ac:dyDescent="0.3">
      <c r="A3" t="s">
        <v>518</v>
      </c>
      <c r="B3" t="s">
        <v>499</v>
      </c>
      <c r="C3" t="s">
        <v>501</v>
      </c>
      <c r="D3" t="str">
        <f t="shared" ref="D3:D13" si="0">"(:MeasurementUnit {uuid: apoc.create.uuid(), name: '" &amp; B3 &amp;"', inPortuguese: '" &amp; A3 &amp;"', acronym : '"&amp; C3 &amp; "'}),"</f>
        <v>(:MeasurementUnit {uuid: apoc.create.uuid(), name: 'Meter', inPortuguese: 'Metro', acronym : 'm'}),</v>
      </c>
    </row>
    <row r="4" spans="1:4" x14ac:dyDescent="0.3">
      <c r="A4" t="s">
        <v>519</v>
      </c>
      <c r="B4" t="s">
        <v>509</v>
      </c>
      <c r="C4" t="s">
        <v>502</v>
      </c>
      <c r="D4" t="str">
        <f t="shared" si="0"/>
        <v>(:MeasurementUnit {uuid: apoc.create.uuid(), name: 'Kilogram ', inPortuguese: 'Quilograma', acronym : 'kg'}),</v>
      </c>
    </row>
    <row r="5" spans="1:4" x14ac:dyDescent="0.3">
      <c r="A5" t="s">
        <v>520</v>
      </c>
      <c r="B5" t="s">
        <v>503</v>
      </c>
      <c r="C5" t="s">
        <v>504</v>
      </c>
      <c r="D5" t="str">
        <f t="shared" si="0"/>
        <v>(:MeasurementUnit {uuid: apoc.create.uuid(), name: 'Centimeter', inPortuguese: 'Centímetro', acronym : 'cm'}),</v>
      </c>
    </row>
    <row r="6" spans="1:4" x14ac:dyDescent="0.3">
      <c r="A6" t="s">
        <v>521</v>
      </c>
      <c r="B6" t="s">
        <v>505</v>
      </c>
      <c r="C6" t="s">
        <v>506</v>
      </c>
      <c r="D6" t="str">
        <f t="shared" si="0"/>
        <v>(:MeasurementUnit {uuid: apoc.create.uuid(), name: 'Liter', inPortuguese: 'Litro', acronym : 'l'}),</v>
      </c>
    </row>
    <row r="7" spans="1:4" x14ac:dyDescent="0.3">
      <c r="A7" t="s">
        <v>522</v>
      </c>
      <c r="B7" t="s">
        <v>507</v>
      </c>
      <c r="C7" t="s">
        <v>508</v>
      </c>
      <c r="D7" t="str">
        <f t="shared" si="0"/>
        <v>(:MeasurementUnit {uuid: apoc.create.uuid(), name: 'Milliliter', inPortuguese: 'Mililitro', acronym : 'ml'}),</v>
      </c>
    </row>
    <row r="8" spans="1:4" x14ac:dyDescent="0.3">
      <c r="A8" t="s">
        <v>523</v>
      </c>
      <c r="B8" t="s">
        <v>510</v>
      </c>
      <c r="D8" t="str">
        <f t="shared" si="0"/>
        <v>(:MeasurementUnit {uuid: apoc.create.uuid(), name: 'Degree', inPortuguese: 'Grau', acronym : ''}),</v>
      </c>
    </row>
    <row r="9" spans="1:4" x14ac:dyDescent="0.3">
      <c r="A9" t="s">
        <v>524</v>
      </c>
      <c r="B9" t="s">
        <v>512</v>
      </c>
      <c r="C9" t="s">
        <v>511</v>
      </c>
      <c r="D9" t="str">
        <f t="shared" si="0"/>
        <v>(:MeasurementUnit {uuid: apoc.create.uuid(), name: 'Millimeters of Mercury', inPortuguese: 'Milímetros de Mercúrio ', acronym : 'mmHg'}),</v>
      </c>
    </row>
    <row r="10" spans="1:4" x14ac:dyDescent="0.3">
      <c r="A10" t="s">
        <v>531</v>
      </c>
      <c r="B10" t="s">
        <v>528</v>
      </c>
      <c r="C10" t="s">
        <v>527</v>
      </c>
      <c r="D10" t="str">
        <f t="shared" si="0"/>
        <v>(:MeasurementUnit {uuid: apoc.create.uuid(), name: 'Millimoles per Litre', inPortuguese: 'Milimoles por Litro', acronym : 'mmol/L'}),</v>
      </c>
    </row>
    <row r="11" spans="1:4" x14ac:dyDescent="0.3">
      <c r="A11" t="s">
        <v>532</v>
      </c>
      <c r="B11" t="s">
        <v>529</v>
      </c>
      <c r="C11" t="s">
        <v>530</v>
      </c>
      <c r="D11" t="str">
        <f t="shared" si="0"/>
        <v>(:MeasurementUnit {uuid: apoc.create.uuid(), name: 'Milligrams per 100 Millilitres', inPortuguese: 'Miligramas por 100 Mililitros ', acronym : 'mg/dL'}),</v>
      </c>
    </row>
    <row r="12" spans="1:4" x14ac:dyDescent="0.3">
      <c r="A12" t="s">
        <v>533</v>
      </c>
      <c r="B12" t="s">
        <v>534</v>
      </c>
      <c r="C12" t="s">
        <v>535</v>
      </c>
      <c r="D12" t="str">
        <f t="shared" si="0"/>
        <v>(:MeasurementUnit {uuid: apoc.create.uuid(), name: 'Gram', inPortuguese: 'Grama', acronym : 'g'}),</v>
      </c>
    </row>
    <row r="13" spans="1:4" x14ac:dyDescent="0.3">
      <c r="A13" t="s">
        <v>536</v>
      </c>
      <c r="B13" t="s">
        <v>537</v>
      </c>
      <c r="D13" t="str">
        <f t="shared" si="0"/>
        <v>(:MeasurementUnit {uuid: apoc.create.uuid(), name: 'None', inPortuguese: 'Nenhuma', acronym : ''}),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B7" sqref="B7"/>
    </sheetView>
  </sheetViews>
  <sheetFormatPr defaultRowHeight="14.4" x14ac:dyDescent="0.3"/>
  <cols>
    <col min="1" max="2" width="14" customWidth="1"/>
    <col min="3" max="3" width="30.5546875" bestFit="1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551</v>
      </c>
      <c r="B2" t="s">
        <v>540</v>
      </c>
      <c r="C2" t="str">
        <f>"(:Event {uuid: apoc.create.uuid(), name: '" &amp; B2 &amp;"', inPortuguese: '" &amp; A2 &amp;"'}),"</f>
        <v>(:Event {uuid: apoc.create.uuid(), name: 'Surgery', inPortuguese: 'Cirurgia'}),</v>
      </c>
    </row>
    <row r="3" spans="1:3" x14ac:dyDescent="0.3">
      <c r="A3" t="s">
        <v>552</v>
      </c>
      <c r="B3" t="s">
        <v>541</v>
      </c>
      <c r="C3" t="str">
        <f t="shared" ref="C3:C18" si="0">"(:Event {uuid: apoc.create.uuid(), name: '" &amp; B3 &amp;"', inPortuguese: '" &amp; A3 &amp;"'}),"</f>
        <v>(:Event {uuid: apoc.create.uuid(), name: 'Hospitalization', inPortuguese: 'Hospitalização'}),</v>
      </c>
    </row>
    <row r="4" spans="1:3" x14ac:dyDescent="0.3">
      <c r="A4" t="s">
        <v>553</v>
      </c>
      <c r="B4" t="s">
        <v>542</v>
      </c>
      <c r="C4" t="str">
        <f t="shared" si="0"/>
        <v>(:Event {uuid: apoc.create.uuid(), name: 'Fracture', inPortuguese: 'Fratura'}),</v>
      </c>
    </row>
    <row r="5" spans="1:3" x14ac:dyDescent="0.3">
      <c r="A5" t="s">
        <v>554</v>
      </c>
      <c r="B5" t="s">
        <v>543</v>
      </c>
      <c r="C5" t="str">
        <f t="shared" si="0"/>
        <v>(:Event {uuid: apoc.create.uuid(), name: 'Fainting', inPortuguese: 'Desmaio'}),</v>
      </c>
    </row>
    <row r="6" spans="1:3" x14ac:dyDescent="0.3">
      <c r="A6" t="s">
        <v>555</v>
      </c>
      <c r="B6" t="s">
        <v>544</v>
      </c>
      <c r="C6" t="str">
        <f t="shared" si="0"/>
        <v>(:Event {uuid: apoc.create.uuid(), name: 'Intoxication', inPortuguese: 'Intoxicação'}),</v>
      </c>
    </row>
    <row r="7" spans="1:3" x14ac:dyDescent="0.3">
      <c r="A7" t="s">
        <v>545</v>
      </c>
      <c r="B7" t="s">
        <v>545</v>
      </c>
      <c r="C7" t="str">
        <f t="shared" si="0"/>
        <v>(:Event {uuid: apoc.create.uuid(), name: 'Coma', inPortuguese: 'Coma'}),</v>
      </c>
    </row>
    <row r="8" spans="1:3" x14ac:dyDescent="0.3">
      <c r="A8" t="s">
        <v>556</v>
      </c>
      <c r="B8" t="s">
        <v>546</v>
      </c>
      <c r="C8" t="str">
        <f t="shared" si="0"/>
        <v>(:Event {uuid: apoc.create.uuid(), name: 'Allergic Reaction', inPortuguese: 'Reação Alérgica'}),</v>
      </c>
    </row>
    <row r="9" spans="1:3" x14ac:dyDescent="0.3">
      <c r="A9" t="s">
        <v>557</v>
      </c>
      <c r="B9" t="s">
        <v>547</v>
      </c>
      <c r="C9" t="str">
        <f t="shared" si="0"/>
        <v>(:Event {uuid: apoc.create.uuid(), name: 'Convulsion', inPortuguese: 'Convulsão'}),</v>
      </c>
    </row>
    <row r="10" spans="1:3" x14ac:dyDescent="0.3">
      <c r="A10" t="s">
        <v>558</v>
      </c>
      <c r="B10" t="s">
        <v>548</v>
      </c>
      <c r="C10" t="str">
        <f t="shared" si="0"/>
        <v>(:Event {uuid: apoc.create.uuid(), name: 'Contusion', inPortuguese: 'Contusão'}),</v>
      </c>
    </row>
    <row r="11" spans="1:3" x14ac:dyDescent="0.3">
      <c r="A11" t="s">
        <v>559</v>
      </c>
      <c r="B11" t="s">
        <v>549</v>
      </c>
      <c r="C11" t="str">
        <f t="shared" si="0"/>
        <v>(:Event {uuid: apoc.create.uuid(), name: 'Concussion', inPortuguese: 'Concussão'}),</v>
      </c>
    </row>
    <row r="12" spans="1:3" x14ac:dyDescent="0.3">
      <c r="A12" t="s">
        <v>297</v>
      </c>
      <c r="B12" t="s">
        <v>550</v>
      </c>
      <c r="C12" t="str">
        <f t="shared" si="0"/>
        <v>(:Event {uuid: apoc.create.uuid(), name: 'Torsion', inPortuguese: 'Torção'}),</v>
      </c>
    </row>
    <row r="13" spans="1:3" x14ac:dyDescent="0.3">
      <c r="A13" t="s">
        <v>298</v>
      </c>
      <c r="B13" t="s">
        <v>310</v>
      </c>
      <c r="C13" t="str">
        <f t="shared" si="0"/>
        <v>(:Event {uuid: apoc.create.uuid(), name: 'Cut', inPortuguese: 'Corte'}),</v>
      </c>
    </row>
    <row r="14" spans="1:3" x14ac:dyDescent="0.3">
      <c r="A14" t="s">
        <v>300</v>
      </c>
      <c r="B14" t="s">
        <v>312</v>
      </c>
      <c r="C14" t="str">
        <f t="shared" si="0"/>
        <v>(:Event {uuid: apoc.create.uuid(), name: 'Ingestion', inPortuguese: 'Ingestão'}),</v>
      </c>
    </row>
    <row r="15" spans="1:3" x14ac:dyDescent="0.3">
      <c r="A15" t="s">
        <v>560</v>
      </c>
      <c r="B15" t="s">
        <v>561</v>
      </c>
      <c r="C15" t="str">
        <f t="shared" si="0"/>
        <v>(:Event {uuid: apoc.create.uuid(), name: 'Anaphylactic Shock ', inPortuguese: 'Choque Anafilático'}),</v>
      </c>
    </row>
    <row r="16" spans="1:3" x14ac:dyDescent="0.3">
      <c r="A16" t="s">
        <v>566</v>
      </c>
      <c r="B16" t="s">
        <v>564</v>
      </c>
      <c r="C16" t="str">
        <f t="shared" si="0"/>
        <v>(:Event {uuid: apoc.create.uuid(), name: 'Fall', inPortuguese: 'Queda'}),</v>
      </c>
    </row>
    <row r="17" spans="1:3" x14ac:dyDescent="0.3">
      <c r="A17" t="s">
        <v>567</v>
      </c>
      <c r="B17" t="s">
        <v>565</v>
      </c>
      <c r="C17" t="str">
        <f t="shared" si="0"/>
        <v>(:Event {uuid: apoc.create.uuid(), name: 'Intubation', inPortuguese: 'Intubação '}),</v>
      </c>
    </row>
    <row r="18" spans="1:3" x14ac:dyDescent="0.3">
      <c r="C18" t="str">
        <f t="shared" si="0"/>
        <v>(:Event {uuid: apoc.create.uuid(), name: '', inPortuguese: ''}),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D6E2-6BDE-4AC5-843C-AEB3BD0CAE9C}">
  <dimension ref="A1:D17"/>
  <sheetViews>
    <sheetView tabSelected="1" zoomScale="105" zoomScaleNormal="105" workbookViewId="0">
      <selection activeCell="D12" sqref="D12"/>
    </sheetView>
  </sheetViews>
  <sheetFormatPr defaultRowHeight="14.4" x14ac:dyDescent="0.3"/>
  <cols>
    <col min="1" max="3" width="14" customWidth="1"/>
    <col min="4" max="4" width="30.5546875" bestFit="1" customWidth="1"/>
  </cols>
  <sheetData>
    <row r="1" spans="1:4" x14ac:dyDescent="0.3">
      <c r="A1" t="s">
        <v>569</v>
      </c>
      <c r="B1" t="s">
        <v>570</v>
      </c>
      <c r="D1" t="s">
        <v>0</v>
      </c>
    </row>
    <row r="2" spans="1:4" x14ac:dyDescent="0.3">
      <c r="A2" t="s">
        <v>571</v>
      </c>
      <c r="B2" t="s">
        <v>540</v>
      </c>
      <c r="D2" t="str">
        <f>"(:Milestone {uuid: apoc.create.uuid(), name: '" &amp; B2 &amp;"', inPortuguese: '" &amp; A2 &amp;"'}),"</f>
        <v>(:Milestone {uuid: apoc.create.uuid(), name: 'Surgery', inPortuguese: 'Primeiro Dente'}),</v>
      </c>
    </row>
    <row r="3" spans="1:4" x14ac:dyDescent="0.3">
      <c r="A3" t="s">
        <v>572</v>
      </c>
      <c r="B3" t="s">
        <v>541</v>
      </c>
    </row>
    <row r="4" spans="1:4" x14ac:dyDescent="0.3">
      <c r="A4" t="s">
        <v>573</v>
      </c>
      <c r="B4" t="s">
        <v>542</v>
      </c>
    </row>
    <row r="5" spans="1:4" x14ac:dyDescent="0.3">
      <c r="A5" t="s">
        <v>554</v>
      </c>
      <c r="B5" t="s">
        <v>543</v>
      </c>
    </row>
    <row r="6" spans="1:4" x14ac:dyDescent="0.3">
      <c r="A6" t="s">
        <v>555</v>
      </c>
      <c r="B6" t="s">
        <v>544</v>
      </c>
    </row>
    <row r="7" spans="1:4" x14ac:dyDescent="0.3">
      <c r="A7" t="s">
        <v>545</v>
      </c>
      <c r="B7" t="s">
        <v>545</v>
      </c>
    </row>
    <row r="8" spans="1:4" x14ac:dyDescent="0.3">
      <c r="A8" t="s">
        <v>556</v>
      </c>
      <c r="B8" t="s">
        <v>546</v>
      </c>
    </row>
    <row r="9" spans="1:4" x14ac:dyDescent="0.3">
      <c r="A9" t="s">
        <v>557</v>
      </c>
      <c r="B9" t="s">
        <v>547</v>
      </c>
    </row>
    <row r="10" spans="1:4" x14ac:dyDescent="0.3">
      <c r="A10" t="s">
        <v>558</v>
      </c>
      <c r="B10" t="s">
        <v>548</v>
      </c>
    </row>
    <row r="11" spans="1:4" x14ac:dyDescent="0.3">
      <c r="A11" t="s">
        <v>559</v>
      </c>
      <c r="B11" t="s">
        <v>549</v>
      </c>
    </row>
    <row r="12" spans="1:4" x14ac:dyDescent="0.3">
      <c r="A12" t="s">
        <v>297</v>
      </c>
      <c r="B12" t="s">
        <v>550</v>
      </c>
    </row>
    <row r="13" spans="1:4" x14ac:dyDescent="0.3">
      <c r="A13" t="s">
        <v>298</v>
      </c>
      <c r="B13" t="s">
        <v>310</v>
      </c>
    </row>
    <row r="14" spans="1:4" x14ac:dyDescent="0.3">
      <c r="A14" t="s">
        <v>300</v>
      </c>
      <c r="B14" t="s">
        <v>312</v>
      </c>
    </row>
    <row r="15" spans="1:4" x14ac:dyDescent="0.3">
      <c r="A15" t="s">
        <v>560</v>
      </c>
      <c r="B15" t="s">
        <v>561</v>
      </c>
    </row>
    <row r="16" spans="1:4" x14ac:dyDescent="0.3">
      <c r="A16" t="s">
        <v>566</v>
      </c>
      <c r="B16" t="s">
        <v>564</v>
      </c>
    </row>
    <row r="17" spans="1:2" x14ac:dyDescent="0.3">
      <c r="A17" t="s">
        <v>567</v>
      </c>
      <c r="B17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sqref="A1:B1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1</v>
      </c>
      <c r="B2" t="s">
        <v>20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2</v>
      </c>
      <c r="B3" t="s">
        <v>21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3</v>
      </c>
      <c r="B4" t="s">
        <v>22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4</v>
      </c>
      <c r="B5" t="s">
        <v>23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5</v>
      </c>
      <c r="B6" t="s">
        <v>24</v>
      </c>
      <c r="C6" t="str">
        <f t="shared" si="0"/>
        <v>(:Specialty {uuid: apoc.create.uuid(), name: 'Dentist', inPortuguese: 'Dentista'}),</v>
      </c>
    </row>
    <row r="7" spans="1:3" x14ac:dyDescent="0.3">
      <c r="A7" t="s">
        <v>6</v>
      </c>
      <c r="B7" t="s">
        <v>25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7</v>
      </c>
      <c r="B8" t="s">
        <v>26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8</v>
      </c>
      <c r="B9" t="s">
        <v>27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9</v>
      </c>
      <c r="B10" t="s">
        <v>28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10</v>
      </c>
      <c r="B11" t="s">
        <v>29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11</v>
      </c>
      <c r="B12" t="s">
        <v>30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12</v>
      </c>
      <c r="B13" t="s">
        <v>31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13</v>
      </c>
      <c r="B14" t="s">
        <v>32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14</v>
      </c>
      <c r="B15" t="s">
        <v>33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15</v>
      </c>
      <c r="B16" t="s">
        <v>34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16</v>
      </c>
      <c r="B17" t="s">
        <v>35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17</v>
      </c>
      <c r="B18" t="s">
        <v>36</v>
      </c>
      <c r="C18" t="str">
        <f t="shared" si="0"/>
        <v>(:Specialty {uuid: apoc.create.uuid(), name: 'Hebrew', inPortuguese: 'Hebiatra'}),</v>
      </c>
    </row>
    <row r="19" spans="1:3" x14ac:dyDescent="0.3">
      <c r="A19" t="s">
        <v>18</v>
      </c>
      <c r="B19" t="s">
        <v>37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19</v>
      </c>
      <c r="B20" t="s">
        <v>38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disease</vt:lpstr>
      <vt:lpstr>allergy</vt:lpstr>
      <vt:lpstr>intolerance</vt:lpstr>
      <vt:lpstr>symtom</vt:lpstr>
      <vt:lpstr>measurement</vt:lpstr>
      <vt:lpstr>measurement unit</vt:lpstr>
      <vt:lpstr>event</vt:lpstr>
      <vt:lpstr>milestone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2021-04-01T02:00:12Z</dcterms:modified>
</cp:coreProperties>
</file>