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7eb2560c7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198298ade41c4015"/>
    <x:sheet xmlns:r="http://schemas.openxmlformats.org/officeDocument/2006/relationships" name="持仓录入" sheetId="2" r:id="Rbb4fc373419f4705"/>
    <x:sheet xmlns:r="http://schemas.openxmlformats.org/officeDocument/2006/relationships" name="行情与资金流" sheetId="3" r:id="R1162313f06cd4366"/>
    <x:sheet xmlns:r="http://schemas.openxmlformats.org/officeDocument/2006/relationships" name="链上与动态" sheetId="4" r:id="R4db3112c5e80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9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8582be2cb40d4" /><Relationship Type="http://schemas.openxmlformats.org/officeDocument/2006/relationships/theme" Target="/xl/theme/theme1.xml" Id="R8b6275b3d429468e" /><Relationship Type="http://schemas.openxmlformats.org/officeDocument/2006/relationships/sharedStrings" Target="/xl/sharedStrings.xml" Id="Rf6e2428cb4a54f2b" /><Relationship Type="http://schemas.openxmlformats.org/officeDocument/2006/relationships/worksheet" Target="/xl/worksheets/sheet1.xml" Id="R198298ade41c4015" /><Relationship Type="http://schemas.openxmlformats.org/officeDocument/2006/relationships/worksheet" Target="/xl/worksheets/sheet2.xml" Id="Rbb4fc373419f4705" /><Relationship Type="http://schemas.openxmlformats.org/officeDocument/2006/relationships/worksheet" Target="/xl/worksheets/sheet3.xml" Id="R1162313f06cd4366" /><Relationship Type="http://schemas.openxmlformats.org/officeDocument/2006/relationships/worksheet" Target="/xl/worksheets/sheet4.xml" Id="R4db3112c5e8047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8a3e412ff68407a" /><Relationship Type="http://schemas.openxmlformats.org/officeDocument/2006/relationships/chart" Target="/xl/drawings/charts/chart1.xml" Id="Rb346bb74564f4815" /><Relationship Type="http://schemas.openxmlformats.org/officeDocument/2006/relationships/chart" Target="/xl/drawings/charts/chart2.xml" Id="R944defd652c745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46bb74564f4815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4defd652c745b5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cd08a6ea-2dc7-40ca-9037-caedc0f8e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a3e412ff68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3a325b112c46c8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8" t="str">
        <x:v>  CRYPTO CHARTING  /  DAILY INTELLIGENCE</x:v>
      </x:c>
      <x:c r="B2" s="78"/>
      <x:c r="C2" s="78"/>
      <x:c r="D2" s="78"/>
      <x:c r="E2" s="78"/>
      <x:c r="F2" s="78"/>
      <x:c r="G2" s="78"/>
      <x:c r="H2" s="78"/>
      <x:c r="I2" s="78"/>
      <x:c r="J2" s="79" t="str">
        <x:v>2026.10.19</x:v>
      </x:c>
      <x:c r="K2" s="79"/>
      <x:c r="L2" s="2"/>
      <x:c r="M2" s="2"/>
      <x:c r="N2" s="2"/>
      <x:c r="O2" s="2"/>
      <x:c r="P2" s="2"/>
      <x:c r="Q2" s="2"/>
      <x:c r="R2" s="2"/>
    </x:row>
    <x:row r="3" ht="27" customHeight="1">
      <x:c r="A3" s="80" t="str">
        <x:v>  ETH 数据总览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2"/>
      <x:c r="M3" s="2"/>
      <x:c r="N3" s="2"/>
      <x:c r="O3" s="2"/>
      <x:c r="P3" s="2"/>
      <x:c r="Q3" s="2"/>
      <x:c r="R3" s="2"/>
    </x:row>
    <x:row r="4" ht="27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2"/>
      <x:c r="M4" s="2"/>
      <x:c r="N4" s="2"/>
      <x:c r="O4" s="2"/>
      <x:c r="P4" s="2"/>
      <x:c r="Q4" s="2"/>
      <x:c r="R4" s="2"/>
    </x:row>
    <x:row r="5" ht="27" customHeight="1">
      <x:c r="A5" s="81" t="str">
        <x:v>  行情观察 10:37 北京时间  ·  ETF 流量截至美东 2026-10-16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2" t="str">
        <x:v>  ETF 原生币持仓：逐只可查 4/11；2026-10-16 同日样本 1/11；异日数不入小计。</x:v>
      </x:c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 ht="23" customHeight="1">
      <x:c r="A8" s="118" t="str">
        <x:v>现价</x:v>
      </x:c>
      <x:c r="B8" s="119"/>
      <x:c r="C8" s="120"/>
      <x:c r="D8" s="166" t="str">
        <x:v>24h 涨跌</x:v>
      </x:c>
      <x:c r="E8" s="167"/>
      <x:c r="F8" s="168"/>
      <x:c r="G8" s="166" t="str">
        <x:v>7d 涨跌</x:v>
      </x:c>
      <x:c r="H8" s="167"/>
      <x:c r="I8" s="168"/>
      <x:c r="J8" s="166" t="str">
        <x:v>24h 成交额</x:v>
      </x:c>
      <x:c r="K8" s="167"/>
      <x:c r="L8" s="168"/>
      <x:c r="M8" s="166" t="str">
        <x:v>流通市值</x:v>
      </x:c>
      <x:c r="N8" s="167"/>
      <x:c r="O8" s="168"/>
      <x:c r="P8" s="166" t="str">
        <x:v>ETF 日净流量</x:v>
      </x:c>
      <x:c r="Q8" s="167"/>
      <x:c r="R8" s="168"/>
    </x:row>
    <x:row r="9" ht="23" customHeight="1">
      <x:c r="A9" s="121"/>
      <x:c r="B9" s="122"/>
      <x:c r="C9" s="123"/>
      <x:c r="D9" s="169"/>
      <x:c r="E9" s="170"/>
      <x:c r="F9" s="171"/>
      <x:c r="G9" s="169"/>
      <x:c r="H9" s="170"/>
      <x:c r="I9" s="171"/>
      <x:c r="J9" s="169"/>
      <x:c r="K9" s="170"/>
      <x:c r="L9" s="171"/>
      <x:c r="M9" s="169"/>
      <x:c r="N9" s="170"/>
      <x:c r="O9" s="171"/>
      <x:c r="P9" s="169"/>
      <x:c r="Q9" s="170"/>
      <x:c r="R9" s="171"/>
    </x:row>
    <x:row r="10" ht="23" customHeight="1">
      <x:c r="A10" s="124" t="n">
        <x:f>'行情与资金流'!B4</x:f>
        <x:v>2416.9</x:v>
      </x:c>
      <x:c r="B10" s="125"/>
      <x:c r="C10" s="126"/>
      <x:c r="D10" s="172" t="n">
        <x:f>'行情与资金流'!B5</x:f>
        <x:v>0.0029362</x:v>
      </x:c>
      <x:c r="E10" s="173"/>
      <x:c r="F10" s="174"/>
      <x:c r="G10" s="187" t="n">
        <x:f>'行情与资金流'!B8</x:f>
        <x:v>-0.047714999999999994</x:v>
      </x:c>
      <x:c r="H10" s="188"/>
      <x:c r="I10" s="189"/>
      <x:c r="J10" s="199" t="n">
        <x:f>'行情与资金流'!B6</x:f>
        <x:v>8794730446</x:v>
      </x:c>
      <x:c r="K10" s="200"/>
      <x:c r="L10" s="201"/>
      <x:c r="M10" s="199" t="n">
        <x:f>'行情与资金流'!B7</x:f>
        <x:v>295154691486</x:v>
      </x:c>
      <x:c r="N10" s="200"/>
      <x:c r="O10" s="201"/>
      <x:c r="P10" s="208" t="n">
        <x:f>'行情与资金流'!E4</x:f>
        <x:v>-69.7</x:v>
      </x:c>
      <x:c r="Q10" s="209"/>
      <x:c r="R10" s="210"/>
    </x:row>
    <x:row r="11" ht="23" customHeight="1">
      <x:c r="A11" s="124"/>
      <x:c r="B11" s="125"/>
      <x:c r="C11" s="126"/>
      <x:c r="D11" s="172"/>
      <x:c r="E11" s="173"/>
      <x:c r="F11" s="174"/>
      <x:c r="G11" s="187"/>
      <x:c r="H11" s="188"/>
      <x:c r="I11" s="189"/>
      <x:c r="J11" s="199"/>
      <x:c r="K11" s="200"/>
      <x:c r="L11" s="201"/>
      <x:c r="M11" s="199"/>
      <x:c r="N11" s="200"/>
      <x:c r="O11" s="201"/>
      <x:c r="P11" s="208"/>
      <x:c r="Q11" s="209"/>
      <x:c r="R11" s="210"/>
    </x:row>
    <x:row r="12" ht="23" customHeight="1">
      <x:c r="A12" s="124"/>
      <x:c r="B12" s="125"/>
      <x:c r="C12" s="126"/>
      <x:c r="D12" s="172"/>
      <x:c r="E12" s="173"/>
      <x:c r="F12" s="174"/>
      <x:c r="G12" s="187"/>
      <x:c r="H12" s="188"/>
      <x:c r="I12" s="189"/>
      <x:c r="J12" s="199"/>
      <x:c r="K12" s="200"/>
      <x:c r="L12" s="201"/>
      <x:c r="M12" s="199"/>
      <x:c r="N12" s="200"/>
      <x:c r="O12" s="201"/>
      <x:c r="P12" s="208"/>
      <x:c r="Q12" s="209"/>
      <x:c r="R12" s="210"/>
    </x:row>
    <x:row r="13" ht="23" customHeight="1">
      <x:c r="A13" s="127" t="str">
        <x:v>USD / ETH</x:v>
      </x:c>
      <x:c r="B13" s="128"/>
      <x:c r="C13" s="129"/>
      <x:c r="D13" s="175" t="str">
        <x:v>滚动 24 小时</x:v>
      </x:c>
      <x:c r="E13" s="176"/>
      <x:c r="F13" s="177"/>
      <x:c r="G13" s="175" t="str">
        <x:v>滚动 7 天</x:v>
      </x:c>
      <x:c r="H13" s="176"/>
      <x:c r="I13" s="177"/>
      <x:c r="J13" s="175" t="str">
        <x:v>USD · 全市场</x:v>
      </x:c>
      <x:c r="K13" s="176"/>
      <x:c r="L13" s="177"/>
      <x:c r="M13" s="175" t="str">
        <x:v>USD</x:v>
      </x:c>
      <x:c r="N13" s="176"/>
      <x:c r="O13" s="177"/>
      <x:c r="P13" s="175" t="str">
        <x:v>百万美元 · 美东10-16</x:v>
      </x:c>
      <x:c r="Q13" s="176"/>
      <x:c r="R13" s="177"/>
    </x:row>
    <x:row r="14" ht="23" customHeight="1">
      <x:c r="A14" s="243" t="str">
        <x:v>ETF 流量日</x:v>
      </x:c>
      <x:c r="B14" s="244"/>
      <x:c r="C14" s="245"/>
      <x:c r="D14" s="166" t="str">
        <x:v>近7交易日净流</x:v>
      </x:c>
      <x:c r="E14" s="167"/>
      <x:c r="F14" s="168"/>
      <x:c r="G14" s="291" t="str">
        <x:v>已核实持仓样本</x:v>
      </x:c>
      <x:c r="H14" s="292"/>
      <x:c r="I14" s="293"/>
      <x:c r="J14" s="166" t="str">
        <x:v>现货产品数</x:v>
      </x:c>
      <x:c r="K14" s="167"/>
      <x:c r="L14" s="168"/>
      <x:c r="M14" s="166" t="str">
        <x:v>链上 DeFi TVL</x:v>
      </x:c>
      <x:c r="N14" s="167"/>
      <x:c r="O14" s="168"/>
      <x:c r="P14" s="166" t="str">
        <x:v>链上 DEX 24h</x:v>
      </x:c>
      <x:c r="Q14" s="167"/>
      <x:c r="R14" s="168"/>
    </x:row>
    <x:row r="15" ht="23" customHeight="1">
      <x:c r="A15" s="246"/>
      <x:c r="B15" s="247"/>
      <x:c r="C15" s="248"/>
      <x:c r="D15" s="169"/>
      <x:c r="E15" s="170"/>
      <x:c r="F15" s="171"/>
      <x:c r="G15" s="294"/>
      <x:c r="H15" s="295"/>
      <x:c r="I15" s="296"/>
      <x:c r="J15" s="169"/>
      <x:c r="K15" s="170"/>
      <x:c r="L15" s="171"/>
      <x:c r="M15" s="169"/>
      <x:c r="N15" s="170"/>
      <x:c r="O15" s="171"/>
      <x:c r="P15" s="169"/>
      <x:c r="Q15" s="170"/>
      <x:c r="R15" s="171"/>
    </x:row>
    <x:row r="16" ht="23" customHeight="1">
      <x:c r="A16" s="249" t="str">
        <x:v>2026-10-16</x:v>
      </x:c>
      <x:c r="B16" s="250"/>
      <x:c r="C16" s="251"/>
      <x:c r="D16" s="208" t="n">
        <x:f>SUM('行情与资金流'!B11:B17)</x:f>
        <x:v>-448.7</x:v>
      </x:c>
      <x:c r="E16" s="209"/>
      <x:c r="F16" s="210"/>
      <x:c r="G16" s="297" t="n">
        <x:f>'持仓录入'!B5</x:f>
        <x:v>45284.003</x:v>
      </x:c>
      <x:c r="H16" s="298"/>
      <x:c r="I16" s="299"/>
      <x:c r="J16" s="306" t="n">
        <x:v>11</x:v>
      </x:c>
      <x:c r="K16" s="307"/>
      <x:c r="L16" s="308"/>
      <x:c r="M16" s="315" t="n">
        <x:f>'链上与动态'!B4</x:f>
        <x:v>49591449914.16345</x:v>
      </x:c>
      <x:c r="N16" s="316"/>
      <x:c r="O16" s="317"/>
      <x:c r="P16" s="315" t="n">
        <x:f>'链上与动态'!B5</x:f>
        <x:v>750169135.5699999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美国东部交易日</x:v>
      </x:c>
      <x:c r="B19" s="253"/>
      <x:c r="C19" s="254"/>
      <x:c r="D19" s="175" t="str">
        <x:v>百万美元 · 完整交易日</x:v>
      </x:c>
      <x:c r="E19" s="176"/>
      <x:c r="F19" s="177"/>
      <x:c r="G19" s="300" t="str">
        <x:v>ETH · 1/11只 · 2026-10-16美东</x:v>
      </x:c>
      <x:c r="H19" s="301"/>
      <x:c r="I19" s="302"/>
      <x:c r="J19" s="175" t="str">
        <x:v>只 · 已确认产品</x:v>
      </x:c>
      <x:c r="K19" s="176"/>
      <x:c r="L19" s="177"/>
      <x:c r="M19" s="175" t="str">
        <x:v>USD · 链级指标</x:v>
      </x:c>
      <x:c r="N19" s="176"/>
      <x:c r="O19" s="177"/>
      <x:c r="P19" s="175" t="str">
        <x:v>USD · 链级指标</x:v>
      </x:c>
      <x:c r="Q19" s="176"/>
      <x:c r="R19" s="17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近7交易日 ETF 美元资金流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34"/>
      <x:c r="B22" s="130"/>
      <x:c r="C22" s="130"/>
      <x:c r="D22" s="130"/>
      <x:c r="E22" s="130"/>
      <x:c r="F22" s="135"/>
      <x:c r="G22" s="134"/>
      <x:c r="H22" s="130"/>
      <x:c r="I22" s="130"/>
      <x:c r="J22" s="130"/>
      <x:c r="K22" s="130"/>
      <x:c r="L22" s="135"/>
      <x:c r="M22" s="134"/>
      <x:c r="N22" s="130"/>
      <x:c r="O22" s="130"/>
      <x:c r="P22" s="130"/>
      <x:c r="Q22" s="130"/>
      <x:c r="R22" s="135"/>
    </x:row>
    <x:row r="23" ht="23" customHeight="1">
      <x:c r="A23" s="134"/>
      <x:c r="B23" s="130"/>
      <x:c r="C23" s="130"/>
      <x:c r="D23" s="130"/>
      <x:c r="E23" s="130"/>
      <x:c r="F23" s="135"/>
      <x:c r="G23" s="134"/>
      <x:c r="H23" s="130"/>
      <x:c r="I23" s="130"/>
      <x:c r="J23" s="130"/>
      <x:c r="K23" s="130"/>
      <x:c r="L23" s="135"/>
      <x:c r="M23" s="157" t="str">
        <x:v>美东 2026-10-16 · 产品净流量</x:v>
      </x:c>
      <x:c r="N23" s="158"/>
      <x:c r="O23" s="158"/>
      <x:c r="P23" s="158"/>
      <x:c r="Q23" s="158"/>
      <x:c r="R23" s="159"/>
    </x:row>
    <x:row r="24" ht="23" customHeight="1">
      <x:c r="A24" s="134"/>
      <x:c r="B24" s="130"/>
      <x:c r="C24" s="130"/>
      <x:c r="D24" s="130"/>
      <x:c r="E24" s="130"/>
      <x:c r="F24" s="135"/>
      <x:c r="G24" s="134"/>
      <x:c r="H24" s="130"/>
      <x:c r="I24" s="130"/>
      <x:c r="J24" s="130"/>
      <x:c r="K24" s="130"/>
      <x:c r="L24" s="135"/>
      <x:c r="M24" s="134"/>
      <x:c r="N24" s="130"/>
      <x:c r="O24" s="130"/>
      <x:c r="P24" s="130"/>
      <x:c r="Q24" s="130"/>
      <x:c r="R24" s="135"/>
    </x:row>
    <x:row r="25" ht="23" customHeight="1">
      <x:c r="A25" s="134"/>
      <x:c r="B25" s="130"/>
      <x:c r="C25" s="130"/>
      <x:c r="D25" s="130"/>
      <x:c r="E25" s="130"/>
      <x:c r="F25" s="135"/>
      <x:c r="G25" s="134"/>
      <x:c r="H25" s="130"/>
      <x:c r="I25" s="130"/>
      <x:c r="J25" s="130"/>
      <x:c r="K25" s="130"/>
      <x:c r="L25" s="135"/>
      <x:c r="M25" s="330" t="str">
        <x:f>'行情与资金流'!A23</x:f>
        <x:v>ETHA</x:v>
      </x:c>
      <x:c r="N25" s="331"/>
      <x:c r="O25" s="331"/>
      <x:c r="P25" s="332" t="n">
        <x:f>'行情与资金流'!B23</x:f>
        <x:v>-69.7</x:v>
      </x:c>
      <x:c r="Q25" s="333"/>
      <x:c r="R25" s="334"/>
    </x:row>
    <x:row r="26" ht="23" customHeight="1">
      <x:c r="A26" s="134"/>
      <x:c r="B26" s="130"/>
      <x:c r="C26" s="130"/>
      <x:c r="D26" s="130"/>
      <x:c r="E26" s="130"/>
      <x:c r="F26" s="135"/>
      <x:c r="G26" s="134"/>
      <x:c r="H26" s="130"/>
      <x:c r="I26" s="130"/>
      <x:c r="J26" s="130"/>
      <x:c r="K26" s="130"/>
      <x:c r="L26" s="135"/>
      <x:c r="M26" s="134"/>
      <x:c r="N26" s="130"/>
      <x:c r="O26" s="130"/>
      <x:c r="P26" s="130"/>
      <x:c r="Q26" s="130"/>
      <x:c r="R26" s="135"/>
    </x:row>
    <x:row r="27" ht="23" customHeight="1">
      <x:c r="A27" s="134"/>
      <x:c r="B27" s="130"/>
      <x:c r="C27" s="130"/>
      <x:c r="D27" s="130"/>
      <x:c r="E27" s="130"/>
      <x:c r="F27" s="135"/>
      <x:c r="G27" s="134"/>
      <x:c r="H27" s="130"/>
      <x:c r="I27" s="130"/>
      <x:c r="J27" s="130"/>
      <x:c r="K27" s="130"/>
      <x:c r="L27" s="135"/>
      <x:c r="M27" s="338" t="str">
        <x:v>本日仅一只产品有非零净流量</x:v>
      </x:c>
      <x:c r="N27" s="339"/>
      <x:c r="O27" s="339"/>
      <x:c r="P27" s="339"/>
      <x:c r="Q27" s="339"/>
      <x:c r="R27" s="340"/>
    </x:row>
    <x:row r="28" ht="23" customHeight="1">
      <x:c r="A28" s="134"/>
      <x:c r="B28" s="130"/>
      <x:c r="C28" s="130"/>
      <x:c r="D28" s="130"/>
      <x:c r="E28" s="130"/>
      <x:c r="F28" s="135"/>
      <x:c r="G28" s="134"/>
      <x:c r="H28" s="130"/>
      <x:c r="I28" s="130"/>
      <x:c r="J28" s="130"/>
      <x:c r="K28" s="130"/>
      <x:c r="L28" s="135"/>
      <x:c r="M28" s="338"/>
      <x:c r="N28" s="339"/>
      <x:c r="O28" s="339"/>
      <x:c r="P28" s="339"/>
      <x:c r="Q28" s="339"/>
      <x:c r="R28" s="340"/>
    </x:row>
    <x:row r="29" ht="23" customHeight="1">
      <x:c r="A29" s="134"/>
      <x:c r="B29" s="130"/>
      <x:c r="C29" s="130"/>
      <x:c r="D29" s="130"/>
      <x:c r="E29" s="130"/>
      <x:c r="F29" s="135"/>
      <x:c r="G29" s="134"/>
      <x:c r="H29" s="130"/>
      <x:c r="I29" s="130"/>
      <x:c r="J29" s="130"/>
      <x:c r="K29" s="130"/>
      <x:c r="L29" s="135"/>
      <x:c r="M29" s="134"/>
      <x:c r="N29" s="130"/>
      <x:c r="O29" s="130"/>
      <x:c r="P29" s="130"/>
      <x:c r="Q29" s="130"/>
      <x:c r="R29" s="135"/>
    </x:row>
    <x:row r="30" ht="23" customHeight="1">
      <x:c r="A30" s="134"/>
      <x:c r="B30" s="130"/>
      <x:c r="C30" s="130"/>
      <x:c r="D30" s="130"/>
      <x:c r="E30" s="130"/>
      <x:c r="F30" s="135"/>
      <x:c r="G30" s="134"/>
      <x:c r="H30" s="130"/>
      <x:c r="I30" s="130"/>
      <x:c r="J30" s="130"/>
      <x:c r="K30" s="130"/>
      <x:c r="L30" s="135"/>
      <x:c r="M30" s="347" t="str">
        <x:v>链上 DEX 7d</x:v>
      </x:c>
      <x:c r="N30" s="348"/>
      <x:c r="O30" s="348"/>
      <x:c r="P30" s="349" t="n">
        <x:f>'链上与动态'!B6</x:f>
        <x:v>8311453533.03</x:v>
      </x:c>
      <x:c r="Q30" s="349"/>
      <x:c r="R30" s="350"/>
    </x:row>
    <x:row r="31" ht="23" customHeight="1">
      <x:c r="A31" s="134"/>
      <x:c r="B31" s="130"/>
      <x:c r="C31" s="130"/>
      <x:c r="D31" s="130"/>
      <x:c r="E31" s="130"/>
      <x:c r="F31" s="135"/>
      <x:c r="G31" s="134"/>
      <x:c r="H31" s="130"/>
      <x:c r="I31" s="130"/>
      <x:c r="J31" s="130"/>
      <x:c r="K31" s="130"/>
      <x:c r="L31" s="135"/>
      <x:c r="M31" s="351"/>
      <x:c r="N31" s="352"/>
      <x:c r="O31" s="352"/>
      <x:c r="P31" s="349"/>
      <x:c r="Q31" s="349"/>
      <x:c r="R31" s="350"/>
    </x:row>
    <x:row r="32" ht="23" customHeight="1">
      <x:c r="A32" s="134"/>
      <x:c r="B32" s="130"/>
      <x:c r="C32" s="130"/>
      <x:c r="D32" s="130"/>
      <x:c r="E32" s="130"/>
      <x:c r="F32" s="135"/>
      <x:c r="G32" s="134"/>
      <x:c r="H32" s="130"/>
      <x:c r="I32" s="130"/>
      <x:c r="J32" s="130"/>
      <x:c r="K32" s="130"/>
      <x:c r="L32" s="135"/>
      <x:c r="M32" s="259"/>
      <x:c r="N32" s="255"/>
      <x:c r="O32" s="255"/>
      <x:c r="P32" s="255"/>
      <x:c r="Q32" s="255"/>
      <x:c r="R32" s="260"/>
    </x:row>
    <x:row r="33" ht="23" customHeight="1">
      <x:c r="A33" s="134"/>
      <x:c r="B33" s="130"/>
      <x:c r="C33" s="130"/>
      <x:c r="D33" s="130"/>
      <x:c r="E33" s="130"/>
      <x:c r="F33" s="135"/>
      <x:c r="G33" s="134"/>
      <x:c r="H33" s="130"/>
      <x:c r="I33" s="130"/>
      <x:c r="J33" s="130"/>
      <x:c r="K33" s="130"/>
      <x:c r="L33" s="135"/>
      <x:c r="M33" s="338" t="str">
        <x:v>美元净流量不等于原生币持仓变化</x:v>
      </x:c>
      <x:c r="N33" s="339"/>
      <x:c r="O33" s="339"/>
      <x:c r="P33" s="339"/>
      <x:c r="Q33" s="339"/>
      <x:c r="R33" s="340"/>
    </x:row>
    <x:row r="34" ht="23" customHeight="1">
      <x:c r="A34" s="136"/>
      <x:c r="B34" s="137"/>
      <x:c r="C34" s="137"/>
      <x:c r="D34" s="137"/>
      <x:c r="E34" s="137"/>
      <x:c r="F34" s="138"/>
      <x:c r="G34" s="136"/>
      <x:c r="H34" s="137"/>
      <x:c r="I34" s="137"/>
      <x:c r="J34" s="137"/>
      <x:c r="K34" s="137"/>
      <x:c r="L34" s="138"/>
      <x:c r="M34" s="163"/>
      <x:c r="N34" s="164"/>
      <x:c r="O34" s="164"/>
      <x:c r="P34" s="164"/>
      <x:c r="Q34" s="164"/>
      <x:c r="R34" s="16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ETH ETF 产品明细  ·  持仓日期逐只标注  ·  流量 2026-10-16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ETHA</x:v>
      </x:c>
      <x:c r="B38" s="371"/>
      <x:c r="C38" s="372" t="str">
        <x:f>'持仓录入'!G18</x:f>
        <x:v>BlackRock</x:v>
      </x:c>
      <x:c r="D38" s="372"/>
      <x:c r="E38" s="373" t="n">
        <x:f>'持仓录入'!J18</x:f>
        <x:v>0.25</x:v>
      </x:c>
      <x:c r="F38" s="372"/>
      <x:c r="G38" s="374" t="n">
        <x:f>'持仓录入'!H18</x:f>
        <x:v>3390538.2492</x:v>
      </x:c>
      <x:c r="H38" s="375"/>
      <x:c r="I38" s="375"/>
      <x:c r="J38" s="375"/>
      <x:c r="K38" s="376" t="str">
        <x:f>'持仓录入'!I18</x:f>
        <x:v>2026-10-15</x:v>
      </x:c>
      <x:c r="L38" s="376"/>
      <x:c r="M38" s="377" t="n">
        <x:f>'持仓录入'!K18</x:f>
        <x:v>-69.7</x:v>
      </x:c>
      <x:c r="N38" s="378"/>
      <x:c r="O38" s="378"/>
      <x:c r="P38" s="376" t="str">
        <x:f>'持仓录入'!L18</x:f>
        <x:v>2026-10-16</x:v>
      </x:c>
      <x:c r="Q38" s="376"/>
      <x:c r="R38" s="379"/>
    </x:row>
    <x:row r="39" ht="27" customHeight="1">
      <x:c r="A39" s="389" t="str">
        <x:f>'持仓录入'!F19</x:f>
        <x:v>ETHB</x:v>
      </x:c>
      <x:c r="B39" s="390"/>
      <x:c r="C39" s="15" t="str">
        <x:f>'持仓录入'!G19</x:f>
        <x:v>BlackRock</x:v>
      </x:c>
      <x:c r="D39" s="15"/>
      <x:c r="E39" s="391" t="n">
        <x:f>'持仓录入'!J19</x:f>
        <x:v>0.25</x:v>
      </x:c>
      <x:c r="F39" s="15"/>
      <x:c r="G39" s="392" t="n">
        <x:f>'持仓录入'!H19</x:f>
        <x:v>441067.1592</x:v>
      </x:c>
      <x:c r="H39" s="393"/>
      <x:c r="I39" s="393"/>
      <x:c r="J39" s="393"/>
      <x:c r="K39" s="394" t="str">
        <x:f>'持仓录入'!I19</x:f>
        <x:v>2026-10-15</x:v>
      </x:c>
      <x:c r="L39" s="394"/>
      <x:c r="M39" s="395" t="n">
        <x:f>'持仓录入'!K19</x:f>
        <x:v>0</x:v>
      </x:c>
      <x:c r="N39" s="390"/>
      <x:c r="O39" s="390"/>
      <x:c r="P39" s="394" t="str">
        <x:f>'持仓录入'!L19</x:f>
        <x:v>2026-10-16</x:v>
      </x:c>
      <x:c r="Q39" s="394"/>
      <x:c r="R39" s="396"/>
    </x:row>
    <x:row r="40" ht="27" customHeight="1">
      <x:c r="A40" s="370" t="str">
        <x:f>'持仓录入'!F20</x:f>
        <x:v>FETH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400" t="str">
        <x:v>未核实</x:v>
      </x:c>
      <x:c r="H40" s="401"/>
      <x:c r="I40" s="401"/>
      <x:c r="J40" s="401"/>
      <x:c r="K40" s="376" t="str">
        <x:v>—</x:v>
      </x:c>
      <x:c r="L40" s="376"/>
      <x:c r="M40" s="402" t="n">
        <x:f>'持仓录入'!K20</x:f>
        <x:v>0</x:v>
      </x:c>
      <x:c r="N40" s="371"/>
      <x:c r="O40" s="371"/>
      <x:c r="P40" s="376" t="str">
        <x:f>'持仓录入'!L20</x:f>
        <x:v>2026-10-16</x:v>
      </x:c>
      <x:c r="Q40" s="376"/>
      <x:c r="R40" s="379"/>
    </x:row>
    <x:row r="41" ht="27" customHeight="1">
      <x:c r="A41" s="389" t="str">
        <x:f>'持仓录入'!F21</x:f>
        <x:v>ETHW</x:v>
      </x:c>
      <x:c r="B41" s="390"/>
      <x:c r="C41" s="15" t="str">
        <x:f>'持仓录入'!G21</x:f>
        <x:v>Bitwise</x:v>
      </x:c>
      <x:c r="D41" s="15"/>
      <x:c r="E41" s="391" t="n">
        <x:f>'持仓录入'!J21</x:f>
        <x:v>0.2</x:v>
      </x:c>
      <x:c r="F41" s="15"/>
      <x:c r="G41" s="392" t="n">
        <x:f>'持仓录入'!H21</x:f>
        <x:v>108961.39</x:v>
      </x:c>
      <x:c r="H41" s="393"/>
      <x:c r="I41" s="393"/>
      <x:c r="J41" s="393"/>
      <x:c r="K41" s="394" t="str">
        <x:f>'持仓录入'!I21</x:f>
        <x:v>2026-10-15</x:v>
      </x:c>
      <x:c r="L41" s="394"/>
      <x:c r="M41" s="395" t="n">
        <x:f>'持仓录入'!K21</x:f>
        <x:v>0</x:v>
      </x:c>
      <x:c r="N41" s="390"/>
      <x:c r="O41" s="390"/>
      <x:c r="P41" s="394" t="str">
        <x:f>'持仓录入'!L21</x:f>
        <x:v>2026-10-16</x:v>
      </x:c>
      <x:c r="Q41" s="394"/>
      <x:c r="R41" s="396"/>
    </x:row>
    <x:row r="42" ht="27" customHeight="1">
      <x:c r="A42" s="370" t="str">
        <x:f>'持仓录入'!F22</x:f>
        <x:v>TETH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0.21</x:v>
      </x:c>
      <x:c r="F42" s="372"/>
      <x:c r="G42" s="400" t="n">
        <x:f>'持仓录入'!R22</x:f>
        <x:v>14072.5444</x:v>
      </x:c>
      <x:c r="H42" s="401"/>
      <x:c r="I42" s="401"/>
      <x:c r="J42" s="401"/>
      <x:c r="K42" s="376" t="str">
        <x:f>RIGHT('持仓录入'!S22,5)&amp;" 历史"</x:f>
        <x:v>09-30 历史</x:v>
      </x:c>
      <x:c r="L42" s="376"/>
      <x:c r="M42" s="402" t="n">
        <x:f>'持仓录入'!K22</x:f>
        <x:v>0</x:v>
      </x:c>
      <x:c r="N42" s="371"/>
      <x:c r="O42" s="371"/>
      <x:c r="P42" s="376" t="str">
        <x:f>'持仓录入'!L22</x:f>
        <x:v>2026-10-16</x:v>
      </x:c>
      <x:c r="Q42" s="376"/>
      <x:c r="R42" s="379"/>
    </x:row>
    <x:row r="43" ht="27" customHeight="1">
      <x:c r="A43" s="389" t="str">
        <x:f>'持仓录入'!F23</x:f>
        <x:v>ETHV</x:v>
      </x:c>
      <x:c r="B43" s="390"/>
      <x:c r="C43" s="15" t="str">
        <x:f>'持仓录入'!G23</x:f>
        <x:v>VanEck</x:v>
      </x:c>
      <x:c r="D43" s="15"/>
      <x:c r="E43" s="391" t="n">
        <x:f>'持仓录入'!J23</x:f>
        <x:v>0.2</x:v>
      </x:c>
      <x:c r="F43" s="15"/>
      <x:c r="G43" s="392" t="n">
        <x:f>'持仓录入'!H23</x:f>
        <x:v>45284.003</x:v>
      </x:c>
      <x:c r="H43" s="393"/>
      <x:c r="I43" s="393"/>
      <x:c r="J43" s="393"/>
      <x:c r="K43" s="394" t="str">
        <x:f>'持仓录入'!I23</x:f>
        <x:v>2026-10-16</x:v>
      </x:c>
      <x:c r="L43" s="394"/>
      <x:c r="M43" s="395" t="n">
        <x:f>'持仓录入'!K23</x:f>
        <x:v>0</x:v>
      </x:c>
      <x:c r="N43" s="390"/>
      <x:c r="O43" s="390"/>
      <x:c r="P43" s="394" t="str">
        <x:f>'持仓录入'!L23</x:f>
        <x:v>2026-10-16</x:v>
      </x:c>
      <x:c r="Q43" s="394"/>
      <x:c r="R43" s="396"/>
    </x:row>
    <x:row r="44" ht="27" customHeight="1">
      <x:c r="A44" s="370" t="str">
        <x:f>'持仓录入'!F24</x:f>
        <x:v>QETH</x:v>
      </x:c>
      <x:c r="B44" s="371"/>
      <x:c r="C44" s="372" t="str">
        <x:f>'持仓录入'!G24</x:f>
        <x:v>Invesco</x:v>
      </x:c>
      <x:c r="D44" s="372"/>
      <x:c r="E44" s="373" t="n">
        <x:f>'持仓录入'!J24</x:f>
        <x:v>0.25</x:v>
      </x:c>
      <x:c r="F44" s="372"/>
      <x:c r="G44" s="400" t="str">
        <x:v>未核实</x:v>
      </x:c>
      <x:c r="H44" s="401"/>
      <x:c r="I44" s="401"/>
      <x:c r="J44" s="401"/>
      <x:c r="K44" s="376" t="str">
        <x:v>—</x:v>
      </x:c>
      <x:c r="L44" s="376"/>
      <x:c r="M44" s="402" t="n">
        <x:f>'持仓录入'!K24</x:f>
        <x:v>0</x:v>
      </x:c>
      <x:c r="N44" s="371"/>
      <x:c r="O44" s="371"/>
      <x:c r="P44" s="376" t="str">
        <x:f>'持仓录入'!L24</x:f>
        <x:v>2026-10-16</x:v>
      </x:c>
      <x:c r="Q44" s="376"/>
      <x:c r="R44" s="379"/>
    </x:row>
    <x:row r="45" ht="27" customHeight="1">
      <x:c r="A45" s="389" t="str">
        <x:f>'持仓录入'!F25</x:f>
        <x:v>EZET</x:v>
      </x:c>
      <x:c r="B45" s="390"/>
      <x:c r="C45" s="15" t="str">
        <x:f>'持仓录入'!G25</x:f>
        <x:v>Franklin</x:v>
      </x:c>
      <x:c r="D45" s="15"/>
      <x:c r="E45" s="391" t="n">
        <x:f>'持仓录入'!J25</x:f>
        <x:v>0.19</x:v>
      </x:c>
      <x:c r="F45" s="15"/>
      <x:c r="G45" s="405" t="str">
        <x:v>未核实</x:v>
      </x:c>
      <x:c r="H45" s="406"/>
      <x:c r="I45" s="406"/>
      <x:c r="J45" s="406"/>
      <x:c r="K45" s="394" t="str">
        <x:v>—</x:v>
      </x:c>
      <x:c r="L45" s="394"/>
      <x:c r="M45" s="395" t="n">
        <x:f>'持仓录入'!K25</x:f>
        <x:v>0</x:v>
      </x:c>
      <x:c r="N45" s="390"/>
      <x:c r="O45" s="390"/>
      <x:c r="P45" s="394" t="str">
        <x:f>'持仓录入'!L25</x:f>
        <x:v>2026-10-16</x:v>
      </x:c>
      <x:c r="Q45" s="394"/>
      <x:c r="R45" s="396"/>
    </x:row>
    <x:row r="46" ht="27" customHeight="1">
      <x:c r="A46" s="370" t="str">
        <x:f>'持仓录入'!F26</x:f>
        <x:v>MSSE</x:v>
      </x:c>
      <x:c r="B46" s="371"/>
      <x:c r="C46" s="372" t="str">
        <x:f>'持仓录入'!G26</x:f>
        <x:v>Morgan Stanley</x:v>
      </x:c>
      <x:c r="D46" s="372"/>
      <x:c r="E46" s="373" t="n">
        <x:f>'持仓录入'!J26</x:f>
        <x:v>0.14</x:v>
      </x:c>
      <x:c r="F46" s="372"/>
      <x:c r="G46" s="400" t="str">
        <x:v>未核实</x:v>
      </x:c>
      <x:c r="H46" s="401"/>
      <x:c r="I46" s="401"/>
      <x:c r="J46" s="401"/>
      <x:c r="K46" s="376" t="str">
        <x:v>—</x:v>
      </x:c>
      <x:c r="L46" s="376"/>
      <x:c r="M46" s="402" t="n">
        <x:f>'持仓录入'!K26</x:f>
        <x:v>0</x:v>
      </x:c>
      <x:c r="N46" s="371"/>
      <x:c r="O46" s="371"/>
      <x:c r="P46" s="376" t="str">
        <x:f>'持仓录入'!L26</x:f>
        <x:v>2026-10-16</x:v>
      </x:c>
      <x:c r="Q46" s="376"/>
      <x:c r="R46" s="379"/>
    </x:row>
    <x:row r="47" ht="27" customHeight="1">
      <x:c r="A47" s="389" t="str">
        <x:f>'持仓录入'!F27</x:f>
        <x:v>ETHE</x:v>
      </x:c>
      <x:c r="B47" s="390"/>
      <x:c r="C47" s="15" t="str">
        <x:f>'持仓录入'!G27</x:f>
        <x:v>Grayscale</x:v>
      </x:c>
      <x:c r="D47" s="15"/>
      <x:c r="E47" s="391" t="n">
        <x:f>'持仓录入'!J27</x:f>
        <x:v>2.5</x:v>
      </x:c>
      <x:c r="F47" s="15"/>
      <x:c r="G47" s="405" t="str">
        <x:v>未核实</x:v>
      </x:c>
      <x:c r="H47" s="406"/>
      <x:c r="I47" s="406"/>
      <x:c r="J47" s="406"/>
      <x:c r="K47" s="394" t="str">
        <x:v>—</x:v>
      </x:c>
      <x:c r="L47" s="394"/>
      <x:c r="M47" s="395" t="n">
        <x:f>'持仓录入'!K27</x:f>
        <x:v>0</x:v>
      </x:c>
      <x:c r="N47" s="390"/>
      <x:c r="O47" s="390"/>
      <x:c r="P47" s="394" t="str">
        <x:f>'持仓录入'!L27</x:f>
        <x:v>2026-10-16</x:v>
      </x:c>
      <x:c r="Q47" s="394"/>
      <x:c r="R47" s="396"/>
    </x:row>
    <x:row r="48" ht="27" customHeight="1">
      <x:c r="A48" s="370" t="str">
        <x:f>'持仓录入'!F28</x:f>
        <x:v>ETH</x:v>
      </x:c>
      <x:c r="B48" s="371"/>
      <x:c r="C48" s="372" t="str">
        <x:f>'持仓录入'!G28</x:f>
        <x:v>Grayscale</x:v>
      </x:c>
      <x:c r="D48" s="372"/>
      <x:c r="E48" s="373" t="n">
        <x:f>'持仓录入'!J28</x:f>
        <x:v>0.15</x:v>
      </x:c>
      <x:c r="F48" s="372"/>
      <x:c r="G48" s="400" t="str">
        <x:v>未核实</x:v>
      </x:c>
      <x:c r="H48" s="401"/>
      <x:c r="I48" s="401"/>
      <x:c r="J48" s="401"/>
      <x:c r="K48" s="376" t="str">
        <x:v>—</x:v>
      </x:c>
      <x:c r="L48" s="376"/>
      <x:c r="M48" s="402" t="n">
        <x:f>'持仓录入'!K28</x:f>
        <x:v>0</x:v>
      </x:c>
      <x:c r="N48" s="371"/>
      <x:c r="O48" s="371"/>
      <x:c r="P48" s="376" t="str">
        <x:f>'持仓录入'!L28</x:f>
        <x:v>2026-10-16</x:v>
      </x:c>
      <x:c r="Q48" s="376"/>
      <x:c r="R48" s="379"/>
    </x:row>
    <x:row r="49" ht="34" customHeight="1">
      <x:c r="A49" s="347" t="str">
        <x:v>已核实持仓样本 1/11 只</x:v>
      </x:c>
      <x:c r="B49" s="348"/>
      <x:c r="C49" s="348"/>
      <x:c r="D49" s="348"/>
      <x:c r="E49" s="348"/>
      <x:c r="F49" s="348"/>
      <x:c r="G49" s="412" t="n">
        <x:f>'持仓录入'!B5</x:f>
        <x:v>45284.003</x:v>
      </x:c>
      <x:c r="H49" s="348"/>
      <x:c r="I49" s="348"/>
      <x:c r="J49" s="348"/>
      <x:c r="K49" s="348" t="str">
        <x:v>ETF 净流量 · 2026-10-16 美东</x:v>
      </x:c>
      <x:c r="L49" s="348"/>
      <x:c r="M49" s="348"/>
      <x:c r="N49" s="348"/>
      <x:c r="O49" s="348"/>
      <x:c r="P49" s="413" t="n">
        <x:f>'行情与资金流'!E4</x:f>
        <x:v>-69.7</x:v>
      </x:c>
      <x:c r="Q49" s="348"/>
      <x:c r="R49" s="414"/>
    </x:row>
    <x:row r="50" ht="23" customHeight="1">
      <x:c r="A50" s="335" t="str">
        <x:v>口径：样本小计仅含同日产品；异日持仓只逐只展示；ETF 美元资金流不等于原生币增减。</x:v>
      </x:c>
      <x:c r="B50" s="336"/>
      <x:c r="C50" s="336"/>
      <x:c r="D50" s="336"/>
      <x:c r="E50" s="336"/>
      <x:c r="F50" s="336"/>
      <x:c r="G50" s="336"/>
      <x:c r="H50" s="336"/>
      <x:c r="I50" s="336"/>
      <x:c r="J50" s="336"/>
      <x:c r="K50" s="336"/>
      <x:c r="L50" s="336"/>
      <x:c r="M50" s="336"/>
      <x:c r="N50" s="336"/>
      <x:c r="O50" s="336"/>
      <x:c r="P50" s="336"/>
      <x:c r="Q50" s="336"/>
      <x:c r="R50" s="337"/>
    </x:row>
    <x:row r="51" ht="23" customHeight="1">
      <x:c r="A51" s="335" t="str">
        <x:v>标“历史”的灰色持仓仅为归档最后有效披露，不纳入本次样本；未披露/未核实不等于零。</x:v>
      </x:c>
      <x:c r="B51" s="336"/>
      <x:c r="C51" s="336"/>
      <x:c r="D51" s="336"/>
      <x:c r="E51" s="336"/>
      <x:c r="F51" s="336"/>
      <x:c r="G51" s="336"/>
      <x:c r="H51" s="336"/>
      <x:c r="I51" s="336"/>
      <x:c r="J51" s="336"/>
      <x:c r="K51" s="336"/>
      <x:c r="L51" s="336"/>
      <x:c r="M51" s="336"/>
      <x:c r="N51" s="336"/>
      <x:c r="O51" s="336"/>
      <x:c r="P51" s="336"/>
      <x:c r="Q51" s="336"/>
      <x:c r="R51" s="337"/>
    </x:row>
    <x:row r="52" ht="23" customHeight="1">
      <x:c r="A52" s="148" t="str">
        <x:v>费率为公开标示年费率，未计临时减免或质押分成；逐只来源、可编辑数据见「持仓录入」。</x:v>
      </x:c>
      <x:c r="B52" s="149"/>
      <x:c r="C52" s="149"/>
      <x:c r="D52" s="149"/>
      <x:c r="E52" s="149"/>
      <x:c r="F52" s="149"/>
      <x:c r="G52" s="149"/>
      <x:c r="H52" s="149"/>
      <x:c r="I52" s="149"/>
      <x:c r="J52" s="149"/>
      <x:c r="K52" s="149"/>
      <x:c r="L52" s="149"/>
      <x:c r="M52" s="149"/>
      <x:c r="N52" s="149"/>
      <x:c r="O52" s="149"/>
      <x:c r="P52" s="149"/>
      <x:c r="Q52" s="149"/>
      <x:c r="R52" s="150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5" t="str">
        <x:v>行情观察 10:37 北京时间｜收盘截至 2026-10-18 UTC｜持仓样本 2026-10-16 美东（逐只日期见表）｜流量 2026-10-16 美东</x:v>
      </x:c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</x:row>
    <x:row r="55" ht="23" customHeight="1">
      <x:c r="A55" s="415" t="str">
        <x:v>原始行情采集 2026-10-19T10:38:39+08:00｜本次产品明细核验 2026-10-19T10:46:21+08:00</x:v>
      </x:c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</x:row>
    <x:row r="56" ht="23" customHeight="1">
      <x:c r="A56" s="415" t="str">
        <x:v>行情、ETF 持仓、美元流量和链上指标属于不同口径，均按各自来源日期展示。</x:v>
      </x:c>
      <x:c r="B56" s="415"/>
      <x:c r="C56" s="415"/>
      <x:c r="D56" s="415"/>
      <x:c r="E56" s="415"/>
      <x:c r="F56" s="415"/>
      <x:c r="G56" s="415"/>
      <x:c r="H56" s="415"/>
      <x:c r="I56" s="415"/>
      <x:c r="J56" s="415"/>
      <x:c r="K56" s="415"/>
      <x:c r="L56" s="415"/>
      <x:c r="M56" s="415"/>
      <x:c r="N56" s="415"/>
      <x:c r="O56" s="415"/>
      <x:c r="P56" s="415"/>
      <x:c r="Q56" s="415"/>
      <x:c r="R56" s="415"/>
    </x:row>
    <x:row r="57" ht="23" customHeight="1">
      <x:c r="A57" s="415" t="str">
        <x:v>产品链接、费率与流量来源见「持仓录入」；价格历史见「行情与资金流」；链上数据见「链上与动态」。</x:v>
      </x:c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cc3a325b112c46c8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4/11；同日样本 1/11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45284.003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3390538.2492</x:v>
      </x:c>
      <x:c r="I18" s="16" t="str">
        <x:v>2026-10-15</x:v>
      </x:c>
      <x:c r="J18" s="44" t="n">
        <x:v>0.25</x:v>
      </x:c>
      <x:c r="K18" s="46" t="n">
        <x:v>-69.7</x:v>
      </x:c>
      <x:c r="L18" s="1" t="str">
        <x:v>2026-10-16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3390538.2492</x:v>
      </x:c>
      <x:c r="S18" s="40" t="str">
        <x:v>2026-10-15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441067.1592</x:v>
      </x:c>
      <x:c r="I19" s="17" t="str">
        <x:v>2026-10-15</x:v>
      </x:c>
      <x:c r="J19" s="45" t="n">
        <x:v>0.25</x:v>
      </x:c>
      <x:c r="K19" s="47" t="n">
        <x:v>0</x:v>
      </x:c>
      <x:c r="L19" s="9" t="str">
        <x:v>2026-10-16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441067.1592</x:v>
      </x:c>
      <x:c r="S19" s="40" t="str">
        <x:v>2026-10-15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0</x:v>
      </x:c>
      <x:c r="L20" s="1" t="str">
        <x:v>2026-10-16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2026-10-15</x:v>
      </x:c>
      <x:c r="J21" s="45" t="n">
        <x:v>0.2</x:v>
      </x:c>
      <x:c r="K21" s="47" t="n">
        <x:v>0</x:v>
      </x:c>
      <x:c r="L21" s="9" t="str">
        <x:v>2026-10-16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108961.39</x:v>
      </x:c>
      <x:c r="S21" s="40" t="str">
        <x:v>2026-10-14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44" t="n">
        <x:v>0.21</x:v>
      </x:c>
      <x:c r="K22" s="46" t="n">
        <x:v>0</x:v>
      </x:c>
      <x:c r="L22" s="1" t="str">
        <x:v>2026-10-16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当前日频持仓未核实；最后有效日期2026-09-30（月度 factsheet 历史值另列）</x:v>
      </x:c>
      <x:c r="R22" s="41" t="n">
        <x:v>14072.5444</x:v>
      </x:c>
      <x:c r="S22" s="40" t="str">
        <x:v>2026-09-30</x:v>
      </x:c>
      <x:c r="T22" s="40" t="str">
        <x:v>https://cdn.21shares.com/uploads/product_documents/Factsheets/Factsheet_TETH.pdf</x:v>
      </x:c>
      <x:c r="U22" s="40" t="str">
        <x:v>历史最后有效披露；不纳入本次样本小计</x:v>
      </x:c>
    </x:row>
    <x:row r="23" ht="53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 t="n">
        <x:v>45284.003</x:v>
      </x:c>
      <x:c r="I23" s="17" t="str">
        <x:v>2026-10-16</x:v>
      </x:c>
      <x:c r="J23" s="45" t="n">
        <x:v>0.2</x:v>
      </x:c>
      <x:c r="K23" s="47" t="n">
        <x:v>0</x:v>
      </x:c>
      <x:c r="L23" s="9" t="str">
        <x:v>2026-10-16</x:v>
      </x:c>
      <x:c r="M23" s="38" t="str">
        <x:v>https://www.vaneck.com/us/en/investments/ethereum-etf-ethv/</x:v>
      </x:c>
      <x:c r="N23" s="38" t="str">
        <x:v>https://www.vaneck.com/us/en/investments/ethereum-etf-ethv/</x:v>
      </x:c>
      <x:c r="O23" s="38" t="str">
        <x:v>https://farside.co.uk/eth/</x:v>
      </x:c>
      <x:c r="P23" s="38" t="str">
        <x:v>https://farside.co.uk/eth/</x:v>
      </x:c>
      <x:c r="Q23" s="36" t="str">
        <x:v>今日通过网页工具直接核查 ETF Statistics 的 Ether in Trust；原始披露日10月16日，净应计费用口径</x:v>
      </x:c>
      <x:c r="R23" s="41" t="n">
        <x:v>45284.003</x:v>
      </x:c>
      <x:c r="S23" s="40" t="str">
        <x:v>2026-10-16</x:v>
      </x:c>
      <x:c r="T23" s="40" t="str">
        <x:v>https://www.vaneck.com/us/en/investments/ethereum-etf-ethv/</x:v>
      </x:c>
      <x:c r="U23" s="40" t="str">
        <x:v>历史最后有效披露；不纳入本次样本小计</x:v>
      </x:c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44" t="n">
        <x:v>0.25</x:v>
      </x:c>
      <x:c r="K24" s="46" t="n">
        <x:v>0</x:v>
      </x:c>
      <x:c r="L24" s="1" t="str">
        <x:v>2026-10-16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45" t="n">
        <x:v>0.19</x:v>
      </x:c>
      <x:c r="K25" s="47" t="n">
        <x:v>0</x:v>
      </x:c>
      <x:c r="L25" s="9" t="str">
        <x:v>2026-10-16</x:v>
      </x:c>
      <x:c r="M25" s="38" t="str">
        <x:v>https://www.franklintempleton.com/investments/options/exchange-traded-funds/products/41422/SINGLCLASS/franklin-ethereum-etf/EZET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44" t="n">
        <x:v>0.14</x:v>
      </x:c>
      <x:c r="K26" s="46" t="n">
        <x:v>0</x:v>
      </x:c>
      <x:c r="L26" s="1" t="str">
        <x:v>2026-10-16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45" t="n">
        <x:v>2.5</x:v>
      </x:c>
      <x:c r="K27" s="47" t="n">
        <x:v>0</x:v>
      </x:c>
      <x:c r="L27" s="9" t="str">
        <x:v>2026-10-16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44" t="n">
        <x:v>0.15</x:v>
      </x:c>
      <x:c r="K28" s="46" t="n">
        <x:v>0</x:v>
      </x:c>
      <x:c r="L28" s="1" t="str">
        <x:v>2026-10-16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4/11；同日样本 1/11。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10:38:39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2416.9</x:v>
      </x:c>
      <x:c r="C4" s="1"/>
      <x:c r="D4" s="1" t="str">
        <x:v>净资金流 (百万美元)</x:v>
      </x:c>
      <x:c r="E4" s="5" t="n">
        <x:v>-69.7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0.0029362</x:v>
      </x:c>
      <x:c r="C5" s="1"/>
      <x:c r="D5" s="1" t="str">
        <x:v>持币总量状态</x:v>
      </x:c>
      <x:c r="E5" s="1" t="str">
        <x:v>逐只 4/11；同日 1/11；总量待核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8794730446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295154691486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-0.047714999999999994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-72.5</x:v>
      </x:c>
      <x:c r="C11" s="1"/>
      <x:c r="D11" s="14" t="str">
        <x:v>10-12</x:v>
      </x:c>
      <x:c r="E11" s="56" t="n">
        <x:v>2445.888362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-72.5</x:v>
      </x:c>
    </x:row>
    <x:row r="12" ht="48" customHeight="1">
      <x:c r="A12" s="14" t="str">
        <x:v>10-09</x:v>
      </x:c>
      <x:c r="B12" s="5" t="n">
        <x:v>-56.1</x:v>
      </x:c>
      <x:c r="C12" s="1"/>
      <x:c r="D12" s="14" t="str">
        <x:v>10-13</x:v>
      </x:c>
      <x:c r="E12" s="56" t="n">
        <x:v>2496.590088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-56.1</x:v>
      </x:c>
    </x:row>
    <x:row r="13" ht="28" customHeight="1">
      <x:c r="A13" s="14" t="str">
        <x:v>10-12</x:v>
      </x:c>
      <x:c r="B13" s="5" t="n">
        <x:v>-85.4</x:v>
      </x:c>
      <x:c r="C13" s="1"/>
      <x:c r="D13" s="14" t="str">
        <x:v>10-14</x:v>
      </x:c>
      <x:c r="E13" s="56" t="n">
        <x:v>2419.689614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-85.4</x:v>
      </x:c>
    </x:row>
    <x:row r="14" ht="28" customHeight="1">
      <x:c r="A14" s="14" t="str">
        <x:v>10-13</x:v>
      </x:c>
      <x:c r="B14" s="5" t="n">
        <x:v>24.8</x:v>
      </x:c>
      <x:c r="C14" s="1"/>
      <x:c r="D14" s="14" t="str">
        <x:v>10-15</x:v>
      </x:c>
      <x:c r="E14" s="56" t="n">
        <x:v>2439.961877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24.8</x:v>
      </x:c>
      <x:c r="N14" s="1" t="n">
        <x:f>MIN(B14,0)</x:f>
        <x:v>0</x:v>
      </x:c>
    </x:row>
    <x:row r="15" ht="48" customHeight="1">
      <x:c r="A15" s="14" t="str">
        <x:v>10-14</x:v>
      </x:c>
      <x:c r="B15" s="5" t="n">
        <x:v>-129.5</x:v>
      </x:c>
      <x:c r="C15" s="1"/>
      <x:c r="D15" s="14" t="str">
        <x:v>10-16</x:v>
      </x:c>
      <x:c r="E15" s="56" t="n">
        <x:v>2420.559806</x:v>
      </x:c>
      <x:c r="F15" s="1"/>
      <x:c r="G15" s="1" t="str">
        <x:v>行情时间口径</x:v>
      </x:c>
      <x:c r="H15" s="36" t="str">
        <x:v>行情提供方更新时间 2026-10-19T02:37:49.000Z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-129.5</x:v>
      </x:c>
    </x:row>
    <x:row r="16" ht="28" customHeight="1">
      <x:c r="A16" s="14" t="str">
        <x:v>10-15</x:v>
      </x:c>
      <x:c r="B16" s="5" t="n">
        <x:v>-60.3</x:v>
      </x:c>
      <x:c r="C16" s="1"/>
      <x:c r="D16" s="14" t="str">
        <x:v>10-17</x:v>
      </x:c>
      <x:c r="E16" s="56" t="n">
        <x:v>2400.30792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-60.3</x:v>
      </x:c>
    </x:row>
    <x:row r="17" ht="28" customHeight="1">
      <x:c r="A17" s="14" t="str">
        <x:v>10-16</x:v>
      </x:c>
      <x:c r="B17" s="5" t="n">
        <x:v>-69.7</x:v>
      </x:c>
      <x:c r="C17" s="1"/>
      <x:c r="D17" s="14" t="str">
        <x:v>10-18</x:v>
      </x:c>
      <x:c r="E17" s="56" t="n">
        <x:v>2407.842372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-69.7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2026-10-16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9" t="n">
        <x:v>-69.7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49591449914.16345</x:v>
      </x:c>
      <x:c r="C4" s="14" t="str">
        <x:v>USD</x:v>
      </x:c>
      <x:c r="D4" s="64" t="d">
        <x:v>2026-10-19T02:38:39.000Z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750169135.5699999</x:v>
      </x:c>
      <x:c r="C5" s="14" t="str">
        <x:v>USD</x:v>
      </x:c>
      <x:c r="D5" s="64" t="d">
        <x:v>2026-10-19T02:38:39.000Z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8311453533.03</x:v>
      </x:c>
      <x:c r="C6" s="14" t="str">
        <x:v>USD</x:v>
      </x:c>
      <x:c r="D6" s="64" t="d">
        <x:v>2026-10-19T02:38:39.000Z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4"/>
      <x:c r="E7" s="36"/>
      <x:c r="F7" s="36"/>
      <x:c r="G7" s="1"/>
      <x:c r="H7" s="1"/>
    </x:row>
    <x:row r="8" ht="29" customHeight="1">
      <x:c r="A8" s="1"/>
      <x:c r="B8" s="61"/>
      <x:c r="C8" s="14"/>
      <x:c r="D8" s="64"/>
      <x:c r="E8" s="36"/>
      <x:c r="F8" s="36"/>
      <x:c r="G8" s="1"/>
      <x:c r="H8" s="1"/>
    </x:row>
    <x:row r="9" ht="29" customHeight="1">
      <x:c r="A9" s="8" t="str">
        <x:v>重要动态</x:v>
      </x:c>
      <x:c r="B9" s="72" t="str">
        <x:v>事件日期</x:v>
      </x:c>
      <x:c r="C9" s="8" t="str">
        <x:v>发布日期</x:v>
      </x:c>
      <x:c r="D9" s="70" t="str">
        <x:v>核验状态</x:v>
      </x:c>
      <x:c r="E9" s="73" t="str">
        <x:v>摘要</x:v>
      </x:c>
      <x:c r="F9" s="7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1"/>
      <x:c r="C10" s="14"/>
      <x:c r="D10" s="64"/>
      <x:c r="E10" s="36"/>
      <x:c r="F10" s="36"/>
      <x:c r="G10" s="1"/>
      <x:c r="H10" s="1"/>
    </x:row>
    <x:row r="11" ht="29" customHeight="1">
      <x:c r="A11" s="36"/>
      <x:c r="B11" s="61"/>
      <x:c r="C11" s="14"/>
      <x:c r="D11" s="64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5" t="str">
        <x:v>数据口径：链上活动是网络指标，不能等同于代币现金流；事件日期与文章发布日期分别记录。</x:v>
      </x:c>
      <x:c r="B13" s="53"/>
      <x:c r="C13" s="53"/>
      <x:c r="D13" s="53"/>
      <x:c r="E13" s="75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6" t="str">
        <x:v>来源与产品范围核验</x:v>
      </x:c>
      <x:c r="B15" s="77"/>
      <x:c r="C15" s="77"/>
      <x:c r="D15" s="77"/>
      <x:c r="E15" s="76"/>
      <x:c r="F15" s="77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昨日归档（仅最后有效日期或历史值）</x:v>
      </x:c>
      <x:c r="B18" s="1" t="str">
        <x:v>https://github.com/HeySeeTech/Crypto-Charting/blob/main/archive/2026-10-18/data/crypto-charting-data/2026-10-18/ETH.json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TETH 月度历史持仓</x:v>
      </x:c>
      <x:c r="B19" s="9" t="str">
        <x:v>https://cdn.21shares.com/uploads/product_documents/Factsheets/Factsheet_TETH.pdf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7" t="str">
        <x:v>缺失、延迟披露及最后有效日期</x:v>
      </x:c>
      <x:c r="B21" s="77"/>
      <x:c r="C21" s="77"/>
      <x:c r="D21" s="77"/>
      <x:c r="E21" s="77"/>
      <x:c r="F21" s="77"/>
      <x:c r="G21" s="1"/>
      <x:c r="H21" s="1"/>
    </x:row>
    <x:row r="22" ht="44" customHeight="1">
      <x:c r="A22" s="36" t="str">
        <x:v>FETH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QETH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EZET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MSSE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ETHE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ETH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截至采集时最近已结束美东交易日为 2026-10-16；当前行情与 ETF 披露日期分列，旧披露不称为今日新数据。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过去24小时未核实到符合要求的重要官方新公告；不以旧公告填充。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TETH 日频持仓未取得；最后有效日期2026-09-30（月度历史数量另列）</x:v>
      </x:c>
      <x:c r="B30" s="36"/>
      <x:c r="C30" s="36"/>
      <x:c r="D30" s="36"/>
      <x:c r="E30" s="36"/>
      <x:c r="F30" s="36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