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84bd290bb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TC日报" sheetId="1" r:id="R006afdf1c0544c26"/>
    <x:sheet xmlns:r="http://schemas.openxmlformats.org/officeDocument/2006/relationships" name="持仓录入" sheetId="2" r:id="Rdfabe2d20ae94dd3"/>
    <x:sheet xmlns:r="http://schemas.openxmlformats.org/officeDocument/2006/relationships" name="行情与资金流" sheetId="3" r:id="R6ffa6d622fec43f7"/>
    <x:sheet xmlns:r="http://schemas.openxmlformats.org/officeDocument/2006/relationships" name="链上与动态" sheetId="4" r:id="R682fcfba2db248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19354C"/>
      <x:name val="Arial"/>
    </x:font>
    <x:font>
      <x:b/>
      <x:sz val="20"/>
      <x:color rgb="FFD24569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201" fontId="9" fillId="4" borderId="0" xfId="0" applyNumberFormat="1" applyFont="1" applyFill="1" applyBorder="1"/>
    <x:xf numFmtId="201" fontId="10" fillId="0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/>
    <x:xf numFmtId="0" fontId="7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09" fontId="17" fillId="2" borderId="4" xfId="0" applyNumberFormat="1" applyFont="1" applyFill="1" applyBorder="1"/>
    <x:xf numFmtId="209" fontId="17" fillId="2" borderId="0" xfId="0" applyNumberFormat="1" applyFont="1" applyFill="1" applyBorder="1"/>
    <x:xf numFmtId="209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09" fontId="17" fillId="2" borderId="4" xfId="0" applyNumberFormat="1" applyFont="1" applyFill="1" applyBorder="1" applyAlignment="1">
      <x:alignment horizontal="center"/>
    </x:xf>
    <x:xf numFmtId="209" fontId="17" fillId="2" borderId="0" xfId="0" applyNumberFormat="1" applyFont="1" applyFill="1" applyBorder="1" applyAlignment="1">
      <x:alignment horizontal="center"/>
    </x:xf>
    <x:xf numFmtId="209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09" fontId="17" fillId="2" borderId="4" xfId="0" applyNumberFormat="1" applyFont="1" applyFill="1" applyBorder="1" applyAlignment="1">
      <x:alignment horizontal="center" vertical="center"/>
    </x:xf>
    <x:xf numFmtId="209" fontId="17" fillId="2" borderId="0" xfId="0" applyNumberFormat="1" applyFont="1" applyFill="1" applyBorder="1" applyAlignment="1">
      <x:alignment horizontal="center" vertical="center"/>
    </x:xf>
    <x:xf numFmtId="209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0" fillId="8" borderId="4" xfId="0" applyNumberFormat="1" applyFont="1" applyFill="1" applyBorder="1"/>
    <x:xf numFmtId="200" fontId="20" fillId="8" borderId="0" xfId="0" applyNumberFormat="1" applyFont="1" applyFill="1" applyBorder="1"/>
    <x:xf numFmtId="200" fontId="20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0" fillId="8" borderId="4" xfId="0" applyNumberFormat="1" applyFont="1" applyFill="1" applyBorder="1" applyAlignment="1">
      <x:alignment horizontal="center"/>
    </x:xf>
    <x:xf numFmtId="200" fontId="20" fillId="8" borderId="0" xfId="0" applyNumberFormat="1" applyFont="1" applyFill="1" applyBorder="1" applyAlignment="1">
      <x:alignment horizontal="center"/>
    </x:xf>
    <x:xf numFmtId="200" fontId="20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0" fillId="8" borderId="4" xfId="0" applyNumberFormat="1" applyFont="1" applyFill="1" applyBorder="1" applyAlignment="1">
      <x:alignment horizontal="center" vertical="center"/>
    </x:xf>
    <x:xf numFmtId="200" fontId="20" fillId="8" borderId="0" xfId="0" applyNumberFormat="1" applyFont="1" applyFill="1" applyBorder="1" applyAlignment="1">
      <x:alignment horizontal="center" vertical="center"/>
    </x:xf>
    <x:xf numFmtId="200" fontId="20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208" fontId="20" fillId="7" borderId="4" xfId="0" applyNumberFormat="1" applyFont="1" applyFill="1" applyBorder="1"/>
    <x:xf numFmtId="208" fontId="20" fillId="7" borderId="0" xfId="0" applyNumberFormat="1" applyFont="1" applyFill="1" applyBorder="1"/>
    <x:xf numFmtId="208" fontId="20" fillId="7" borderId="5" xfId="0" applyNumberFormat="1" applyFont="1" applyFill="1" applyBorder="1"/>
    <x:xf numFmtId="208" fontId="20" fillId="7" borderId="4" xfId="0" applyNumberFormat="1" applyFont="1" applyFill="1" applyBorder="1" applyAlignment="1">
      <x:alignment horizontal="center"/>
    </x:xf>
    <x:xf numFmtId="208" fontId="20" fillId="7" borderId="0" xfId="0" applyNumberFormat="1" applyFont="1" applyFill="1" applyBorder="1" applyAlignment="1">
      <x:alignment horizontal="center"/>
    </x:xf>
    <x:xf numFmtId="208" fontId="20" fillId="7" borderId="5" xfId="0" applyNumberFormat="1" applyFont="1" applyFill="1" applyBorder="1" applyAlignment="1">
      <x:alignment horizontal="center"/>
    </x:xf>
    <x:xf numFmtId="208" fontId="20" fillId="7" borderId="4" xfId="0" applyNumberFormat="1" applyFont="1" applyFill="1" applyBorder="1" applyAlignment="1">
      <x:alignment horizontal="center" vertical="center"/>
    </x:xf>
    <x:xf numFmtId="208" fontId="20" fillId="7" borderId="0" xfId="0" applyNumberFormat="1" applyFont="1" applyFill="1" applyBorder="1" applyAlignment="1">
      <x:alignment horizontal="center" vertical="center"/>
    </x:xf>
    <x:xf numFmtId="208" fontId="20" fillId="7" borderId="5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4" fillId="7" borderId="0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8" fillId="5" borderId="4" xfId="0" applyNumberFormat="1" applyFont="1" applyFill="1" applyBorder="1"/>
    <x:xf numFmtId="208" fontId="26" fillId="5" borderId="0" xfId="0" applyNumberFormat="1" applyFont="1" applyFill="1" applyBorder="1"/>
    <x:xf numFmtId="208" fontId="26" fillId="5" borderId="5" xfId="0" applyNumberFormat="1" applyFont="1" applyFill="1" applyBorder="1"/>
    <x:xf numFmtId="0" fontId="8" fillId="5" borderId="4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208" fontId="26" fillId="5" borderId="0" xfId="0" applyNumberFormat="1" applyFont="1" applyFill="1" applyBorder="1" applyAlignment="1">
      <x:alignment horizontal="center"/>
    </x:xf>
    <x:xf numFmtId="208" fontId="26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27" fillId="7" borderId="0" xfId="0" applyNumberFormat="1" applyFont="1" applyFill="1" applyBorder="1"/>
    <x:xf numFmtId="204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7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7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8" fillId="4" borderId="4" xfId="0" applyNumberFormat="1" applyFont="1" applyFill="1" applyBorder="1"/>
    <x:xf numFmtId="0" fontId="8" fillId="4" borderId="0" xfId="0" applyNumberFormat="1" applyFont="1" applyFill="1" applyBorder="1"/>
    <x:xf numFmtId="200" fontId="10" fillId="4" borderId="0" xfId="0" applyNumberFormat="1" applyFont="1" applyFill="1" applyBorder="1"/>
    <x:xf numFmtId="0" fontId="10" fillId="4" borderId="0" xfId="0" applyNumberFormat="1" applyFont="1" applyFill="1" applyBorder="1"/>
    <x:xf numFmtId="0" fontId="27" fillId="4" borderId="0" xfId="0" applyNumberFormat="1" applyFont="1" applyFill="1" applyBorder="1"/>
    <x:xf numFmtId="204" fontId="9" fillId="4" borderId="0" xfId="0" applyNumberFormat="1" applyFont="1" applyFill="1" applyBorder="1"/>
    <x:xf numFmtId="0" fontId="9" fillId="4" borderId="0" xfId="0" applyNumberFormat="1" applyFont="1" applyFill="1" applyBorder="1"/>
    <x:xf numFmtId="0" fontId="27" fillId="4" borderId="5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0" fontId="27" fillId="4" borderId="5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/>
    <x:xf numFmtId="204" fontId="10" fillId="7" borderId="0" xfId="0" applyNumberFormat="1" applyFont="1" applyFill="1" applyBorder="1" applyAlignment="1">
      <x:alignment horizontal="center"/>
    </x:xf>
    <x:xf numFmtId="204" fontId="8" fillId="4" borderId="0" xfId="0" applyNumberFormat="1" applyFont="1" applyFill="1" applyBorder="1"/>
    <x:xf numFmtId="204" fontId="8" fillId="4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4" fontId="8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fd34b44584b90" /><Relationship Type="http://schemas.openxmlformats.org/officeDocument/2006/relationships/theme" Target="/xl/theme/theme1.xml" Id="R1c8010204c0d498e" /><Relationship Type="http://schemas.openxmlformats.org/officeDocument/2006/relationships/sharedStrings" Target="/xl/sharedStrings.xml" Id="R4d4782bec53e4d93" /><Relationship Type="http://schemas.openxmlformats.org/officeDocument/2006/relationships/worksheet" Target="/xl/worksheets/sheet1.xml" Id="R006afdf1c0544c26" /><Relationship Type="http://schemas.openxmlformats.org/officeDocument/2006/relationships/worksheet" Target="/xl/worksheets/sheet2.xml" Id="Rdfabe2d20ae94dd3" /><Relationship Type="http://schemas.openxmlformats.org/officeDocument/2006/relationships/worksheet" Target="/xl/worksheets/sheet3.xml" Id="R6ffa6d622fec43f7" /><Relationship Type="http://schemas.openxmlformats.org/officeDocument/2006/relationships/worksheet" Target="/xl/worksheets/sheet4.xml" Id="R682fcfba2db248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5eb3254eb8646ff" /><Relationship Type="http://schemas.openxmlformats.org/officeDocument/2006/relationships/chart" Target="/xl/drawings/charts/chart1.xml" Id="R44e85249fde24846" /><Relationship Type="http://schemas.openxmlformats.org/officeDocument/2006/relationships/chart" Target="/xl/drawings/charts/chart2.xml" Id="Rea91a06f489d4c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BTC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BTC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e85249fde24846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91a06f489d4cae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b5b3e06f-20af-4ee3-b060-57bf38f24a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eb3254eb86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d14c894af04d11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4" t="str">
        <x:v>  CRYPTO CHARTING  /  DAILY INTELLIGENCE</x:v>
      </x:c>
      <x:c r="B2" s="74"/>
      <x:c r="C2" s="74"/>
      <x:c r="D2" s="74"/>
      <x:c r="E2" s="74"/>
      <x:c r="F2" s="74"/>
      <x:c r="G2" s="74"/>
      <x:c r="H2" s="74"/>
      <x:c r="I2" s="74"/>
      <x:c r="J2" s="75" t="str">
        <x:v>2026.10.16</x:v>
      </x:c>
      <x:c r="K2" s="75"/>
      <x:c r="L2" s="2"/>
      <x:c r="M2" s="2"/>
      <x:c r="N2" s="2"/>
      <x:c r="O2" s="2"/>
      <x:c r="P2" s="2"/>
      <x:c r="Q2" s="2"/>
      <x:c r="R2" s="2"/>
    </x:row>
    <x:row r="3" ht="27" customHeight="1">
      <x:c r="A3" s="76" t="str">
        <x:v>  BTC 数据总览</x:v>
      </x:c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2"/>
      <x:c r="M3" s="2"/>
      <x:c r="N3" s="2"/>
      <x:c r="O3" s="2"/>
      <x:c r="P3" s="2"/>
      <x:c r="Q3" s="2"/>
      <x:c r="R3" s="2"/>
    </x:row>
    <x:row r="4" ht="27" customHeight="1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2"/>
      <x:c r="M4" s="2"/>
      <x:c r="N4" s="2"/>
      <x:c r="O4" s="2"/>
      <x:c r="P4" s="2"/>
      <x:c r="Q4" s="2"/>
      <x:c r="R4" s="2"/>
    </x:row>
    <x:row r="5" ht="27" customHeight="1">
      <x:c r="A5" s="77" t="str">
        <x:v>  行情观察 12:00 北京时间  ·  ETF 流量截至美东 2026-10-14</x:v>
      </x:c>
      <x:c r="B5" s="77"/>
      <x:c r="C5" s="77"/>
      <x:c r="D5" s="77"/>
      <x:c r="E5" s="77"/>
      <x:c r="F5" s="77"/>
      <x:c r="G5" s="77"/>
      <x:c r="H5" s="77"/>
      <x:c r="I5" s="77"/>
      <x:c r="J5" s="77"/>
      <x:c r="K5" s="77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8" t="str">
        <x:v>  ETF 原生币持仓：逐只可查 8/12；2026-10-14 同日样本 4/12，非全市场总量；异日数不入小计。</x:v>
      </x:c>
      <x:c r="B7" s="78"/>
      <x:c r="C7" s="78"/>
      <x:c r="D7" s="78"/>
      <x:c r="E7" s="78"/>
      <x:c r="F7" s="78"/>
      <x:c r="G7" s="78"/>
      <x:c r="H7" s="78"/>
      <x:c r="I7" s="78"/>
      <x:c r="J7" s="78"/>
      <x:c r="K7" s="78"/>
      <x:c r="L7" s="78"/>
      <x:c r="M7" s="78"/>
      <x:c r="N7" s="78"/>
      <x:c r="O7" s="78"/>
      <x:c r="P7" s="78"/>
      <x:c r="Q7" s="78"/>
      <x:c r="R7" s="78"/>
    </x:row>
    <x:row r="8" ht="23" customHeight="1">
      <x:c r="A8" s="114" t="str">
        <x:v>现价</x:v>
      </x:c>
      <x:c r="B8" s="115"/>
      <x:c r="C8" s="116"/>
      <x:c r="D8" s="162" t="str">
        <x:v>24h 涨跌</x:v>
      </x:c>
      <x:c r="E8" s="163"/>
      <x:c r="F8" s="164"/>
      <x:c r="G8" s="162" t="str">
        <x:v>7d 涨跌</x:v>
      </x:c>
      <x:c r="H8" s="163"/>
      <x:c r="I8" s="164"/>
      <x:c r="J8" s="162" t="str">
        <x:v>24h 成交额</x:v>
      </x:c>
      <x:c r="K8" s="163"/>
      <x:c r="L8" s="164"/>
      <x:c r="M8" s="162" t="str">
        <x:v>流通市值</x:v>
      </x:c>
      <x:c r="N8" s="163"/>
      <x:c r="O8" s="164"/>
      <x:c r="P8" s="162" t="str">
        <x:v>ETF 日净流量</x:v>
      </x:c>
      <x:c r="Q8" s="163"/>
      <x:c r="R8" s="164"/>
    </x:row>
    <x:row r="9" ht="23" customHeight="1">
      <x:c r="A9" s="117"/>
      <x:c r="B9" s="118"/>
      <x:c r="C9" s="119"/>
      <x:c r="D9" s="165"/>
      <x:c r="E9" s="166"/>
      <x:c r="F9" s="167"/>
      <x:c r="G9" s="165"/>
      <x:c r="H9" s="166"/>
      <x:c r="I9" s="167"/>
      <x:c r="J9" s="165"/>
      <x:c r="K9" s="166"/>
      <x:c r="L9" s="167"/>
      <x:c r="M9" s="165"/>
      <x:c r="N9" s="166"/>
      <x:c r="O9" s="167"/>
      <x:c r="P9" s="165"/>
      <x:c r="Q9" s="166"/>
      <x:c r="R9" s="167"/>
    </x:row>
    <x:row r="10" ht="23" customHeight="1">
      <x:c r="A10" s="120" t="n">
        <x:f>'行情与资金流'!B4</x:f>
        <x:v>82038</x:v>
      </x:c>
      <x:c r="B10" s="121"/>
      <x:c r="C10" s="122"/>
      <x:c r="D10" s="168" t="n">
        <x:f>'行情与资金流'!B5</x:f>
        <x:v>0.014899</x:v>
      </x:c>
      <x:c r="E10" s="169"/>
      <x:c r="F10" s="170"/>
      <x:c r="G10" s="168" t="n">
        <x:f>'行情与资金流'!B8</x:f>
        <x:v>0.000004</x:v>
      </x:c>
      <x:c r="H10" s="169"/>
      <x:c r="I10" s="170"/>
      <x:c r="J10" s="183" t="n">
        <x:f>'行情与资金流'!B6</x:f>
        <x:v>35183035718</x:v>
      </x:c>
      <x:c r="K10" s="184"/>
      <x:c r="L10" s="185"/>
      <x:c r="M10" s="183" t="n">
        <x:f>'行情与资金流'!B7</x:f>
        <x:v>1649046513015</x:v>
      </x:c>
      <x:c r="N10" s="184"/>
      <x:c r="O10" s="185"/>
      <x:c r="P10" s="195" t="n">
        <x:f>'行情与资金流'!E4</x:f>
        <x:v>-261.4</x:v>
      </x:c>
      <x:c r="Q10" s="196"/>
      <x:c r="R10" s="197"/>
    </x:row>
    <x:row r="11" ht="23" customHeight="1">
      <x:c r="A11" s="120"/>
      <x:c r="B11" s="121"/>
      <x:c r="C11" s="122"/>
      <x:c r="D11" s="168"/>
      <x:c r="E11" s="169"/>
      <x:c r="F11" s="170"/>
      <x:c r="G11" s="168"/>
      <x:c r="H11" s="169"/>
      <x:c r="I11" s="170"/>
      <x:c r="J11" s="183"/>
      <x:c r="K11" s="184"/>
      <x:c r="L11" s="185"/>
      <x:c r="M11" s="183"/>
      <x:c r="N11" s="184"/>
      <x:c r="O11" s="185"/>
      <x:c r="P11" s="195"/>
      <x:c r="Q11" s="196"/>
      <x:c r="R11" s="197"/>
    </x:row>
    <x:row r="12" ht="23" customHeight="1">
      <x:c r="A12" s="120"/>
      <x:c r="B12" s="121"/>
      <x:c r="C12" s="122"/>
      <x:c r="D12" s="168"/>
      <x:c r="E12" s="169"/>
      <x:c r="F12" s="170"/>
      <x:c r="G12" s="168"/>
      <x:c r="H12" s="169"/>
      <x:c r="I12" s="170"/>
      <x:c r="J12" s="183"/>
      <x:c r="K12" s="184"/>
      <x:c r="L12" s="185"/>
      <x:c r="M12" s="183"/>
      <x:c r="N12" s="184"/>
      <x:c r="O12" s="185"/>
      <x:c r="P12" s="195"/>
      <x:c r="Q12" s="196"/>
      <x:c r="R12" s="197"/>
    </x:row>
    <x:row r="13" ht="23" customHeight="1">
      <x:c r="A13" s="123" t="str">
        <x:v>USD / BTC</x:v>
      </x:c>
      <x:c r="B13" s="124"/>
      <x:c r="C13" s="125"/>
      <x:c r="D13" s="171" t="str">
        <x:v>滚动 24 小时</x:v>
      </x:c>
      <x:c r="E13" s="172"/>
      <x:c r="F13" s="173"/>
      <x:c r="G13" s="171" t="str">
        <x:v>滚动 7 天</x:v>
      </x:c>
      <x:c r="H13" s="172"/>
      <x:c r="I13" s="173"/>
      <x:c r="J13" s="171" t="str">
        <x:v>USD · 全市场</x:v>
      </x:c>
      <x:c r="K13" s="172"/>
      <x:c r="L13" s="173"/>
      <x:c r="M13" s="171" t="str">
        <x:v>USD</x:v>
      </x:c>
      <x:c r="N13" s="172"/>
      <x:c r="O13" s="173"/>
      <x:c r="P13" s="171" t="str">
        <x:v>百万美元 · 美东10-14</x:v>
      </x:c>
      <x:c r="Q13" s="172"/>
      <x:c r="R13" s="173"/>
    </x:row>
    <x:row r="14" ht="23" customHeight="1">
      <x:c r="A14" s="230" t="str">
        <x:v>ETF 流量日</x:v>
      </x:c>
      <x:c r="B14" s="231"/>
      <x:c r="C14" s="232"/>
      <x:c r="D14" s="162" t="str">
        <x:v>近7交易日净流</x:v>
      </x:c>
      <x:c r="E14" s="163"/>
      <x:c r="F14" s="164"/>
      <x:c r="G14" s="278" t="str">
        <x:v>已核实持仓样本</x:v>
      </x:c>
      <x:c r="H14" s="279"/>
      <x:c r="I14" s="280"/>
      <x:c r="J14" s="162" t="str">
        <x:v>现货产品数</x:v>
      </x:c>
      <x:c r="K14" s="163"/>
      <x:c r="L14" s="164"/>
      <x:c r="M14" s="162" t="str">
        <x:v>链上 DeFi TVL</x:v>
      </x:c>
      <x:c r="N14" s="163"/>
      <x:c r="O14" s="164"/>
      <x:c r="P14" s="162" t="str">
        <x:v>链上 DEX 24h</x:v>
      </x:c>
      <x:c r="Q14" s="163"/>
      <x:c r="R14" s="164"/>
    </x:row>
    <x:row r="15" ht="23" customHeight="1">
      <x:c r="A15" s="233"/>
      <x:c r="B15" s="234"/>
      <x:c r="C15" s="235"/>
      <x:c r="D15" s="165"/>
      <x:c r="E15" s="166"/>
      <x:c r="F15" s="167"/>
      <x:c r="G15" s="281"/>
      <x:c r="H15" s="282"/>
      <x:c r="I15" s="283"/>
      <x:c r="J15" s="165"/>
      <x:c r="K15" s="166"/>
      <x:c r="L15" s="167"/>
      <x:c r="M15" s="165"/>
      <x:c r="N15" s="166"/>
      <x:c r="O15" s="167"/>
      <x:c r="P15" s="165"/>
      <x:c r="Q15" s="166"/>
      <x:c r="R15" s="167"/>
    </x:row>
    <x:row r="16" ht="23" customHeight="1">
      <x:c r="A16" s="236" t="str">
        <x:v>2026-10-14</x:v>
      </x:c>
      <x:c r="B16" s="237"/>
      <x:c r="C16" s="238"/>
      <x:c r="D16" s="195" t="n">
        <x:f>SUM('行情与资金流'!B11:B17)</x:f>
        <x:v>-740.1999999999998</x:v>
      </x:c>
      <x:c r="E16" s="196"/>
      <x:c r="F16" s="197"/>
      <x:c r="G16" s="284" t="n">
        <x:f>'持仓录入'!B5</x:f>
        <x:v>1033192.5153999999</x:v>
      </x:c>
      <x:c r="H16" s="285"/>
      <x:c r="I16" s="286"/>
      <x:c r="J16" s="293" t="n">
        <x:v>12</x:v>
      </x:c>
      <x:c r="K16" s="294"/>
      <x:c r="L16" s="295"/>
      <x:c r="M16" s="302" t="str">
        <x:v>不适用</x:v>
      </x:c>
      <x:c r="N16" s="303"/>
      <x:c r="O16" s="304"/>
      <x:c r="P16" s="302" t="str">
        <x:v>不适用</x:v>
      </x:c>
      <x:c r="Q16" s="303"/>
      <x:c r="R16" s="304"/>
    </x:row>
    <x:row r="17" ht="23" customHeight="1">
      <x:c r="A17" s="236"/>
      <x:c r="B17" s="237"/>
      <x:c r="C17" s="238"/>
      <x:c r="D17" s="195"/>
      <x:c r="E17" s="196"/>
      <x:c r="F17" s="197"/>
      <x:c r="G17" s="284"/>
      <x:c r="H17" s="285"/>
      <x:c r="I17" s="286"/>
      <x:c r="J17" s="293"/>
      <x:c r="K17" s="294"/>
      <x:c r="L17" s="295"/>
      <x:c r="M17" s="302"/>
      <x:c r="N17" s="303"/>
      <x:c r="O17" s="304"/>
      <x:c r="P17" s="302"/>
      <x:c r="Q17" s="303"/>
      <x:c r="R17" s="304"/>
    </x:row>
    <x:row r="18" ht="23" customHeight="1">
      <x:c r="A18" s="236"/>
      <x:c r="B18" s="237"/>
      <x:c r="C18" s="238"/>
      <x:c r="D18" s="195"/>
      <x:c r="E18" s="196"/>
      <x:c r="F18" s="197"/>
      <x:c r="G18" s="284"/>
      <x:c r="H18" s="285"/>
      <x:c r="I18" s="286"/>
      <x:c r="J18" s="293"/>
      <x:c r="K18" s="294"/>
      <x:c r="L18" s="295"/>
      <x:c r="M18" s="302"/>
      <x:c r="N18" s="303"/>
      <x:c r="O18" s="304"/>
      <x:c r="P18" s="302"/>
      <x:c r="Q18" s="303"/>
      <x:c r="R18" s="304"/>
    </x:row>
    <x:row r="19" ht="23" customHeight="1">
      <x:c r="A19" s="239" t="str">
        <x:v>美国东部交易日</x:v>
      </x:c>
      <x:c r="B19" s="240"/>
      <x:c r="C19" s="241"/>
      <x:c r="D19" s="171" t="str">
        <x:v>百万美元 · 完整交易日</x:v>
      </x:c>
      <x:c r="E19" s="172"/>
      <x:c r="F19" s="173"/>
      <x:c r="G19" s="287" t="str">
        <x:v>BTC · 4/12只 · 2026-10-14美东</x:v>
      </x:c>
      <x:c r="H19" s="288"/>
      <x:c r="I19" s="289"/>
      <x:c r="J19" s="171" t="str">
        <x:v>只 · 已确认产品</x:v>
      </x:c>
      <x:c r="K19" s="172"/>
      <x:c r="L19" s="173"/>
      <x:c r="M19" s="171" t="str">
        <x:v>USD · 链级指标</x:v>
      </x:c>
      <x:c r="N19" s="172"/>
      <x:c r="O19" s="173"/>
      <x:c r="P19" s="171" t="str">
        <x:v>USD · 链级指标</x:v>
      </x:c>
      <x:c r="Q19" s="172"/>
      <x:c r="R19" s="173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08" t="str">
        <x:v>  近7个完整 UTC 日收盘价</x:v>
      </x:c>
      <x:c r="B21" s="309"/>
      <x:c r="C21" s="309"/>
      <x:c r="D21" s="309"/>
      <x:c r="E21" s="309"/>
      <x:c r="F21" s="310"/>
      <x:c r="G21" s="308" t="str">
        <x:v>  近7交易日 ETF 美元资金流</x:v>
      </x:c>
      <x:c r="H21" s="309"/>
      <x:c r="I21" s="309"/>
      <x:c r="J21" s="309"/>
      <x:c r="K21" s="309"/>
      <x:c r="L21" s="310"/>
      <x:c r="M21" s="308" t="str">
        <x:v>  ETF 产品贡献与链上补充</x:v>
      </x:c>
      <x:c r="N21" s="309"/>
      <x:c r="O21" s="309"/>
      <x:c r="P21" s="309"/>
      <x:c r="Q21" s="309"/>
      <x:c r="R21" s="310"/>
    </x:row>
    <x:row r="22" ht="23" customHeight="1">
      <x:c r="A22" s="130"/>
      <x:c r="B22" s="126"/>
      <x:c r="C22" s="126"/>
      <x:c r="D22" s="126"/>
      <x:c r="E22" s="126"/>
      <x:c r="F22" s="131"/>
      <x:c r="G22" s="130"/>
      <x:c r="H22" s="126"/>
      <x:c r="I22" s="126"/>
      <x:c r="J22" s="126"/>
      <x:c r="K22" s="126"/>
      <x:c r="L22" s="131"/>
      <x:c r="M22" s="130"/>
      <x:c r="N22" s="126"/>
      <x:c r="O22" s="126"/>
      <x:c r="P22" s="126"/>
      <x:c r="Q22" s="126"/>
      <x:c r="R22" s="131"/>
    </x:row>
    <x:row r="23" ht="23" customHeight="1">
      <x:c r="A23" s="130"/>
      <x:c r="B23" s="126"/>
      <x:c r="C23" s="126"/>
      <x:c r="D23" s="126"/>
      <x:c r="E23" s="126"/>
      <x:c r="F23" s="131"/>
      <x:c r="G23" s="130"/>
      <x:c r="H23" s="126"/>
      <x:c r="I23" s="126"/>
      <x:c r="J23" s="126"/>
      <x:c r="K23" s="126"/>
      <x:c r="L23" s="131"/>
      <x:c r="M23" s="153" t="str">
        <x:v>美东 2026-10-14 · 产品净流量</x:v>
      </x:c>
      <x:c r="N23" s="154"/>
      <x:c r="O23" s="154"/>
      <x:c r="P23" s="154"/>
      <x:c r="Q23" s="154"/>
      <x:c r="R23" s="155"/>
    </x:row>
    <x:row r="24" ht="23" customHeight="1">
      <x:c r="A24" s="130"/>
      <x:c r="B24" s="126"/>
      <x:c r="C24" s="126"/>
      <x:c r="D24" s="126"/>
      <x:c r="E24" s="126"/>
      <x:c r="F24" s="131"/>
      <x:c r="G24" s="130"/>
      <x:c r="H24" s="126"/>
      <x:c r="I24" s="126"/>
      <x:c r="J24" s="126"/>
      <x:c r="K24" s="126"/>
      <x:c r="L24" s="131"/>
      <x:c r="M24" s="130"/>
      <x:c r="N24" s="126"/>
      <x:c r="O24" s="126"/>
      <x:c r="P24" s="126"/>
      <x:c r="Q24" s="126"/>
      <x:c r="R24" s="131"/>
    </x:row>
    <x:row r="25" ht="23" customHeight="1">
      <x:c r="A25" s="130"/>
      <x:c r="B25" s="126"/>
      <x:c r="C25" s="126"/>
      <x:c r="D25" s="126"/>
      <x:c r="E25" s="126"/>
      <x:c r="F25" s="131"/>
      <x:c r="G25" s="130"/>
      <x:c r="H25" s="126"/>
      <x:c r="I25" s="126"/>
      <x:c r="J25" s="126"/>
      <x:c r="K25" s="126"/>
      <x:c r="L25" s="131"/>
      <x:c r="M25" s="317" t="str">
        <x:f>'行情与资金流'!A23</x:f>
        <x:v>FBTC</x:v>
      </x:c>
      <x:c r="N25" s="318"/>
      <x:c r="O25" s="318"/>
      <x:c r="P25" s="319" t="n">
        <x:f>'行情与资金流'!B23</x:f>
        <x:v>-152.7</x:v>
      </x:c>
      <x:c r="Q25" s="320"/>
      <x:c r="R25" s="321"/>
    </x:row>
    <x:row r="26" ht="23" customHeight="1">
      <x:c r="A26" s="130"/>
      <x:c r="B26" s="126"/>
      <x:c r="C26" s="126"/>
      <x:c r="D26" s="126"/>
      <x:c r="E26" s="126"/>
      <x:c r="F26" s="131"/>
      <x:c r="G26" s="130"/>
      <x:c r="H26" s="126"/>
      <x:c r="I26" s="126"/>
      <x:c r="J26" s="126"/>
      <x:c r="K26" s="126"/>
      <x:c r="L26" s="131"/>
      <x:c r="M26" s="130"/>
      <x:c r="N26" s="126"/>
      <x:c r="O26" s="126"/>
      <x:c r="P26" s="126"/>
      <x:c r="Q26" s="126"/>
      <x:c r="R26" s="131"/>
    </x:row>
    <x:row r="27" ht="23" customHeight="1">
      <x:c r="A27" s="130"/>
      <x:c r="B27" s="126"/>
      <x:c r="C27" s="126"/>
      <x:c r="D27" s="126"/>
      <x:c r="E27" s="126"/>
      <x:c r="F27" s="131"/>
      <x:c r="G27" s="130"/>
      <x:c r="H27" s="126"/>
      <x:c r="I27" s="126"/>
      <x:c r="J27" s="126"/>
      <x:c r="K27" s="126"/>
      <x:c r="L27" s="131"/>
      <x:c r="M27" s="317" t="str">
        <x:f>'行情与资金流'!A24</x:f>
        <x:v>IBIT</x:v>
      </x:c>
      <x:c r="N27" s="318"/>
      <x:c r="O27" s="318"/>
      <x:c r="P27" s="319" t="n">
        <x:f>'行情与资金流'!B24</x:f>
        <x:v>-110.9</x:v>
      </x:c>
      <x:c r="Q27" s="320"/>
      <x:c r="R27" s="321"/>
    </x:row>
    <x:row r="28" ht="23" customHeight="1">
      <x:c r="A28" s="130"/>
      <x:c r="B28" s="126"/>
      <x:c r="C28" s="126"/>
      <x:c r="D28" s="126"/>
      <x:c r="E28" s="126"/>
      <x:c r="F28" s="131"/>
      <x:c r="G28" s="130"/>
      <x:c r="H28" s="126"/>
      <x:c r="I28" s="126"/>
      <x:c r="J28" s="126"/>
      <x:c r="K28" s="126"/>
      <x:c r="L28" s="131"/>
      <x:c r="M28" s="130"/>
      <x:c r="N28" s="126"/>
      <x:c r="O28" s="126"/>
      <x:c r="P28" s="126"/>
      <x:c r="Q28" s="126"/>
      <x:c r="R28" s="131"/>
    </x:row>
    <x:row r="29" ht="23" customHeight="1">
      <x:c r="A29" s="130"/>
      <x:c r="B29" s="126"/>
      <x:c r="C29" s="126"/>
      <x:c r="D29" s="126"/>
      <x:c r="E29" s="126"/>
      <x:c r="F29" s="131"/>
      <x:c r="G29" s="130"/>
      <x:c r="H29" s="126"/>
      <x:c r="I29" s="126"/>
      <x:c r="J29" s="126"/>
      <x:c r="K29" s="126"/>
      <x:c r="L29" s="131"/>
      <x:c r="M29" s="317" t="str">
        <x:f>'行情与资金流'!A25</x:f>
        <x:v>BITB</x:v>
      </x:c>
      <x:c r="N29" s="318"/>
      <x:c r="O29" s="318"/>
      <x:c r="P29" s="325" t="n">
        <x:f>'行情与资金流'!B25</x:f>
        <x:v>2.2</x:v>
      </x:c>
      <x:c r="Q29" s="326"/>
      <x:c r="R29" s="327"/>
    </x:row>
    <x:row r="30" ht="23" customHeight="1">
      <x:c r="A30" s="130"/>
      <x:c r="B30" s="126"/>
      <x:c r="C30" s="126"/>
      <x:c r="D30" s="126"/>
      <x:c r="E30" s="126"/>
      <x:c r="F30" s="131"/>
      <x:c r="G30" s="130"/>
      <x:c r="H30" s="126"/>
      <x:c r="I30" s="126"/>
      <x:c r="J30" s="126"/>
      <x:c r="K30" s="126"/>
      <x:c r="L30" s="131"/>
      <x:c r="M30" s="333" t="str">
        <x:v>产品覆盖</x:v>
      </x:c>
      <x:c r="N30" s="334"/>
      <x:c r="O30" s="334"/>
      <x:c r="P30" s="335" t="n">
        <x:v>12</x:v>
      </x:c>
      <x:c r="Q30" s="335"/>
      <x:c r="R30" s="336"/>
    </x:row>
    <x:row r="31" ht="23" customHeight="1">
      <x:c r="A31" s="130"/>
      <x:c r="B31" s="126"/>
      <x:c r="C31" s="126"/>
      <x:c r="D31" s="126"/>
      <x:c r="E31" s="126"/>
      <x:c r="F31" s="131"/>
      <x:c r="G31" s="130"/>
      <x:c r="H31" s="126"/>
      <x:c r="I31" s="126"/>
      <x:c r="J31" s="126"/>
      <x:c r="K31" s="126"/>
      <x:c r="L31" s="131"/>
      <x:c r="M31" s="337"/>
      <x:c r="N31" s="338"/>
      <x:c r="O31" s="338"/>
      <x:c r="P31" s="335"/>
      <x:c r="Q31" s="335"/>
      <x:c r="R31" s="336"/>
    </x:row>
    <x:row r="32" ht="23" customHeight="1">
      <x:c r="A32" s="130"/>
      <x:c r="B32" s="126"/>
      <x:c r="C32" s="126"/>
      <x:c r="D32" s="126"/>
      <x:c r="E32" s="126"/>
      <x:c r="F32" s="131"/>
      <x:c r="G32" s="130"/>
      <x:c r="H32" s="126"/>
      <x:c r="I32" s="126"/>
      <x:c r="J32" s="126"/>
      <x:c r="K32" s="126"/>
      <x:c r="L32" s="131"/>
      <x:c r="M32" s="201"/>
      <x:c r="N32" s="41"/>
      <x:c r="O32" s="41"/>
      <x:c r="P32" s="41"/>
      <x:c r="Q32" s="41"/>
      <x:c r="R32" s="202"/>
    </x:row>
    <x:row r="33" ht="23" customHeight="1">
      <x:c r="A33" s="130"/>
      <x:c r="B33" s="126"/>
      <x:c r="C33" s="126"/>
      <x:c r="D33" s="126"/>
      <x:c r="E33" s="126"/>
      <x:c r="F33" s="131"/>
      <x:c r="G33" s="130"/>
      <x:c r="H33" s="126"/>
      <x:c r="I33" s="126"/>
      <x:c r="J33" s="126"/>
      <x:c r="K33" s="126"/>
      <x:c r="L33" s="131"/>
      <x:c r="M33" s="342" t="str">
        <x:v>美元净流量不等于原生币持仓变化</x:v>
      </x:c>
      <x:c r="N33" s="343"/>
      <x:c r="O33" s="343"/>
      <x:c r="P33" s="343"/>
      <x:c r="Q33" s="343"/>
      <x:c r="R33" s="344"/>
    </x:row>
    <x:row r="34" ht="23" customHeight="1">
      <x:c r="A34" s="132"/>
      <x:c r="B34" s="133"/>
      <x:c r="C34" s="133"/>
      <x:c r="D34" s="133"/>
      <x:c r="E34" s="133"/>
      <x:c r="F34" s="134"/>
      <x:c r="G34" s="132"/>
      <x:c r="H34" s="133"/>
      <x:c r="I34" s="133"/>
      <x:c r="J34" s="133"/>
      <x:c r="K34" s="133"/>
      <x:c r="L34" s="134"/>
      <x:c r="M34" s="159"/>
      <x:c r="N34" s="160"/>
      <x:c r="O34" s="160"/>
      <x:c r="P34" s="160"/>
      <x:c r="Q34" s="160"/>
      <x:c r="R34" s="161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08" t="str">
        <x:v>  美国现货 BTC ETF 产品明细  ·  持仓日期逐只标注  ·  流量 2026-10-14 美东</x:v>
      </x:c>
      <x:c r="B36" s="309"/>
      <x:c r="C36" s="309"/>
      <x:c r="D36" s="309"/>
      <x:c r="E36" s="309"/>
      <x:c r="F36" s="309"/>
      <x:c r="G36" s="309"/>
      <x:c r="H36" s="309"/>
      <x:c r="I36" s="309"/>
      <x:c r="J36" s="309"/>
      <x:c r="K36" s="309"/>
      <x:c r="L36" s="309"/>
      <x:c r="M36" s="309"/>
      <x:c r="N36" s="309"/>
      <x:c r="O36" s="309"/>
      <x:c r="P36" s="309"/>
      <x:c r="Q36" s="309"/>
      <x:c r="R36" s="310"/>
    </x:row>
    <x:row r="37" ht="29" customHeight="1">
      <x:c r="A37" s="349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BTC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0"/>
    </x:row>
    <x:row r="38" ht="27" customHeight="1">
      <x:c r="A38" s="362" t="str">
        <x:f>'持仓录入'!F18</x:f>
        <x:v>IBIT</x:v>
      </x:c>
      <x:c r="B38" s="363"/>
      <x:c r="C38" s="364" t="str">
        <x:f>'持仓录入'!G18</x:f>
        <x:v>BlackRock</x:v>
      </x:c>
      <x:c r="D38" s="364"/>
      <x:c r="E38" s="365" t="n">
        <x:f>'持仓录入'!J18</x:f>
        <x:v>0.25</x:v>
      </x:c>
      <x:c r="F38" s="364"/>
      <x:c r="G38" s="366" t="n">
        <x:f>'持仓录入'!H18</x:f>
        <x:v>803666.8454</x:v>
      </x:c>
      <x:c r="H38" s="367"/>
      <x:c r="I38" s="367"/>
      <x:c r="J38" s="367"/>
      <x:c r="K38" s="368" t="str">
        <x:f>'持仓录入'!I18</x:f>
        <x:v>2026-10-14</x:v>
      </x:c>
      <x:c r="L38" s="368"/>
      <x:c r="M38" s="369" t="n">
        <x:f>'持仓录入'!K18</x:f>
        <x:v>-110.9</x:v>
      </x:c>
      <x:c r="N38" s="370"/>
      <x:c r="O38" s="370"/>
      <x:c r="P38" s="368" t="str">
        <x:f>'持仓录入'!L18</x:f>
        <x:v>2026-10-14</x:v>
      </x:c>
      <x:c r="Q38" s="368"/>
      <x:c r="R38" s="371"/>
    </x:row>
    <x:row r="39" ht="27" customHeight="1">
      <x:c r="A39" s="382" t="str">
        <x:f>'持仓录入'!F19</x:f>
        <x:v>FBTC</x:v>
      </x:c>
      <x:c r="B39" s="383"/>
      <x:c r="C39" s="15" t="str">
        <x:f>'持仓录入'!G19</x:f>
        <x:v>Fidelity</x:v>
      </x:c>
      <x:c r="D39" s="15"/>
      <x:c r="E39" s="384" t="n">
        <x:f>'持仓录入'!J19</x:f>
        <x:v>0.25</x:v>
      </x:c>
      <x:c r="F39" s="15"/>
      <x:c r="G39" s="385" t="n">
        <x:f>'持仓录入'!H19</x:f>
        <x:v>177542.11</x:v>
      </x:c>
      <x:c r="H39" s="386"/>
      <x:c r="I39" s="386"/>
      <x:c r="J39" s="386"/>
      <x:c r="K39" s="387" t="str">
        <x:f>'持仓录入'!I19</x:f>
        <x:v>2026-10-14</x:v>
      </x:c>
      <x:c r="L39" s="387"/>
      <x:c r="M39" s="388" t="n">
        <x:f>'持仓录入'!K19</x:f>
        <x:v>-152.7</x:v>
      </x:c>
      <x:c r="N39" s="389"/>
      <x:c r="O39" s="389"/>
      <x:c r="P39" s="387" t="str">
        <x:f>'持仓录入'!L19</x:f>
        <x:v>2026-10-14</x:v>
      </x:c>
      <x:c r="Q39" s="387"/>
      <x:c r="R39" s="390"/>
    </x:row>
    <x:row r="40" ht="27" customHeight="1">
      <x:c r="A40" s="362" t="str">
        <x:f>'持仓录入'!F20</x:f>
        <x:v>BITB</x:v>
      </x:c>
      <x:c r="B40" s="363"/>
      <x:c r="C40" s="364" t="str">
        <x:f>'持仓录入'!G20</x:f>
        <x:v>Bitwise</x:v>
      </x:c>
      <x:c r="D40" s="364"/>
      <x:c r="E40" s="365" t="n">
        <x:f>'持仓录入'!J20</x:f>
        <x:v>0.2</x:v>
      </x:c>
      <x:c r="F40" s="364"/>
      <x:c r="G40" s="366" t="n">
        <x:f>'持仓录入'!H20</x:f>
        <x:v>37317.87</x:v>
      </x:c>
      <x:c r="H40" s="367"/>
      <x:c r="I40" s="367"/>
      <x:c r="J40" s="367"/>
      <x:c r="K40" s="368" t="str">
        <x:f>'持仓录入'!I20</x:f>
        <x:v>2026-10-14</x:v>
      </x:c>
      <x:c r="L40" s="368"/>
      <x:c r="M40" s="392" t="n">
        <x:f>'持仓录入'!K20</x:f>
        <x:v>2.2</x:v>
      </x:c>
      <x:c r="N40" s="367"/>
      <x:c r="O40" s="367"/>
      <x:c r="P40" s="368" t="str">
        <x:f>'持仓录入'!L20</x:f>
        <x:v>2026-10-14</x:v>
      </x:c>
      <x:c r="Q40" s="368"/>
      <x:c r="R40" s="371"/>
    </x:row>
    <x:row r="41" ht="27" customHeight="1">
      <x:c r="A41" s="382" t="str">
        <x:f>'持仓录入'!F21</x:f>
        <x:v>ARKB</x:v>
      </x:c>
      <x:c r="B41" s="383"/>
      <x:c r="C41" s="15" t="str">
        <x:f>'持仓录入'!G21</x:f>
        <x:v>ARK 21Shares</x:v>
      </x:c>
      <x:c r="D41" s="15"/>
      <x:c r="E41" s="384" t="n">
        <x:f>'持仓录入'!J21</x:f>
        <x:v>0.21</x:v>
      </x:c>
      <x:c r="F41" s="15"/>
      <x:c r="G41" s="385" t="n">
        <x:f>'持仓录入'!H21</x:f>
        <x:v>32024</x:v>
      </x:c>
      <x:c r="H41" s="386"/>
      <x:c r="I41" s="386"/>
      <x:c r="J41" s="386"/>
      <x:c r="K41" s="387" t="str">
        <x:f>'持仓录入'!I21</x:f>
        <x:v>2026-10-15</x:v>
      </x:c>
      <x:c r="L41" s="387"/>
      <x:c r="M41" s="394" t="n">
        <x:f>'持仓录入'!K21</x:f>
        <x:v>0</x:v>
      </x:c>
      <x:c r="N41" s="383"/>
      <x:c r="O41" s="383"/>
      <x:c r="P41" s="387" t="str">
        <x:f>'持仓录入'!L21</x:f>
        <x:v>2026-10-14</x:v>
      </x:c>
      <x:c r="Q41" s="387"/>
      <x:c r="R41" s="390"/>
    </x:row>
    <x:row r="42" ht="27" customHeight="1">
      <x:c r="A42" s="362" t="str">
        <x:f>'持仓录入'!F22</x:f>
        <x:v>BTCO</x:v>
      </x:c>
      <x:c r="B42" s="363"/>
      <x:c r="C42" s="364" t="str">
        <x:f>'持仓录入'!G22</x:f>
        <x:v>Invesco Galaxy</x:v>
      </x:c>
      <x:c r="D42" s="364"/>
      <x:c r="E42" s="365" t="n">
        <x:f>'持仓录入'!J22</x:f>
        <x:v>0.25</x:v>
      </x:c>
      <x:c r="F42" s="364"/>
      <x:c r="G42" s="398" t="str">
        <x:v>未核实</x:v>
      </x:c>
      <x:c r="H42" s="399"/>
      <x:c r="I42" s="399"/>
      <x:c r="J42" s="399"/>
      <x:c r="K42" s="368" t="str">
        <x:v>—</x:v>
      </x:c>
      <x:c r="L42" s="368"/>
      <x:c r="M42" s="400" t="n">
        <x:f>'持仓录入'!K22</x:f>
        <x:v>0</x:v>
      </x:c>
      <x:c r="N42" s="363"/>
      <x:c r="O42" s="363"/>
      <x:c r="P42" s="368" t="str">
        <x:f>'持仓录入'!L22</x:f>
        <x:v>2026-10-14</x:v>
      </x:c>
      <x:c r="Q42" s="368"/>
      <x:c r="R42" s="371"/>
    </x:row>
    <x:row r="43" ht="27" customHeight="1">
      <x:c r="A43" s="382" t="str">
        <x:f>'持仓录入'!F23</x:f>
        <x:v>EZBC</x:v>
      </x:c>
      <x:c r="B43" s="383"/>
      <x:c r="C43" s="15" t="str">
        <x:f>'持仓录入'!G23</x:f>
        <x:v>Franklin</x:v>
      </x:c>
      <x:c r="D43" s="15"/>
      <x:c r="E43" s="384" t="n">
        <x:f>'持仓录入'!J23</x:f>
        <x:v>0.19</x:v>
      </x:c>
      <x:c r="F43" s="15"/>
      <x:c r="G43" s="403" t="str">
        <x:v>未核实</x:v>
      </x:c>
      <x:c r="H43" s="404"/>
      <x:c r="I43" s="404"/>
      <x:c r="J43" s="404"/>
      <x:c r="K43" s="387" t="str">
        <x:v>—</x:v>
      </x:c>
      <x:c r="L43" s="387"/>
      <x:c r="M43" s="394" t="n">
        <x:f>'持仓录入'!K23</x:f>
        <x:v>0</x:v>
      </x:c>
      <x:c r="N43" s="383"/>
      <x:c r="O43" s="383"/>
      <x:c r="P43" s="387" t="str">
        <x:f>'持仓录入'!L23</x:f>
        <x:v>2026-10-14</x:v>
      </x:c>
      <x:c r="Q43" s="387"/>
      <x:c r="R43" s="390"/>
    </x:row>
    <x:row r="44" ht="27" customHeight="1">
      <x:c r="A44" s="362" t="str">
        <x:f>'持仓录入'!F24</x:f>
        <x:v>BRRR</x:v>
      </x:c>
      <x:c r="B44" s="363"/>
      <x:c r="C44" s="364" t="str">
        <x:f>'持仓录入'!G24</x:f>
        <x:v>CoinShares</x:v>
      </x:c>
      <x:c r="D44" s="364"/>
      <x:c r="E44" s="365" t="n">
        <x:f>'持仓录入'!J24</x:f>
        <x:v>0.25</x:v>
      </x:c>
      <x:c r="F44" s="364"/>
      <x:c r="G44" s="366" t="n">
        <x:f>'持仓录入'!H24</x:f>
        <x:v>5678.53</x:v>
      </x:c>
      <x:c r="H44" s="367"/>
      <x:c r="I44" s="367"/>
      <x:c r="J44" s="367"/>
      <x:c r="K44" s="368" t="str">
        <x:f>'持仓录入'!I24</x:f>
        <x:v>2026-10-13</x:v>
      </x:c>
      <x:c r="L44" s="368"/>
      <x:c r="M44" s="400" t="n">
        <x:f>'持仓录入'!K24</x:f>
        <x:v>0</x:v>
      </x:c>
      <x:c r="N44" s="363"/>
      <x:c r="O44" s="363"/>
      <x:c r="P44" s="368" t="str">
        <x:f>'持仓录入'!L24</x:f>
        <x:v>2026-10-14</x:v>
      </x:c>
      <x:c r="Q44" s="368"/>
      <x:c r="R44" s="371"/>
    </x:row>
    <x:row r="45" ht="27" customHeight="1">
      <x:c r="A45" s="382" t="str">
        <x:f>'持仓录入'!F25</x:f>
        <x:v>HODL</x:v>
      </x:c>
      <x:c r="B45" s="383"/>
      <x:c r="C45" s="15" t="str">
        <x:f>'持仓录入'!G25</x:f>
        <x:v>VanEck</x:v>
      </x:c>
      <x:c r="D45" s="15"/>
      <x:c r="E45" s="384" t="n">
        <x:f>'持仓录入'!J25</x:f>
        <x:v>0.2</x:v>
      </x:c>
      <x:c r="F45" s="15"/>
      <x:c r="G45" s="385" t="n">
        <x:f>'持仓录入'!H25</x:f>
        <x:v>14665.69</x:v>
      </x:c>
      <x:c r="H45" s="386"/>
      <x:c r="I45" s="386"/>
      <x:c r="J45" s="386"/>
      <x:c r="K45" s="387" t="str">
        <x:f>'持仓录入'!I25</x:f>
        <x:v>2026-10-14</x:v>
      </x:c>
      <x:c r="L45" s="387"/>
      <x:c r="M45" s="394" t="n">
        <x:f>'持仓录入'!K25</x:f>
        <x:v>0</x:v>
      </x:c>
      <x:c r="N45" s="383"/>
      <x:c r="O45" s="383"/>
      <x:c r="P45" s="387" t="str">
        <x:f>'持仓录入'!L25</x:f>
        <x:v>2026-10-14</x:v>
      </x:c>
      <x:c r="Q45" s="387"/>
      <x:c r="R45" s="390"/>
    </x:row>
    <x:row r="46" ht="27" customHeight="1">
      <x:c r="A46" s="362" t="str">
        <x:f>'持仓录入'!F26</x:f>
        <x:v>BTCW</x:v>
      </x:c>
      <x:c r="B46" s="363"/>
      <x:c r="C46" s="364" t="str">
        <x:f>'持仓录入'!G26</x:f>
        <x:v>WisdomTree</x:v>
      </x:c>
      <x:c r="D46" s="364"/>
      <x:c r="E46" s="365" t="n">
        <x:f>'持仓录入'!J26</x:f>
        <x:v>0.25</x:v>
      </x:c>
      <x:c r="F46" s="364"/>
      <x:c r="G46" s="398" t="str">
        <x:v>未核实</x:v>
      </x:c>
      <x:c r="H46" s="399"/>
      <x:c r="I46" s="399"/>
      <x:c r="J46" s="399"/>
      <x:c r="K46" s="368" t="str">
        <x:v>—</x:v>
      </x:c>
      <x:c r="L46" s="368"/>
      <x:c r="M46" s="400" t="n">
        <x:f>'持仓录入'!K26</x:f>
        <x:v>0</x:v>
      </x:c>
      <x:c r="N46" s="363"/>
      <x:c r="O46" s="363"/>
      <x:c r="P46" s="368" t="str">
        <x:f>'持仓录入'!L26</x:f>
        <x:v>2026-10-14</x:v>
      </x:c>
      <x:c r="Q46" s="368"/>
      <x:c r="R46" s="371"/>
    </x:row>
    <x:row r="47" ht="27" customHeight="1">
      <x:c r="A47" s="382" t="str">
        <x:f>'持仓录入'!F27</x:f>
        <x:v>MSBT</x:v>
      </x:c>
      <x:c r="B47" s="383"/>
      <x:c r="C47" s="15" t="str">
        <x:f>'持仓录入'!G27</x:f>
        <x:v>Morgan Stanley</x:v>
      </x:c>
      <x:c r="D47" s="15"/>
      <x:c r="E47" s="384" t="n">
        <x:f>'持仓录入'!J27</x:f>
        <x:v>0.14</x:v>
      </x:c>
      <x:c r="F47" s="15"/>
      <x:c r="G47" s="403" t="str">
        <x:v>未核实</x:v>
      </x:c>
      <x:c r="H47" s="404"/>
      <x:c r="I47" s="404"/>
      <x:c r="J47" s="404"/>
      <x:c r="K47" s="387" t="str">
        <x:v>—</x:v>
      </x:c>
      <x:c r="L47" s="387"/>
      <x:c r="M47" s="394" t="n">
        <x:f>'持仓录入'!K27</x:f>
        <x:v>0</x:v>
      </x:c>
      <x:c r="N47" s="383"/>
      <x:c r="O47" s="383"/>
      <x:c r="P47" s="387" t="str">
        <x:f>'持仓录入'!L27</x:f>
        <x:v>2026-10-14</x:v>
      </x:c>
      <x:c r="Q47" s="387"/>
      <x:c r="R47" s="390"/>
    </x:row>
    <x:row r="48" ht="27" customHeight="1">
      <x:c r="A48" s="362" t="str">
        <x:f>'持仓录入'!F28</x:f>
        <x:v>GBTC</x:v>
      </x:c>
      <x:c r="B48" s="363"/>
      <x:c r="C48" s="364" t="str">
        <x:f>'持仓录入'!G28</x:f>
        <x:v>Grayscale</x:v>
      </x:c>
      <x:c r="D48" s="364"/>
      <x:c r="E48" s="365" t="n">
        <x:f>'持仓录入'!J28</x:f>
        <x:v>1.5</x:v>
      </x:c>
      <x:c r="F48" s="364"/>
      <x:c r="G48" s="366" t="n">
        <x:f>'持仓录入'!H28</x:f>
        <x:v>125967.6116</x:v>
      </x:c>
      <x:c r="H48" s="367"/>
      <x:c r="I48" s="367"/>
      <x:c r="J48" s="367"/>
      <x:c r="K48" s="368" t="str">
        <x:f>'持仓录入'!I28</x:f>
        <x:v>2026-10-15</x:v>
      </x:c>
      <x:c r="L48" s="368"/>
      <x:c r="M48" s="400" t="n">
        <x:f>'持仓录入'!K28</x:f>
        <x:v>0</x:v>
      </x:c>
      <x:c r="N48" s="363"/>
      <x:c r="O48" s="363"/>
      <x:c r="P48" s="368" t="str">
        <x:f>'持仓录入'!L28</x:f>
        <x:v>2026-10-14</x:v>
      </x:c>
      <x:c r="Q48" s="368"/>
      <x:c r="R48" s="371"/>
    </x:row>
    <x:row r="49" ht="27" customHeight="1">
      <x:c r="A49" s="382" t="str">
        <x:f>'持仓录入'!F29</x:f>
        <x:v>BTC</x:v>
      </x:c>
      <x:c r="B49" s="383"/>
      <x:c r="C49" s="15" t="str">
        <x:f>'持仓录入'!G29</x:f>
        <x:v>Grayscale</x:v>
      </x:c>
      <x:c r="D49" s="15"/>
      <x:c r="E49" s="384" t="n">
        <x:f>'持仓录入'!J29</x:f>
        <x:v>0.15</x:v>
      </x:c>
      <x:c r="F49" s="15"/>
      <x:c r="G49" s="385" t="n">
        <x:f>'持仓录入'!H29</x:f>
        <x:v>63127.651</x:v>
      </x:c>
      <x:c r="H49" s="386"/>
      <x:c r="I49" s="386"/>
      <x:c r="J49" s="386"/>
      <x:c r="K49" s="387" t="str">
        <x:f>'持仓录入'!I29</x:f>
        <x:v>2026-10-15</x:v>
      </x:c>
      <x:c r="L49" s="387"/>
      <x:c r="M49" s="394" t="n">
        <x:f>'持仓录入'!K29</x:f>
        <x:v>0</x:v>
      </x:c>
      <x:c r="N49" s="383"/>
      <x:c r="O49" s="383"/>
      <x:c r="P49" s="387" t="str">
        <x:f>'持仓录入'!L29</x:f>
        <x:v>2026-10-14</x:v>
      </x:c>
      <x:c r="Q49" s="387"/>
      <x:c r="R49" s="390"/>
    </x:row>
    <x:row r="50" ht="34" customHeight="1">
      <x:c r="A50" s="412" t="str">
        <x:v>已核实持仓样本 4/12 只</x:v>
      </x:c>
      <x:c r="B50" s="413"/>
      <x:c r="C50" s="413"/>
      <x:c r="D50" s="413"/>
      <x:c r="E50" s="413"/>
      <x:c r="F50" s="413"/>
      <x:c r="G50" s="414" t="n">
        <x:f>'持仓录入'!B5</x:f>
        <x:v>1033192.5153999999</x:v>
      </x:c>
      <x:c r="H50" s="413"/>
      <x:c r="I50" s="413"/>
      <x:c r="J50" s="413"/>
      <x:c r="K50" s="413" t="str">
        <x:v>ETF 净流量 · 2026-10-14 美东</x:v>
      </x:c>
      <x:c r="L50" s="413"/>
      <x:c r="M50" s="413"/>
      <x:c r="N50" s="413"/>
      <x:c r="O50" s="413"/>
      <x:c r="P50" s="415" t="n">
        <x:f>'行情与资金流'!E4</x:f>
        <x:v>-261.4</x:v>
      </x:c>
      <x:c r="Q50" s="413"/>
      <x:c r="R50" s="416"/>
    </x:row>
    <x:row r="51" ht="23" customHeight="1">
      <x:c r="A51" s="339" t="str">
        <x:v>口径：样本小计仅含同日产品；异日持仓只逐只展示；ETF 美元资金流不等于原生币增减。</x:v>
      </x:c>
      <x:c r="B51" s="340"/>
      <x:c r="C51" s="340"/>
      <x:c r="D51" s="340"/>
      <x:c r="E51" s="340"/>
      <x:c r="F51" s="340"/>
      <x:c r="G51" s="340"/>
      <x:c r="H51" s="340"/>
      <x:c r="I51" s="340"/>
      <x:c r="J51" s="340"/>
      <x:c r="K51" s="340"/>
      <x:c r="L51" s="340"/>
      <x:c r="M51" s="340"/>
      <x:c r="N51" s="340"/>
      <x:c r="O51" s="340"/>
      <x:c r="P51" s="340"/>
      <x:c r="Q51" s="340"/>
      <x:c r="R51" s="341"/>
    </x:row>
    <x:row r="52" ht="23" customHeight="1">
      <x:c r="A52" s="339" t="str">
        <x:v>0.0 表示来源明确披露零流量；“未披露”或“未核实”表示缺失，不能填零。</x:v>
      </x:c>
      <x:c r="B52" s="340"/>
      <x:c r="C52" s="340"/>
      <x:c r="D52" s="340"/>
      <x:c r="E52" s="340"/>
      <x:c r="F52" s="340"/>
      <x:c r="G52" s="340"/>
      <x:c r="H52" s="340"/>
      <x:c r="I52" s="340"/>
      <x:c r="J52" s="340"/>
      <x:c r="K52" s="340"/>
      <x:c r="L52" s="340"/>
      <x:c r="M52" s="340"/>
      <x:c r="N52" s="340"/>
      <x:c r="O52" s="340"/>
      <x:c r="P52" s="340"/>
      <x:c r="Q52" s="340"/>
      <x:c r="R52" s="341"/>
    </x:row>
    <x:row r="53" ht="23" customHeight="1">
      <x:c r="A53" s="144" t="str">
        <x:v>FBTC / GBTC / BTC 持仓来自公开接口转录的发行商数字；其余已填持仓见发行商原件。逐只链接见「持仓录入」。</x:v>
      </x:c>
      <x:c r="B53" s="145"/>
      <x:c r="C53" s="145"/>
      <x:c r="D53" s="145"/>
      <x:c r="E53" s="145"/>
      <x:c r="F53" s="145"/>
      <x:c r="G53" s="145"/>
      <x:c r="H53" s="145"/>
      <x:c r="I53" s="145"/>
      <x:c r="J53" s="145"/>
      <x:c r="K53" s="145"/>
      <x:c r="L53" s="145"/>
      <x:c r="M53" s="145"/>
      <x:c r="N53" s="145"/>
      <x:c r="O53" s="145"/>
      <x:c r="P53" s="145"/>
      <x:c r="Q53" s="145"/>
      <x:c r="R53" s="146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417" t="str">
        <x:v>行情观察 12:00 北京时间｜收盘截至 2026-10-15 UTC｜持仓样本 2026-10-14 美东（逐只日期见表）｜流量 2026-10-14 美东</x:v>
      </x:c>
      <x:c r="B55" s="417"/>
      <x:c r="C55" s="417"/>
      <x:c r="D55" s="417"/>
      <x:c r="E55" s="417"/>
      <x:c r="F55" s="417"/>
      <x:c r="G55" s="417"/>
      <x:c r="H55" s="417"/>
      <x:c r="I55" s="417"/>
      <x:c r="J55" s="417"/>
      <x:c r="K55" s="417"/>
      <x:c r="L55" s="417"/>
      <x:c r="M55" s="417"/>
      <x:c r="N55" s="417"/>
      <x:c r="O55" s="417"/>
      <x:c r="P55" s="417"/>
      <x:c r="Q55" s="417"/>
      <x:c r="R55" s="417"/>
    </x:row>
    <x:row r="56" ht="23" customHeight="1">
      <x:c r="A56" s="417" t="str">
        <x:v>原始行情采集 2026-10-16T12:01:38+08:00｜本次产品明细核验 2026-10-16T12:20:15+08:00</x:v>
      </x:c>
      <x:c r="B56" s="417"/>
      <x:c r="C56" s="417"/>
      <x:c r="D56" s="417"/>
      <x:c r="E56" s="417"/>
      <x:c r="F56" s="417"/>
      <x:c r="G56" s="417"/>
      <x:c r="H56" s="417"/>
      <x:c r="I56" s="417"/>
      <x:c r="J56" s="417"/>
      <x:c r="K56" s="417"/>
      <x:c r="L56" s="417"/>
      <x:c r="M56" s="417"/>
      <x:c r="N56" s="417"/>
      <x:c r="O56" s="417"/>
      <x:c r="P56" s="417"/>
      <x:c r="Q56" s="417"/>
      <x:c r="R56" s="417"/>
    </x:row>
    <x:row r="57" ht="23" customHeight="1">
      <x:c r="A57" s="417" t="str">
        <x:v>行情、ETF 持仓、美元流量和链上指标属于不同口径，均按各自来源日期展示。</x:v>
      </x:c>
      <x:c r="B57" s="417"/>
      <x:c r="C57" s="417"/>
      <x:c r="D57" s="417"/>
      <x:c r="E57" s="417"/>
      <x:c r="F57" s="417"/>
      <x:c r="G57" s="417"/>
      <x:c r="H57" s="417"/>
      <x:c r="I57" s="417"/>
      <x:c r="J57" s="417"/>
      <x:c r="K57" s="417"/>
      <x:c r="L57" s="417"/>
      <x:c r="M57" s="417"/>
      <x:c r="N57" s="417"/>
      <x:c r="O57" s="417"/>
      <x:c r="P57" s="417"/>
      <x:c r="Q57" s="417"/>
      <x:c r="R57" s="417"/>
    </x:row>
    <x:row r="58" ht="23" customHeight="1">
      <x:c r="A58" s="417" t="str">
        <x:v>产品链接、费率与流量来源见「持仓录入」；价格历史见「行情与资金流」；链上数据见「链上与动态」。</x:v>
      </x:c>
      <x:c r="B58" s="417"/>
      <x:c r="C58" s="417"/>
      <x:c r="D58" s="417"/>
      <x:c r="E58" s="417"/>
      <x:c r="F58" s="417"/>
      <x:c r="G58" s="417"/>
      <x:c r="H58" s="417"/>
      <x:c r="I58" s="417"/>
      <x:c r="J58" s="417"/>
      <x:c r="K58" s="417"/>
      <x:c r="L58" s="417"/>
      <x:c r="M58" s="417"/>
      <x:c r="N58" s="417"/>
      <x:c r="O58" s="417"/>
      <x:c r="P58" s="417"/>
      <x:c r="Q58" s="417"/>
      <x:c r="R58" s="417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B49"/>
    <x:mergeCell ref="C49:D49"/>
    <x:mergeCell ref="E49:F49"/>
    <x:mergeCell ref="G49:J49"/>
    <x:mergeCell ref="K49:L49"/>
    <x:mergeCell ref="M49:O49"/>
    <x:mergeCell ref="P49:R49"/>
    <x:mergeCell ref="A50:F50"/>
    <x:mergeCell ref="G50:J50"/>
    <x:mergeCell ref="K50:O50"/>
    <x:mergeCell ref="P50:R50"/>
    <x:mergeCell ref="A51:R51"/>
    <x:mergeCell ref="A52:R52"/>
    <x:mergeCell ref="A53:R53"/>
    <x:mergeCell ref="A55:R55"/>
    <x:mergeCell ref="A56:R56"/>
    <x:mergeCell ref="A57:R57"/>
    <x:mergeCell ref="A58:R58"/>
  </x:mergeCells>
  <x:pageMargins left="0.7" right="0.7" top="0.75" bottom="0.75" header="0.3" footer="0.3"/>
  <x:drawing xmlns:r="http://schemas.openxmlformats.org/officeDocument/2006/relationships" r:id="R74d14c894af04d11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BTC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2026-10-14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8/12；同日样本 4/12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(BTC)</x:v>
      </x:c>
      <x:c r="B5" s="4" t="n">
        <x:f>SUMIF(I18:I29,B2,H18:H29)</x:f>
        <x:v>1033192.5153999999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BTC</x:v>
      </x:c>
      <x:c r="C7" s="8" t="str">
        <x:v>日变化 BTC</x:v>
      </x:c>
      <x:c r="D7" s="8" t="str">
        <x:v>由持仓差计算</x:v>
      </x:c>
      <x:c r="E7" s="8" t="str">
        <x:v>差额 BTC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BTC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IBIT</x:v>
      </x:c>
      <x:c r="G18" s="1" t="str">
        <x:v>BlackRock</x:v>
      </x:c>
      <x:c r="H18" s="4" t="n">
        <x:v>803666.8454</x:v>
      </x:c>
      <x:c r="I18" s="16" t="str">
        <x:v>2026-10-14</x:v>
      </x:c>
      <x:c r="J18" s="37" t="n">
        <x:v>0.25</x:v>
      </x:c>
      <x:c r="K18" s="39" t="n">
        <x:v>-110.9</x:v>
      </x:c>
      <x:c r="L18" s="1" t="str">
        <x:v>2026-10-14</x:v>
      </x:c>
      <x:c r="M18" s="1" t="str">
        <x:v>https://www.ishares.com/us/products/333011/ishares-bitcoin-trust-etf</x:v>
      </x:c>
      <x:c r="N18" s="1" t="str">
        <x:v>https://www.ishares.com/us/products/333011/ishares-bitcoin-trust-etf/latest-holdings.csv</x:v>
      </x:c>
      <x:c r="O18" s="1" t="str">
        <x:v>https://farside.co.uk/btc/</x:v>
      </x:c>
      <x:c r="P18" s="1" t="str">
        <x:v>https://farside.co.uk/btc/</x:v>
      </x:c>
      <x:c r="Q18" s="36" t="str">
        <x:v>已核实 2026-10-14；发行商直接披露</x:v>
      </x:c>
    </x:row>
    <x:row r="19" ht="48" customHeight="1">
      <x:c r="A19" s="26"/>
      <x:c r="B19" s="26"/>
      <x:c r="C19" s="35"/>
      <x:c r="D19" s="1"/>
      <x:c r="E19" s="1"/>
      <x:c r="F19" s="15" t="str">
        <x:v>FBTC</x:v>
      </x:c>
      <x:c r="G19" s="9" t="str">
        <x:v>Fidelity</x:v>
      </x:c>
      <x:c r="H19" s="10" t="n">
        <x:v>177542.11</x:v>
      </x:c>
      <x:c r="I19" s="17" t="str">
        <x:v>2026-10-14</x:v>
      </x:c>
      <x:c r="J19" s="38" t="n">
        <x:v>0.25</x:v>
      </x:c>
      <x:c r="K19" s="40" t="n">
        <x:v>-152.7</x:v>
      </x:c>
      <x:c r="L19" s="9" t="str">
        <x:v>2026-10-14</x:v>
      </x:c>
      <x:c r="M19" s="9" t="str">
        <x:v>https://institutional.fidelity.com/prgw/digital/research/quote/dashboard/summary?symbol=FBTC</x:v>
      </x:c>
      <x:c r="N19" s="9" t="str">
        <x:v>https://btcetfdata.com/v1/current.json</x:v>
      </x:c>
      <x:c r="O19" s="9" t="str">
        <x:v>https://farside.co.uk/btc/</x:v>
      </x:c>
      <x:c r="P19" s="9" t="str">
        <x:v>https://farside.co.uk/btc/</x:v>
      </x:c>
      <x:c r="Q19" s="36" t="str">
        <x:v>已核实 2026-10-14；注明来源的转录数据</x:v>
      </x:c>
    </x:row>
    <x:row r="20" ht="48" customHeight="1">
      <x:c r="A20" s="24"/>
      <x:c r="B20" s="24"/>
      <x:c r="C20" s="34"/>
      <x:c r="D20" s="1"/>
      <x:c r="E20" s="1"/>
      <x:c r="F20" s="14" t="str">
        <x:v>BITB</x:v>
      </x:c>
      <x:c r="G20" s="1" t="str">
        <x:v>Bitwise</x:v>
      </x:c>
      <x:c r="H20" s="4" t="n">
        <x:v>37317.87</x:v>
      </x:c>
      <x:c r="I20" s="16" t="str">
        <x:v>2026-10-14</x:v>
      </x:c>
      <x:c r="J20" s="37" t="n">
        <x:v>0.2</x:v>
      </x:c>
      <x:c r="K20" s="39" t="n">
        <x:v>2.2</x:v>
      </x:c>
      <x:c r="L20" s="1" t="str">
        <x:v>2026-10-14</x:v>
      </x:c>
      <x:c r="M20" s="1" t="str">
        <x:v>https://bitbetf.com/</x:v>
      </x:c>
      <x:c r="N20" s="1" t="str">
        <x:v>https://bitbetf.com/</x:v>
      </x:c>
      <x:c r="O20" s="1" t="str">
        <x:v>https://farside.co.uk/btc/</x:v>
      </x:c>
      <x:c r="P20" s="1" t="str">
        <x:v>https://farside.co.uk/btc/</x:v>
      </x:c>
      <x:c r="Q20" s="36" t="str">
        <x:v>已核实 2026-10-14；发行商直接披露</x:v>
      </x:c>
    </x:row>
    <x:row r="21" ht="48" customHeight="1">
      <x:c r="A21" s="26"/>
      <x:c r="B21" s="26"/>
      <x:c r="C21" s="35"/>
      <x:c r="D21" s="1"/>
      <x:c r="E21" s="1"/>
      <x:c r="F21" s="15" t="str">
        <x:v>ARKB</x:v>
      </x:c>
      <x:c r="G21" s="9" t="str">
        <x:v>ARK 21Shares</x:v>
      </x:c>
      <x:c r="H21" s="10" t="n">
        <x:v>32024</x:v>
      </x:c>
      <x:c r="I21" s="17" t="str">
        <x:v>2026-10-15</x:v>
      </x:c>
      <x:c r="J21" s="38" t="n">
        <x:v>0.21</x:v>
      </x:c>
      <x:c r="K21" s="40" t="n">
        <x:v>0</x:v>
      </x:c>
      <x:c r="L21" s="9" t="str">
        <x:v>2026-10-14</x:v>
      </x:c>
      <x:c r="M21" s="9" t="str">
        <x:v>https://www.ark-funds.com/funds/arkb</x:v>
      </x:c>
      <x:c r="N21" s="9" t="str">
        <x:v>https://assets.ark-funds.com/fund-documents/funds-etf-pdf/ARK_21SHARES_BITCOIN_ETF_ARKB_HOLDINGS.pdf</x:v>
      </x:c>
      <x:c r="O21" s="9" t="str">
        <x:v>https://farside.co.uk/btc/</x:v>
      </x:c>
      <x:c r="P21" s="9" t="str">
        <x:v>https://farside.co.uk/btc/</x:v>
      </x:c>
      <x:c r="Q21" s="36" t="str">
        <x:v>已核实 2026-10-15；发行商直接披露</x:v>
      </x:c>
    </x:row>
    <x:row r="22" ht="48" customHeight="1">
      <x:c r="A22" s="24"/>
      <x:c r="B22" s="24"/>
      <x:c r="C22" s="34"/>
      <x:c r="D22" s="1"/>
      <x:c r="E22" s="1"/>
      <x:c r="F22" s="14" t="str">
        <x:v>BTCO</x:v>
      </x:c>
      <x:c r="G22" s="1" t="str">
        <x:v>Invesco Galaxy</x:v>
      </x:c>
      <x:c r="H22" s="4"/>
      <x:c r="I22" s="16" t="str">
        <x:v>待核实</x:v>
      </x:c>
      <x:c r="J22" s="37" t="n">
        <x:v>0.25</x:v>
      </x:c>
      <x:c r="K22" s="39" t="n">
        <x:v>0</x:v>
      </x:c>
      <x:c r="L22" s="1" t="str">
        <x:v>2026-10-14</x:v>
      </x:c>
      <x:c r="M22" s="1" t="str">
        <x:v>https://farside.co.uk/btc/</x:v>
      </x:c>
      <x:c r="N22" s="1" t="str"/>
      <x:c r="O22" s="1" t="str">
        <x:v>https://farside.co.uk/btc/</x:v>
      </x:c>
      <x:c r="P22" s="1" t="str">
        <x:v>https://farside.co.uk/btc/</x:v>
      </x:c>
      <x:c r="Q22" s="36" t="str">
        <x:v>发行商未取得带日期原生 BTC 数量</x:v>
      </x:c>
    </x:row>
    <x:row r="23" ht="48" customHeight="1">
      <x:c r="A23" s="26"/>
      <x:c r="B23" s="26"/>
      <x:c r="C23" s="35"/>
      <x:c r="D23" s="1"/>
      <x:c r="E23" s="1"/>
      <x:c r="F23" s="15" t="str">
        <x:v>EZBC</x:v>
      </x:c>
      <x:c r="G23" s="9" t="str">
        <x:v>Franklin</x:v>
      </x:c>
      <x:c r="H23" s="10"/>
      <x:c r="I23" s="17" t="str">
        <x:v>待核实</x:v>
      </x:c>
      <x:c r="J23" s="38" t="n">
        <x:v>0.19</x:v>
      </x:c>
      <x:c r="K23" s="40" t="n">
        <x:v>0</x:v>
      </x:c>
      <x:c r="L23" s="9" t="str">
        <x:v>2026-10-14</x:v>
      </x:c>
      <x:c r="M23" s="9" t="str">
        <x:v>https://farside.co.uk/btc/</x:v>
      </x:c>
      <x:c r="N23" s="9" t="str"/>
      <x:c r="O23" s="9" t="str">
        <x:v>https://farside.co.uk/btc/</x:v>
      </x:c>
      <x:c r="P23" s="9" t="str">
        <x:v>https://farside.co.uk/btc/</x:v>
      </x:c>
      <x:c r="Q23" s="36" t="str">
        <x:v>发行商网页可见持仓滞后；本次未取作当前值</x:v>
      </x:c>
    </x:row>
    <x:row r="24" ht="48" customHeight="1">
      <x:c r="A24" s="24"/>
      <x:c r="B24" s="24"/>
      <x:c r="C24" s="34"/>
      <x:c r="D24" s="1"/>
      <x:c r="E24" s="1"/>
      <x:c r="F24" s="14" t="str">
        <x:v>BRRR</x:v>
      </x:c>
      <x:c r="G24" s="1" t="str">
        <x:v>CoinShares</x:v>
      </x:c>
      <x:c r="H24" s="4" t="n">
        <x:v>5678.53</x:v>
      </x:c>
      <x:c r="I24" s="16" t="str">
        <x:v>2026-10-13</x:v>
      </x:c>
      <x:c r="J24" s="37" t="n">
        <x:v>0.25</x:v>
      </x:c>
      <x:c r="K24" s="39" t="n">
        <x:v>0</x:v>
      </x:c>
      <x:c r="L24" s="1" t="str">
        <x:v>2026-10-14</x:v>
      </x:c>
      <x:c r="M24" s="1" t="str">
        <x:v>https://coinshares.com/us/etf/brrr/</x:v>
      </x:c>
      <x:c r="N24" s="1" t="str">
        <x:v>https://coinshares.com/us/etf/brrr/</x:v>
      </x:c>
      <x:c r="O24" s="1" t="str">
        <x:v>https://farside.co.uk/btc/</x:v>
      </x:c>
      <x:c r="P24" s="1" t="str">
        <x:v>https://farside.co.uk/btc/</x:v>
      </x:c>
      <x:c r="Q24" s="36" t="str">
        <x:v>10月13日最后可见，未纳入10月14日样本</x:v>
      </x:c>
    </x:row>
    <x:row r="25" ht="48" customHeight="1">
      <x:c r="A25" s="15"/>
      <x:c r="B25" s="9"/>
      <x:c r="C25" s="11"/>
      <x:c r="D25" s="1"/>
      <x:c r="E25" s="1"/>
      <x:c r="F25" s="15" t="str">
        <x:v>HODL</x:v>
      </x:c>
      <x:c r="G25" s="9" t="str">
        <x:v>VanEck</x:v>
      </x:c>
      <x:c r="H25" s="10" t="n">
        <x:v>14665.69</x:v>
      </x:c>
      <x:c r="I25" s="15" t="str">
        <x:v>2026-10-14</x:v>
      </x:c>
      <x:c r="J25" s="38" t="n">
        <x:v>0.2</x:v>
      </x:c>
      <x:c r="K25" s="40" t="n">
        <x:v>0</x:v>
      </x:c>
      <x:c r="L25" s="9" t="str">
        <x:v>2026-10-14</x:v>
      </x:c>
      <x:c r="M25" s="9" t="str">
        <x:v>https://www.vaneck.com/us/en/investments/bitcoin-etf-hodl/</x:v>
      </x:c>
      <x:c r="N25" s="9" t="str">
        <x:v>https://www.vaneck.com/us/en/investments/bitcoin-etf-hodl/</x:v>
      </x:c>
      <x:c r="O25" s="9" t="str">
        <x:v>https://farside.co.uk/btc/</x:v>
      </x:c>
      <x:c r="P25" s="9" t="str">
        <x:v>https://farside.co.uk/btc/</x:v>
      </x:c>
      <x:c r="Q25" s="36" t="str">
        <x:v>已核实 2026-10-14；发行商直接披露</x:v>
      </x:c>
    </x:row>
    <x:row r="26" ht="48" customHeight="1">
      <x:c r="A26" s="14"/>
      <x:c r="B26" s="1"/>
      <x:c r="C26" s="5"/>
      <x:c r="D26" s="1"/>
      <x:c r="E26" s="1"/>
      <x:c r="F26" s="1" t="str">
        <x:v>BTCW</x:v>
      </x:c>
      <x:c r="G26" s="1" t="str">
        <x:v>WisdomTree</x:v>
      </x:c>
      <x:c r="H26" s="4"/>
      <x:c r="I26" s="1" t="str">
        <x:v>待核实</x:v>
      </x:c>
      <x:c r="J26" s="37" t="n">
        <x:v>0.25</x:v>
      </x:c>
      <x:c r="K26" s="39" t="n">
        <x:v>0</x:v>
      </x:c>
      <x:c r="L26" s="1" t="str">
        <x:v>2026-10-14</x:v>
      </x:c>
      <x:c r="M26" s="1" t="str">
        <x:v>https://farside.co.uk/btc/</x:v>
      </x:c>
      <x:c r="N26" s="1" t="str"/>
      <x:c r="O26" s="1" t="str">
        <x:v>https://farside.co.uk/btc/</x:v>
      </x:c>
      <x:c r="P26" s="1" t="str">
        <x:v>https://farside.co.uk/btc/</x:v>
      </x:c>
      <x:c r="Q26" s="36" t="str">
        <x:v>发行商未取得带日期原生 BTC 数量</x:v>
      </x:c>
    </x:row>
    <x:row r="27" ht="48" customHeight="1">
      <x:c r="A27" s="15"/>
      <x:c r="B27" s="9"/>
      <x:c r="C27" s="11"/>
      <x:c r="D27" s="1"/>
      <x:c r="E27" s="1"/>
      <x:c r="F27" s="9" t="str">
        <x:v>MSBT</x:v>
      </x:c>
      <x:c r="G27" s="9" t="str">
        <x:v>Morgan Stanley</x:v>
      </x:c>
      <x:c r="H27" s="10"/>
      <x:c r="I27" s="9" t="str">
        <x:v>待核实</x:v>
      </x:c>
      <x:c r="J27" s="38" t="n">
        <x:v>0.14</x:v>
      </x:c>
      <x:c r="K27" s="40" t="n">
        <x:v>0</x:v>
      </x:c>
      <x:c r="L27" s="9" t="str">
        <x:v>2026-10-14</x:v>
      </x:c>
      <x:c r="M27" s="9" t="str">
        <x:v>https://farside.co.uk/btc/</x:v>
      </x:c>
      <x:c r="N27" s="9" t="str"/>
      <x:c r="O27" s="9" t="str">
        <x:v>https://farside.co.uk/btc/</x:v>
      </x:c>
      <x:c r="P27" s="9" t="str">
        <x:v>https://farside.co.uk/btc/</x:v>
      </x:c>
      <x:c r="Q27" s="36" t="str">
        <x:v>发行商未取得带日期原生 BTC 数量</x:v>
      </x:c>
    </x:row>
    <x:row r="28" ht="48" customHeight="1">
      <x:c r="A28" s="14"/>
      <x:c r="B28" s="1"/>
      <x:c r="C28" s="5"/>
      <x:c r="D28" s="1"/>
      <x:c r="E28" s="1"/>
      <x:c r="F28" s="1" t="str">
        <x:v>GBTC</x:v>
      </x:c>
      <x:c r="G28" s="1" t="str">
        <x:v>Grayscale</x:v>
      </x:c>
      <x:c r="H28" s="4" t="n">
        <x:v>125967.6116</x:v>
      </x:c>
      <x:c r="I28" s="1" t="str">
        <x:v>2026-10-15</x:v>
      </x:c>
      <x:c r="J28" s="37" t="n">
        <x:v>1.5</x:v>
      </x:c>
      <x:c r="K28" s="39" t="n">
        <x:v>0</x:v>
      </x:c>
      <x:c r="L28" s="1" t="str">
        <x:v>2026-10-14</x:v>
      </x:c>
      <x:c r="M28" s="1" t="str">
        <x:v>https://etfs.grayscale.com/gbtc</x:v>
      </x:c>
      <x:c r="N28" s="1" t="str">
        <x:v>https://btcetfdata.com/v1/current.json</x:v>
      </x:c>
      <x:c r="O28" s="1" t="str">
        <x:v>https://farside.co.uk/btc/</x:v>
      </x:c>
      <x:c r="P28" s="1" t="str">
        <x:v>https://farside.co.uk/btc/</x:v>
      </x:c>
      <x:c r="Q28" s="36" t="str">
        <x:v>已核实 2026-10-15；注明来源的转录数据</x:v>
      </x:c>
    </x:row>
    <x:row r="29" ht="48" customHeight="1">
      <x:c r="A29" s="15"/>
      <x:c r="B29" s="9"/>
      <x:c r="C29" s="11"/>
      <x:c r="D29" s="1"/>
      <x:c r="E29" s="1"/>
      <x:c r="F29" s="9" t="str">
        <x:v>BTC</x:v>
      </x:c>
      <x:c r="G29" s="9" t="str">
        <x:v>Grayscale</x:v>
      </x:c>
      <x:c r="H29" s="10" t="n">
        <x:v>63127.651</x:v>
      </x:c>
      <x:c r="I29" s="9" t="str">
        <x:v>2026-10-15</x:v>
      </x:c>
      <x:c r="J29" s="38" t="n">
        <x:v>0.15</x:v>
      </x:c>
      <x:c r="K29" s="40" t="n">
        <x:v>0</x:v>
      </x:c>
      <x:c r="L29" s="9" t="str">
        <x:v>2026-10-14</x:v>
      </x:c>
      <x:c r="M29" s="9" t="str">
        <x:v>https://etfs.grayscale.com/btc</x:v>
      </x:c>
      <x:c r="N29" s="9" t="str">
        <x:v>https://btcetfdata.com/v1/current.json</x:v>
      </x:c>
      <x:c r="O29" s="9" t="str">
        <x:v>https://farside.co.uk/btc/</x:v>
      </x:c>
      <x:c r="P29" s="9" t="str">
        <x:v>https://farside.co.uk/btc/</x:v>
      </x:c>
      <x:c r="Q29" s="36" t="str">
        <x:v>已核实 2026-10-15；注明来源的转录数据</x:v>
      </x:c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8/12；同日样本 4/12。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BTC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2026-10-16 12:01:38 北京时间</x:v>
      </x:c>
      <x:c r="C3" s="1"/>
      <x:c r="D3" s="1" t="str">
        <x:v>最新已披露交易日</x:v>
      </x:c>
      <x:c r="E3" s="1" t="str">
        <x:v>2026-10-14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82038</x:v>
      </x:c>
      <x:c r="C4" s="1"/>
      <x:c r="D4" s="1" t="str">
        <x:v>净资金流 (百万美元)</x:v>
      </x:c>
      <x:c r="E4" s="5" t="n">
        <x:v>-261.4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0.014899</x:v>
      </x:c>
      <x:c r="C5" s="1"/>
      <x:c r="D5" s="1" t="str">
        <x:v>持币总量状态</x:v>
      </x:c>
      <x:c r="E5" s="1" t="str">
        <x:v>逐只 8/12；同日 4/12；总量待核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35183035718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1649046513015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0.000004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BTC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10-06</x:v>
      </x:c>
      <x:c r="B11" s="5" t="n">
        <x:v>118.8</x:v>
      </x:c>
      <x:c r="C11" s="1"/>
      <x:c r="D11" s="14" t="str">
        <x:v>10-09</x:v>
      </x:c>
      <x:c r="E11" s="49" t="n">
        <x:v>82564</x:v>
      </x:c>
      <x:c r="F11" s="1"/>
      <x:c r="G11" s="1" t="str">
        <x:v>即时行情</x:v>
      </x:c>
      <x:c r="H11" s="1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10-06</x:v>
      </x:c>
      <x:c r="M11" s="1" t="n">
        <x:f>MAX(B11,0)</x:f>
        <x:v>118.8</x:v>
      </x:c>
      <x:c r="N11" s="1" t="n">
        <x:f>MIN(B11,0)</x:f>
        <x:v>0</x:v>
      </x:c>
    </x:row>
    <x:row r="12" ht="28" customHeight="1">
      <x:c r="A12" s="14" t="str">
        <x:v>10-07</x:v>
      </x:c>
      <x:c r="B12" s="5" t="n">
        <x:v>-484.9</x:v>
      </x:c>
      <x:c r="C12" s="1"/>
      <x:c r="D12" s="14" t="str">
        <x:v>10-10</x:v>
      </x:c>
      <x:c r="E12" s="49" t="n">
        <x:v>82918</x:v>
      </x:c>
      <x:c r="F12" s="1"/>
      <x:c r="G12" s="1" t="str">
        <x:v>价格历史</x:v>
      </x:c>
      <x:c r="H12" s="1" t="str">
        <x:v>https://www.coingecko.com/en/coins/bitcoin/historical_data</x:v>
      </x:c>
      <x:c r="I12" s="1"/>
      <x:c r="J12" s="1"/>
      <x:c r="K12" s="1"/>
      <x:c r="L12" s="1" t="str">
        <x:f>A12</x:f>
        <x:v>10-07</x:v>
      </x:c>
      <x:c r="M12" s="1" t="n">
        <x:f>MAX(B12,0)</x:f>
        <x:v>0</x:v>
      </x:c>
      <x:c r="N12" s="1" t="n">
        <x:f>MIN(B12,0)</x:f>
        <x:v>-484.9</x:v>
      </x:c>
    </x:row>
    <x:row r="13" ht="28" customHeight="1">
      <x:c r="A13" s="14" t="str">
        <x:v>10-08</x:v>
      </x:c>
      <x:c r="B13" s="5" t="n">
        <x:v>-244.1</x:v>
      </x:c>
      <x:c r="C13" s="1"/>
      <x:c r="D13" s="14" t="str">
        <x:v>10-11</x:v>
      </x:c>
      <x:c r="E13" s="49" t="n">
        <x:v>83691</x:v>
      </x:c>
      <x:c r="F13" s="1"/>
      <x:c r="G13" s="1" t="str">
        <x:v>ETF资金流</x:v>
      </x:c>
      <x:c r="H13" s="1" t="str">
        <x:v>https://farside.co.uk/btc/</x:v>
      </x:c>
      <x:c r="I13" s="1"/>
      <x:c r="J13" s="1"/>
      <x:c r="K13" s="1"/>
      <x:c r="L13" s="1" t="str">
        <x:f>A13</x:f>
        <x:v>10-08</x:v>
      </x:c>
      <x:c r="M13" s="1" t="n">
        <x:f>MAX(B13,0)</x:f>
        <x:v>0</x:v>
      </x:c>
      <x:c r="N13" s="1" t="n">
        <x:f>MIN(B13,0)</x:f>
        <x:v>-244.1</x:v>
      </x:c>
    </x:row>
    <x:row r="14" ht="28" customHeight="1">
      <x:c r="A14" s="14" t="str">
        <x:v>10-09</x:v>
      </x:c>
      <x:c r="B14" s="5" t="n">
        <x:v>21.1</x:v>
      </x:c>
      <x:c r="C14" s="1"/>
      <x:c r="D14" s="14" t="str">
        <x:v>10-12</x:v>
      </x:c>
      <x:c r="E14" s="49" t="n">
        <x:v>81795</x:v>
      </x:c>
      <x:c r="F14" s="1"/>
      <x:c r="G14" s="1" t="str">
        <x:v>产品范围</x:v>
      </x:c>
      <x:c r="H14" s="1" t="str">
        <x:v>IBIT / FBTC / BITB / ARKB / BTCO / EZBC / BRRR / HODL / BTCW / MSBT / GBTC / BTC；产品链接见持仓录入</x:v>
      </x:c>
      <x:c r="I14" s="1"/>
      <x:c r="J14" s="1"/>
      <x:c r="K14" s="1"/>
      <x:c r="L14" s="1" t="str">
        <x:f>A14</x:f>
        <x:v>10-09</x:v>
      </x:c>
      <x:c r="M14" s="1" t="n">
        <x:f>MAX(B14,0)</x:f>
        <x:v>21.1</x:v>
      </x:c>
      <x:c r="N14" s="1" t="n">
        <x:f>MIN(B14,0)</x:f>
        <x:v>0</x:v>
      </x:c>
    </x:row>
    <x:row r="15" ht="28" customHeight="1">
      <x:c r="A15" s="14" t="str">
        <x:v>10-12</x:v>
      </x:c>
      <x:c r="B15" s="5" t="n">
        <x:v>-65.4</x:v>
      </x:c>
      <x:c r="C15" s="1"/>
      <x:c r="D15" s="14" t="str">
        <x:v>10-13</x:v>
      </x:c>
      <x:c r="E15" s="49" t="n">
        <x:v>83115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10-12</x:v>
      </x:c>
      <x:c r="M15" s="1" t="n">
        <x:f>MAX(B15,0)</x:f>
        <x:v>0</x:v>
      </x:c>
      <x:c r="N15" s="1" t="n">
        <x:f>MIN(B15,0)</x:f>
        <x:v>-65.4</x:v>
      </x:c>
    </x:row>
    <x:row r="16" ht="28" customHeight="1">
      <x:c r="A16" s="14" t="str">
        <x:v>10-13</x:v>
      </x:c>
      <x:c r="B16" s="5" t="n">
        <x:v>175.7</x:v>
      </x:c>
      <x:c r="C16" s="1"/>
      <x:c r="D16" s="14" t="str">
        <x:v>10-14</x:v>
      </x:c>
      <x:c r="E16" s="49" t="n">
        <x:v>81604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10-13</x:v>
      </x:c>
      <x:c r="M16" s="1" t="n">
        <x:f>MAX(B16,0)</x:f>
        <x:v>175.7</x:v>
      </x:c>
      <x:c r="N16" s="1" t="n">
        <x:f>MIN(B16,0)</x:f>
        <x:v>0</x:v>
      </x:c>
    </x:row>
    <x:row r="17" ht="28" customHeight="1">
      <x:c r="A17" s="14" t="str">
        <x:v>10-14</x:v>
      </x:c>
      <x:c r="B17" s="5" t="n">
        <x:v>-261.4</x:v>
      </x:c>
      <x:c r="C17" s="1"/>
      <x:c r="D17" s="14" t="str">
        <x:v>10-15</x:v>
      </x:c>
      <x:c r="E17" s="49" t="n">
        <x:v>82156</x:v>
      </x:c>
      <x:c r="F17" s="1"/>
      <x:c r="G17" s="1"/>
      <x:c r="H17" s="1"/>
      <x:c r="I17" s="1"/>
      <x:c r="J17" s="1"/>
      <x:c r="K17" s="1"/>
      <x:c r="L17" s="1" t="str">
        <x:f>A17</x:f>
        <x:v>10-14</x:v>
      </x:c>
      <x:c r="M17" s="1" t="n">
        <x:f>MAX(B17,0)</x:f>
        <x:v>0</x:v>
      </x:c>
      <x:c r="N17" s="1" t="n">
        <x:f>MIN(B17,0)</x:f>
        <x:v>-261.4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BTC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0" t="str">
        <x:v>最近完整交易日产品贡献 · 2026-10-14 美东</x:v>
      </x:c>
      <x:c r="B21" s="50"/>
      <x:c r="C21" s="50"/>
      <x:c r="D21" s="50"/>
      <x:c r="E21" s="50"/>
      <x:c r="F21" s="50"/>
      <x:c r="G21" s="50"/>
      <x:c r="H21" s="50"/>
      <x:c r="I21" s="50"/>
      <x:c r="J21" s="50"/>
      <x:c r="K21" s="1"/>
      <x:c r="L21" s="1"/>
      <x:c r="M21" s="1"/>
      <x:c r="N21" s="1"/>
    </x:row>
    <x:row r="22" ht="28" customHeight="1">
      <x:c r="A22" s="51" t="str">
        <x:v>产品</x:v>
      </x:c>
      <x:c r="B22" s="51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FBTC</x:v>
      </x:c>
      <x:c r="B23" s="52" t="n">
        <x:v>-152.7</x:v>
      </x:c>
      <x:c r="C23" s="1"/>
      <x:c r="D23" s="1" t="str">
        <x:v>交易日</x:v>
      </x:c>
      <x:c r="E23" s="1" t="str">
        <x:v>2026-10-14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IBIT</x:v>
      </x:c>
      <x:c r="B24" s="53" t="n">
        <x:v>-110.9</x:v>
      </x:c>
      <x:c r="C24" s="1"/>
      <x:c r="D24" s="1" t="str">
        <x:v>直接来源</x:v>
      </x:c>
      <x:c r="E24" s="1" t="str">
        <x:v>https://farside.co.uk/btc/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BITB</x:v>
      </x:c>
      <x:c r="B25" s="54" t="n">
        <x:v>2.2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5" t="str">
        <x:v>产品贡献合计仅包含非零项目；其余产品在来源表中为 0.0 或未披露，以来源原表为准。</x:v>
      </x:c>
      <x:c r="E26" s="55"/>
      <x:c r="F26" s="55"/>
      <x:c r="G26" s="55"/>
      <x:c r="H26" s="55"/>
      <x:c r="I26" s="55"/>
      <x:c r="J26" s="55"/>
      <x:c r="K26" s="1"/>
      <x:c r="L26" s="1"/>
      <x:c r="M26" s="1"/>
      <x:c r="N26" s="1"/>
    </x:row>
    <x:row r="27" ht="28" customHeight="1">
      <x:c r="A27" s="1"/>
      <x:c r="B27" s="1"/>
      <x:c r="C27" s="1"/>
      <x:c r="D27" s="55"/>
      <x:c r="E27" s="55"/>
      <x:c r="F27" s="55"/>
      <x:c r="G27" s="55"/>
      <x:c r="H27" s="55"/>
      <x:c r="I27" s="55"/>
      <x:c r="J27" s="55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BTC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6"/>
      <x:c r="C4" s="14"/>
      <x:c r="D4" s="57"/>
      <x:c r="E4" s="36"/>
      <x:c r="F4" s="36"/>
      <x:c r="G4" s="1"/>
      <x:c r="H4" s="1"/>
    </x:row>
    <x:row r="5" ht="29" customHeight="1">
      <x:c r="A5" s="1"/>
      <x:c r="B5" s="56"/>
      <x:c r="C5" s="14"/>
      <x:c r="D5" s="57"/>
      <x:c r="E5" s="36"/>
      <x:c r="F5" s="36"/>
      <x:c r="G5" s="1"/>
      <x:c r="H5" s="1"/>
    </x:row>
    <x:row r="6" ht="29" customHeight="1">
      <x:c r="A6" s="1"/>
      <x:c r="B6" s="56"/>
      <x:c r="C6" s="14"/>
      <x:c r="D6" s="57"/>
      <x:c r="E6" s="36"/>
      <x:c r="F6" s="36"/>
      <x:c r="G6" s="1"/>
      <x:c r="H6" s="1"/>
    </x:row>
    <x:row r="7" ht="29" customHeight="1">
      <x:c r="A7" s="8" t="str">
        <x:v>重要动态</x:v>
      </x:c>
      <x:c r="B7" s="65" t="str">
        <x:v>事件日期</x:v>
      </x:c>
      <x:c r="C7" s="8" t="str">
        <x:v>发布日期</x:v>
      </x:c>
      <x:c r="D7" s="63" t="str">
        <x:v>核验状态</x:v>
      </x:c>
      <x:c r="E7" s="63" t="str">
        <x:v>摘要</x:v>
      </x:c>
      <x:c r="F7" s="63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6"/>
      <x:c r="C8" s="14"/>
      <x:c r="D8" s="57"/>
      <x:c r="E8" s="36"/>
      <x:c r="F8" s="36"/>
      <x:c r="G8" s="1"/>
      <x:c r="H8" s="1"/>
    </x:row>
    <x:row r="9" ht="29" customHeight="1">
      <x:c r="A9" s="36"/>
      <x:c r="B9" s="56"/>
      <x:c r="C9" s="14"/>
      <x:c r="D9" s="57"/>
      <x:c r="E9" s="36"/>
      <x:c r="F9" s="36"/>
      <x:c r="G9" s="1"/>
      <x:c r="H9" s="1"/>
    </x:row>
    <x:row r="10" ht="29" customHeight="1">
      <x:c r="A10" s="36"/>
      <x:c r="B10" s="56"/>
      <x:c r="C10" s="14"/>
      <x:c r="D10" s="57"/>
      <x:c r="E10" s="36"/>
      <x:c r="F10" s="36"/>
      <x:c r="G10" s="1"/>
      <x:c r="H10" s="1"/>
    </x:row>
    <x:row r="11" ht="29" customHeight="1">
      <x:c r="A11" s="70" t="str">
        <x:v>数据口径：链上活动是网络指标，不能等同于代币现金流；事件日期与文章发布日期分别记录。</x:v>
      </x:c>
      <x:c r="B11" s="71"/>
      <x:c r="C11" s="72"/>
      <x:c r="D11" s="73"/>
      <x:c r="E11" s="70"/>
      <x:c r="F11" s="70"/>
      <x:c r="G11" s="46"/>
      <x:c r="H11" s="46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36"/>
      <x:c r="B13" s="1"/>
      <x:c r="C13" s="1"/>
      <x:c r="D13" s="1"/>
      <x:c r="E13" s="36"/>
      <x:c r="F13" s="1"/>
      <x:c r="G13" s="1"/>
      <x:c r="H13" s="1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1"/>
      <x:c r="B16" s="1"/>
      <x:c r="C16" s="1"/>
      <x:c r="D16" s="1"/>
      <x:c r="E16" s="1"/>
      <x:c r="F16" s="1"/>
      <x:c r="G16" s="1"/>
      <x:c r="H16" s="1"/>
    </x:row>
    <x:row r="17" ht="29" customHeight="1">
      <x:c r="A17" s="1"/>
      <x:c r="B17" s="1"/>
      <x:c r="C17" s="1"/>
      <x:c r="D17" s="1"/>
      <x:c r="E17" s="1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</x:mergeCells>
  <x:pageMargins left="0.7" right="0.7" top="0.75" bottom="0.75" header="0.3" footer="0.3"/>
</x:worksheet>
</file>