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c64a49e6c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e802ffa5236b4e08"/>
    <x:sheet xmlns:r="http://schemas.openxmlformats.org/officeDocument/2006/relationships" name="持仓录入" sheetId="2" r:id="R5f52cba103cc419f"/>
    <x:sheet xmlns:r="http://schemas.openxmlformats.org/officeDocument/2006/relationships" name="行情与资金流" sheetId="3" r:id="R8dc01da5a75a4261"/>
    <x:sheet xmlns:r="http://schemas.openxmlformats.org/officeDocument/2006/relationships" name="链上与动态" sheetId="4" r:id="R0f3c48f4ec86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0" xfId="0" applyNumberFormat="1" applyFont="1" applyFill="1" applyBorder="1"/>
    <x:xf numFmtId="204" fontId="9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27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/>
    <x:xf numFmtId="204" fontId="9" fillId="4" borderId="0" xfId="0" applyNumberFormat="1" applyFont="1" applyFill="1" applyBorder="1" applyAlignment="1">
      <x:alignment horizontal="center"/>
    </x:xf>
    <x:xf numFmtId="200" fontId="10" fillId="4" borderId="0" xfId="0" applyNumberFormat="1" applyFont="1" applyFill="1" applyBorder="1"/>
    <x:xf numFmtId="0" fontId="10" fillId="4" borderId="0" xfId="0" applyNumberFormat="1" applyFont="1" applyFill="1" applyBorder="1"/>
    <x:xf numFmtId="20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/>
    <x:xf numFmtId="204" fontId="27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c89e9e134494b" /><Relationship Type="http://schemas.openxmlformats.org/officeDocument/2006/relationships/theme" Target="/xl/theme/theme1.xml" Id="R5c2133065af143df" /><Relationship Type="http://schemas.openxmlformats.org/officeDocument/2006/relationships/sharedStrings" Target="/xl/sharedStrings.xml" Id="R2275e039f06c424a" /><Relationship Type="http://schemas.openxmlformats.org/officeDocument/2006/relationships/worksheet" Target="/xl/worksheets/sheet1.xml" Id="Re802ffa5236b4e08" /><Relationship Type="http://schemas.openxmlformats.org/officeDocument/2006/relationships/worksheet" Target="/xl/worksheets/sheet2.xml" Id="R5f52cba103cc419f" /><Relationship Type="http://schemas.openxmlformats.org/officeDocument/2006/relationships/worksheet" Target="/xl/worksheets/sheet3.xml" Id="R8dc01da5a75a4261" /><Relationship Type="http://schemas.openxmlformats.org/officeDocument/2006/relationships/worksheet" Target="/xl/worksheets/sheet4.xml" Id="R0f3c48f4ec864c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2735d0ef2a34ce9" /><Relationship Type="http://schemas.openxmlformats.org/officeDocument/2006/relationships/chart" Target="/xl/drawings/charts/chart1.xml" Id="R4b34839224da4080" /><Relationship Type="http://schemas.openxmlformats.org/officeDocument/2006/relationships/chart" Target="/xl/drawings/charts/chart2.xml" Id="Rc3034227fb6e40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34839224da408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034227fb6e40f8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97039cf8-9987-403c-9824-82a4eb9bb3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735d0ef2a34c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2080c0bcf14d7b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0" t="str">
        <x:v>  CRYPTO CHARTING  /  DAILY INTELLIGENCE</x:v>
      </x:c>
      <x:c r="B2" s="80"/>
      <x:c r="C2" s="80"/>
      <x:c r="D2" s="80"/>
      <x:c r="E2" s="80"/>
      <x:c r="F2" s="80"/>
      <x:c r="G2" s="80"/>
      <x:c r="H2" s="80"/>
      <x:c r="I2" s="80"/>
      <x:c r="J2" s="81" t="str">
        <x:v>2026.10.25</x:v>
      </x:c>
      <x:c r="K2" s="81"/>
      <x:c r="L2" s="2"/>
      <x:c r="M2" s="2"/>
      <x:c r="N2" s="2"/>
      <x:c r="O2" s="2"/>
      <x:c r="P2" s="2"/>
      <x:c r="Q2" s="2"/>
      <x:c r="R2" s="2"/>
    </x:row>
    <x:row r="3" ht="27" customHeight="1">
      <x:c r="A3" s="82" t="str">
        <x:v>  SOL 数据总览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2"/>
      <x:c r="M3" s="2"/>
      <x:c r="N3" s="2"/>
      <x:c r="O3" s="2"/>
      <x:c r="P3" s="2"/>
      <x:c r="Q3" s="2"/>
      <x:c r="R3" s="2"/>
    </x:row>
    <x:row r="4" ht="27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2"/>
      <x:c r="M4" s="2"/>
      <x:c r="N4" s="2"/>
      <x:c r="O4" s="2"/>
      <x:c r="P4" s="2"/>
      <x:c r="Q4" s="2"/>
      <x:c r="R4" s="2"/>
    </x:row>
    <x:row r="5" ht="27" customHeight="1">
      <x:c r="A5" s="83" t="str">
        <x:v>  行情观察 10:00 北京时间  ·  ETF 流量截至美东 2026-10-23</x:v>
      </x:c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4" t="str">
        <x:v>  ETF 原生币持仓：逐只可查 2/9；2026-10-23 同日样本 1/9；异日数不入小计。</x:v>
      </x:c>
      <x:c r="B7" s="84"/>
      <x:c r="C7" s="84"/>
      <x:c r="D7" s="84"/>
      <x:c r="E7" s="84"/>
      <x:c r="F7" s="84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</x:row>
    <x:row r="8" ht="23" customHeight="1">
      <x:c r="A8" s="120" t="str">
        <x:v>现价</x:v>
      </x:c>
      <x:c r="B8" s="121"/>
      <x:c r="C8" s="122"/>
      <x:c r="D8" s="168" t="str">
        <x:v>24h 涨跌</x:v>
      </x:c>
      <x:c r="E8" s="169"/>
      <x:c r="F8" s="170"/>
      <x:c r="G8" s="168" t="str">
        <x:v>7d 涨跌</x:v>
      </x:c>
      <x:c r="H8" s="169"/>
      <x:c r="I8" s="170"/>
      <x:c r="J8" s="168" t="str">
        <x:v>24h 成交额</x:v>
      </x:c>
      <x:c r="K8" s="169"/>
      <x:c r="L8" s="170"/>
      <x:c r="M8" s="168" t="str">
        <x:v>流通市值</x:v>
      </x:c>
      <x:c r="N8" s="169"/>
      <x:c r="O8" s="170"/>
      <x:c r="P8" s="168" t="str">
        <x:v>ETF 表内日净流</x:v>
      </x:c>
      <x:c r="Q8" s="169"/>
      <x:c r="R8" s="170"/>
    </x:row>
    <x:row r="9" ht="23" customHeight="1">
      <x:c r="A9" s="123"/>
      <x:c r="B9" s="124"/>
      <x:c r="C9" s="125"/>
      <x:c r="D9" s="171"/>
      <x:c r="E9" s="172"/>
      <x:c r="F9" s="173"/>
      <x:c r="G9" s="171"/>
      <x:c r="H9" s="172"/>
      <x:c r="I9" s="173"/>
      <x:c r="J9" s="171"/>
      <x:c r="K9" s="172"/>
      <x:c r="L9" s="173"/>
      <x:c r="M9" s="171"/>
      <x:c r="N9" s="172"/>
      <x:c r="O9" s="173"/>
      <x:c r="P9" s="171"/>
      <x:c r="Q9" s="172"/>
      <x:c r="R9" s="173"/>
    </x:row>
    <x:row r="10" ht="23" customHeight="1">
      <x:c r="A10" s="126" t="n">
        <x:f>'行情与资金流'!B4</x:f>
        <x:v>102.38778292473343</x:v>
      </x:c>
      <x:c r="B10" s="127"/>
      <x:c r="C10" s="128"/>
      <x:c r="D10" s="174" t="n">
        <x:f>'行情与资金流'!B5</x:f>
        <x:v>-0.002800000011920929</x:v>
      </x:c>
      <x:c r="E10" s="175"/>
      <x:c r="F10" s="176"/>
      <x:c r="G10" s="174" t="n">
        <x:f>'行情与资金流'!B8</x:f>
        <x:v>-0.014299999475479126</x:v>
      </x:c>
      <x:c r="H10" s="175"/>
      <x:c r="I10" s="176"/>
      <x:c r="J10" s="189" t="n">
        <x:f>'行情与资金流'!B6</x:f>
        <x:v>1530660548.7887273</x:v>
      </x:c>
      <x:c r="K10" s="190"/>
      <x:c r="L10" s="191"/>
      <x:c r="M10" s="189" t="n">
        <x:f>'行情与资金流'!B7</x:f>
        <x:v>60384663527</x:v>
      </x:c>
      <x:c r="N10" s="190"/>
      <x:c r="O10" s="191"/>
      <x:c r="P10" s="201" t="n">
        <x:f>'行情与资金流'!E4</x:f>
        <x:v>0</x:v>
      </x:c>
      <x:c r="Q10" s="202"/>
      <x:c r="R10" s="203"/>
    </x:row>
    <x:row r="11" ht="23" customHeight="1">
      <x:c r="A11" s="126"/>
      <x:c r="B11" s="127"/>
      <x:c r="C11" s="128"/>
      <x:c r="D11" s="174"/>
      <x:c r="E11" s="175"/>
      <x:c r="F11" s="176"/>
      <x:c r="G11" s="174"/>
      <x:c r="H11" s="175"/>
      <x:c r="I11" s="176"/>
      <x:c r="J11" s="189"/>
      <x:c r="K11" s="190"/>
      <x:c r="L11" s="191"/>
      <x:c r="M11" s="189"/>
      <x:c r="N11" s="190"/>
      <x:c r="O11" s="191"/>
      <x:c r="P11" s="201"/>
      <x:c r="Q11" s="202"/>
      <x:c r="R11" s="203"/>
    </x:row>
    <x:row r="12" ht="23" customHeight="1">
      <x:c r="A12" s="126"/>
      <x:c r="B12" s="127"/>
      <x:c r="C12" s="128"/>
      <x:c r="D12" s="174"/>
      <x:c r="E12" s="175"/>
      <x:c r="F12" s="176"/>
      <x:c r="G12" s="174"/>
      <x:c r="H12" s="175"/>
      <x:c r="I12" s="176"/>
      <x:c r="J12" s="189"/>
      <x:c r="K12" s="190"/>
      <x:c r="L12" s="191"/>
      <x:c r="M12" s="189"/>
      <x:c r="N12" s="190"/>
      <x:c r="O12" s="191"/>
      <x:c r="P12" s="201"/>
      <x:c r="Q12" s="202"/>
      <x:c r="R12" s="203"/>
    </x:row>
    <x:row r="13" ht="23" customHeight="1">
      <x:c r="A13" s="129" t="str">
        <x:v>USD / SOL</x:v>
      </x:c>
      <x:c r="B13" s="130"/>
      <x:c r="C13" s="131"/>
      <x:c r="D13" s="177" t="str">
        <x:v>滚动 24 小时</x:v>
      </x:c>
      <x:c r="E13" s="178"/>
      <x:c r="F13" s="179"/>
      <x:c r="G13" s="177" t="str">
        <x:v>滚动 7 天</x:v>
      </x:c>
      <x:c r="H13" s="178"/>
      <x:c r="I13" s="179"/>
      <x:c r="J13" s="177" t="str">
        <x:v>USD · 全市场</x:v>
      </x:c>
      <x:c r="K13" s="178"/>
      <x:c r="L13" s="179"/>
      <x:c r="M13" s="177" t="str">
        <x:v>USD</x:v>
      </x:c>
      <x:c r="N13" s="178"/>
      <x:c r="O13" s="179"/>
      <x:c r="P13" s="177" t="str">
        <x:v>百万美元 · 美东10-23</x:v>
      </x:c>
      <x:c r="Q13" s="178"/>
      <x:c r="R13" s="179"/>
    </x:row>
    <x:row r="14" ht="23" customHeight="1">
      <x:c r="A14" s="236" t="str">
        <x:v>ETF 流量日</x:v>
      </x:c>
      <x:c r="B14" s="237"/>
      <x:c r="C14" s="238"/>
      <x:c r="D14" s="168" t="str">
        <x:v>近7日表内净流</x:v>
      </x:c>
      <x:c r="E14" s="169"/>
      <x:c r="F14" s="170"/>
      <x:c r="G14" s="293" t="str">
        <x:v>已核实持仓样本</x:v>
      </x:c>
      <x:c r="H14" s="294"/>
      <x:c r="I14" s="295"/>
      <x:c r="J14" s="168" t="str">
        <x:v>现货产品数</x:v>
      </x:c>
      <x:c r="K14" s="169"/>
      <x:c r="L14" s="170"/>
      <x:c r="M14" s="168" t="str">
        <x:v>链上 DeFi TVL</x:v>
      </x:c>
      <x:c r="N14" s="169"/>
      <x:c r="O14" s="170"/>
      <x:c r="P14" s="168" t="str">
        <x:v>链上 DEX 24h</x:v>
      </x:c>
      <x:c r="Q14" s="169"/>
      <x:c r="R14" s="170"/>
    </x:row>
    <x:row r="15" ht="23" customHeight="1">
      <x:c r="A15" s="239"/>
      <x:c r="B15" s="240"/>
      <x:c r="C15" s="241"/>
      <x:c r="D15" s="171"/>
      <x:c r="E15" s="172"/>
      <x:c r="F15" s="173"/>
      <x:c r="G15" s="296"/>
      <x:c r="H15" s="297"/>
      <x:c r="I15" s="298"/>
      <x:c r="J15" s="171"/>
      <x:c r="K15" s="172"/>
      <x:c r="L15" s="173"/>
      <x:c r="M15" s="171"/>
      <x:c r="N15" s="172"/>
      <x:c r="O15" s="173"/>
      <x:c r="P15" s="171"/>
      <x:c r="Q15" s="172"/>
      <x:c r="R15" s="173"/>
    </x:row>
    <x:row r="16" ht="23" customHeight="1">
      <x:c r="A16" s="242" t="str">
        <x:v>2026-10-23</x:v>
      </x:c>
      <x:c r="B16" s="243"/>
      <x:c r="C16" s="244"/>
      <x:c r="D16" s="254" t="n">
        <x:f>SUM('行情与资金流'!B11:B17)</x:f>
        <x:v>-40.1</x:v>
      </x:c>
      <x:c r="E16" s="255"/>
      <x:c r="F16" s="256"/>
      <x:c r="G16" s="299" t="n">
        <x:f>'持仓录入'!B5</x:f>
        <x:v>38536.9846048</x:v>
      </x:c>
      <x:c r="H16" s="300"/>
      <x:c r="I16" s="301"/>
      <x:c r="J16" s="308" t="n">
        <x:v>9</x:v>
      </x:c>
      <x:c r="K16" s="309"/>
      <x:c r="L16" s="310"/>
      <x:c r="M16" s="317" t="n">
        <x:f>'链上与动态'!B4</x:f>
        <x:v>5819430979.25847</x:v>
      </x:c>
      <x:c r="N16" s="318"/>
      <x:c r="O16" s="319"/>
      <x:c r="P16" s="317" t="n">
        <x:f>'链上与动态'!B5</x:f>
        <x:v>2020961561.3700001</x:v>
      </x:c>
      <x:c r="Q16" s="318"/>
      <x:c r="R16" s="319"/>
    </x:row>
    <x:row r="17" ht="23" customHeight="1">
      <x:c r="A17" s="242"/>
      <x:c r="B17" s="243"/>
      <x:c r="C17" s="244"/>
      <x:c r="D17" s="254"/>
      <x:c r="E17" s="255"/>
      <x:c r="F17" s="256"/>
      <x:c r="G17" s="299"/>
      <x:c r="H17" s="300"/>
      <x:c r="I17" s="301"/>
      <x:c r="J17" s="308"/>
      <x:c r="K17" s="309"/>
      <x:c r="L17" s="310"/>
      <x:c r="M17" s="317"/>
      <x:c r="N17" s="318"/>
      <x:c r="O17" s="319"/>
      <x:c r="P17" s="317"/>
      <x:c r="Q17" s="318"/>
      <x:c r="R17" s="319"/>
    </x:row>
    <x:row r="18" ht="23" customHeight="1">
      <x:c r="A18" s="242"/>
      <x:c r="B18" s="243"/>
      <x:c r="C18" s="244"/>
      <x:c r="D18" s="254"/>
      <x:c r="E18" s="255"/>
      <x:c r="F18" s="256"/>
      <x:c r="G18" s="299"/>
      <x:c r="H18" s="300"/>
      <x:c r="I18" s="301"/>
      <x:c r="J18" s="308"/>
      <x:c r="K18" s="309"/>
      <x:c r="L18" s="310"/>
      <x:c r="M18" s="317"/>
      <x:c r="N18" s="318"/>
      <x:c r="O18" s="319"/>
      <x:c r="P18" s="317"/>
      <x:c r="Q18" s="318"/>
      <x:c r="R18" s="319"/>
    </x:row>
    <x:row r="19" ht="23" customHeight="1">
      <x:c r="A19" s="245" t="str">
        <x:v>美国东部交易日</x:v>
      </x:c>
      <x:c r="B19" s="246"/>
      <x:c r="C19" s="247"/>
      <x:c r="D19" s="177" t="str">
        <x:v>百万美元 · 完整交易日</x:v>
      </x:c>
      <x:c r="E19" s="178"/>
      <x:c r="F19" s="179"/>
      <x:c r="G19" s="302" t="str">
        <x:v>SOL · 1/9只 · 2026-10-23美东</x:v>
      </x:c>
      <x:c r="H19" s="303"/>
      <x:c r="I19" s="304"/>
      <x:c r="J19" s="177" t="str">
        <x:v>只 · 已确认产品</x:v>
      </x:c>
      <x:c r="K19" s="178"/>
      <x:c r="L19" s="179"/>
      <x:c r="M19" s="177" t="str">
        <x:v>USD · 链级指标</x:v>
      </x:c>
      <x:c r="N19" s="178"/>
      <x:c r="O19" s="179"/>
      <x:c r="P19" s="177" t="str">
        <x:v>USD · 链级指标</x:v>
      </x:c>
      <x:c r="Q19" s="178"/>
      <x:c r="R19" s="179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3" t="str">
        <x:v>  近7个完整 UTC 日收盘价</x:v>
      </x:c>
      <x:c r="B21" s="324"/>
      <x:c r="C21" s="324"/>
      <x:c r="D21" s="324"/>
      <x:c r="E21" s="324"/>
      <x:c r="F21" s="325"/>
      <x:c r="G21" s="323" t="str">
        <x:v>  近7交易日 ETF 美元资金流</x:v>
      </x:c>
      <x:c r="H21" s="324"/>
      <x:c r="I21" s="324"/>
      <x:c r="J21" s="324"/>
      <x:c r="K21" s="324"/>
      <x:c r="L21" s="325"/>
      <x:c r="M21" s="323" t="str">
        <x:v>  资金流贡献 / 链上指标</x:v>
      </x:c>
      <x:c r="N21" s="324"/>
      <x:c r="O21" s="324"/>
      <x:c r="P21" s="324"/>
      <x:c r="Q21" s="324"/>
      <x:c r="R21" s="325"/>
    </x:row>
    <x:row r="22" ht="23" customHeight="1">
      <x:c r="A22" s="136"/>
      <x:c r="B22" s="132"/>
      <x:c r="C22" s="132"/>
      <x:c r="D22" s="132"/>
      <x:c r="E22" s="132"/>
      <x:c r="F22" s="137"/>
      <x:c r="G22" s="136"/>
      <x:c r="H22" s="132"/>
      <x:c r="I22" s="132"/>
      <x:c r="J22" s="132"/>
      <x:c r="K22" s="132"/>
      <x:c r="L22" s="137"/>
      <x:c r="M22" s="136"/>
      <x:c r="N22" s="132"/>
      <x:c r="O22" s="132"/>
      <x:c r="P22" s="132"/>
      <x:c r="Q22" s="132"/>
      <x:c r="R22" s="137"/>
    </x:row>
    <x:row r="23" ht="23" customHeight="1">
      <x:c r="A23" s="136"/>
      <x:c r="B23" s="132"/>
      <x:c r="C23" s="132"/>
      <x:c r="D23" s="132"/>
      <x:c r="E23" s="132"/>
      <x:c r="F23" s="137"/>
      <x:c r="G23" s="136"/>
      <x:c r="H23" s="132"/>
      <x:c r="I23" s="132"/>
      <x:c r="J23" s="132"/>
      <x:c r="K23" s="132"/>
      <x:c r="L23" s="137"/>
      <x:c r="M23" s="159" t="str">
        <x:v>美东 2026-10-23 · 产品净流量</x:v>
      </x:c>
      <x:c r="N23" s="160"/>
      <x:c r="O23" s="160"/>
      <x:c r="P23" s="160"/>
      <x:c r="Q23" s="160"/>
      <x:c r="R23" s="161"/>
    </x:row>
    <x:row r="24" ht="23" customHeight="1">
      <x:c r="A24" s="136"/>
      <x:c r="B24" s="132"/>
      <x:c r="C24" s="132"/>
      <x:c r="D24" s="132"/>
      <x:c r="E24" s="132"/>
      <x:c r="F24" s="137"/>
      <x:c r="G24" s="136"/>
      <x:c r="H24" s="132"/>
      <x:c r="I24" s="132"/>
      <x:c r="J24" s="132"/>
      <x:c r="K24" s="132"/>
      <x:c r="L24" s="137"/>
      <x:c r="M24" s="136"/>
      <x:c r="N24" s="132"/>
      <x:c r="O24" s="132"/>
      <x:c r="P24" s="132"/>
      <x:c r="Q24" s="132"/>
      <x:c r="R24" s="137"/>
    </x:row>
    <x:row r="25" ht="23" customHeight="1">
      <x:c r="A25" s="136"/>
      <x:c r="B25" s="132"/>
      <x:c r="C25" s="132"/>
      <x:c r="D25" s="132"/>
      <x:c r="E25" s="132"/>
      <x:c r="F25" s="137"/>
      <x:c r="G25" s="136"/>
      <x:c r="H25" s="132"/>
      <x:c r="I25" s="132"/>
      <x:c r="J25" s="132"/>
      <x:c r="K25" s="132"/>
      <x:c r="L25" s="137"/>
      <x:c r="M25" s="332" t="str">
        <x:f>'行情与资金流'!A23</x:f>
        <x:v>BSOL</x:v>
      </x:c>
      <x:c r="N25" s="333"/>
      <x:c r="O25" s="333"/>
      <x:c r="P25" s="334" t="n">
        <x:f>'行情与资金流'!B23</x:f>
        <x:v>0</x:v>
      </x:c>
      <x:c r="Q25" s="335"/>
      <x:c r="R25" s="336"/>
    </x:row>
    <x:row r="26" ht="23" customHeight="1">
      <x:c r="A26" s="136"/>
      <x:c r="B26" s="132"/>
      <x:c r="C26" s="132"/>
      <x:c r="D26" s="132"/>
      <x:c r="E26" s="132"/>
      <x:c r="F26" s="137"/>
      <x:c r="G26" s="136"/>
      <x:c r="H26" s="132"/>
      <x:c r="I26" s="132"/>
      <x:c r="J26" s="132"/>
      <x:c r="K26" s="132"/>
      <x:c r="L26" s="137"/>
      <x:c r="M26" s="136"/>
      <x:c r="N26" s="132"/>
      <x:c r="O26" s="132"/>
      <x:c r="P26" s="132"/>
      <x:c r="Q26" s="132"/>
      <x:c r="R26" s="137"/>
    </x:row>
    <x:row r="27" ht="23" customHeight="1">
      <x:c r="A27" s="136"/>
      <x:c r="B27" s="132"/>
      <x:c r="C27" s="132"/>
      <x:c r="D27" s="132"/>
      <x:c r="E27" s="132"/>
      <x:c r="F27" s="137"/>
      <x:c r="G27" s="136"/>
      <x:c r="H27" s="132"/>
      <x:c r="I27" s="132"/>
      <x:c r="J27" s="132"/>
      <x:c r="K27" s="132"/>
      <x:c r="L27" s="137"/>
      <x:c r="M27" s="332" t="str">
        <x:f>'行情与资金流'!A24</x:f>
        <x:v>FSOL</x:v>
      </x:c>
      <x:c r="N27" s="333"/>
      <x:c r="O27" s="333"/>
      <x:c r="P27" s="334" t="n">
        <x:f>'行情与资金流'!B24</x:f>
        <x:v>0</x:v>
      </x:c>
      <x:c r="Q27" s="335"/>
      <x:c r="R27" s="336"/>
    </x:row>
    <x:row r="28" ht="23" customHeight="1">
      <x:c r="A28" s="136"/>
      <x:c r="B28" s="132"/>
      <x:c r="C28" s="132"/>
      <x:c r="D28" s="132"/>
      <x:c r="E28" s="132"/>
      <x:c r="F28" s="137"/>
      <x:c r="G28" s="136"/>
      <x:c r="H28" s="132"/>
      <x:c r="I28" s="132"/>
      <x:c r="J28" s="132"/>
      <x:c r="K28" s="132"/>
      <x:c r="L28" s="137"/>
      <x:c r="M28" s="136"/>
      <x:c r="N28" s="132"/>
      <x:c r="O28" s="132"/>
      <x:c r="P28" s="132"/>
      <x:c r="Q28" s="132"/>
      <x:c r="R28" s="137"/>
    </x:row>
    <x:row r="29" ht="23" customHeight="1">
      <x:c r="A29" s="136"/>
      <x:c r="B29" s="132"/>
      <x:c r="C29" s="132"/>
      <x:c r="D29" s="132"/>
      <x:c r="E29" s="132"/>
      <x:c r="F29" s="137"/>
      <x:c r="G29" s="136"/>
      <x:c r="H29" s="132"/>
      <x:c r="I29" s="132"/>
      <x:c r="J29" s="132"/>
      <x:c r="K29" s="132"/>
      <x:c r="L29" s="137"/>
      <x:c r="M29" s="332" t="str">
        <x:f>'行情与资金流'!A25</x:f>
        <x:v>TSOL</x:v>
      </x:c>
      <x:c r="N29" s="333"/>
      <x:c r="O29" s="333"/>
      <x:c r="P29" s="334" t="n">
        <x:f>'行情与资金流'!B25</x:f>
        <x:v>0</x:v>
      </x:c>
      <x:c r="Q29" s="335"/>
      <x:c r="R29" s="336"/>
    </x:row>
    <x:row r="30" ht="23" customHeight="1">
      <x:c r="A30" s="136"/>
      <x:c r="B30" s="132"/>
      <x:c r="C30" s="132"/>
      <x:c r="D30" s="132"/>
      <x:c r="E30" s="132"/>
      <x:c r="F30" s="137"/>
      <x:c r="G30" s="136"/>
      <x:c r="H30" s="132"/>
      <x:c r="I30" s="132"/>
      <x:c r="J30" s="132"/>
      <x:c r="K30" s="132"/>
      <x:c r="L30" s="137"/>
      <x:c r="M30" s="343" t="str">
        <x:v>链上 DEX 7d</x:v>
      </x:c>
      <x:c r="N30" s="344"/>
      <x:c r="O30" s="344"/>
      <x:c r="P30" s="345" t="n">
        <x:f>'链上与动态'!B6</x:f>
        <x:v>12480149775.170004</x:v>
      </x:c>
      <x:c r="Q30" s="345"/>
      <x:c r="R30" s="346"/>
    </x:row>
    <x:row r="31" ht="23" customHeight="1">
      <x:c r="A31" s="136"/>
      <x:c r="B31" s="132"/>
      <x:c r="C31" s="132"/>
      <x:c r="D31" s="132"/>
      <x:c r="E31" s="132"/>
      <x:c r="F31" s="137"/>
      <x:c r="G31" s="136"/>
      <x:c r="H31" s="132"/>
      <x:c r="I31" s="132"/>
      <x:c r="J31" s="132"/>
      <x:c r="K31" s="132"/>
      <x:c r="L31" s="137"/>
      <x:c r="M31" s="347"/>
      <x:c r="N31" s="348"/>
      <x:c r="O31" s="348"/>
      <x:c r="P31" s="345"/>
      <x:c r="Q31" s="345"/>
      <x:c r="R31" s="346"/>
    </x:row>
    <x:row r="32" ht="23" customHeight="1">
      <x:c r="A32" s="136"/>
      <x:c r="B32" s="132"/>
      <x:c r="C32" s="132"/>
      <x:c r="D32" s="132"/>
      <x:c r="E32" s="132"/>
      <x:c r="F32" s="137"/>
      <x:c r="G32" s="136"/>
      <x:c r="H32" s="132"/>
      <x:c r="I32" s="132"/>
      <x:c r="J32" s="132"/>
      <x:c r="K32" s="132"/>
      <x:c r="L32" s="137"/>
      <x:c r="M32" s="261"/>
      <x:c r="N32" s="257"/>
      <x:c r="O32" s="257"/>
      <x:c r="P32" s="257"/>
      <x:c r="Q32" s="257"/>
      <x:c r="R32" s="262"/>
    </x:row>
    <x:row r="33" ht="23" customHeight="1">
      <x:c r="A33" s="136"/>
      <x:c r="B33" s="132"/>
      <x:c r="C33" s="132"/>
      <x:c r="D33" s="132"/>
      <x:c r="E33" s="132"/>
      <x:c r="F33" s="137"/>
      <x:c r="G33" s="136"/>
      <x:c r="H33" s="132"/>
      <x:c r="I33" s="132"/>
      <x:c r="J33" s="132"/>
      <x:c r="K33" s="132"/>
      <x:c r="L33" s="137"/>
      <x:c r="M33" s="352" t="str">
        <x:v>美元净流量不等于原生币持仓变化</x:v>
      </x:c>
      <x:c r="N33" s="353"/>
      <x:c r="O33" s="353"/>
      <x:c r="P33" s="353"/>
      <x:c r="Q33" s="353"/>
      <x:c r="R33" s="354"/>
    </x:row>
    <x:row r="34" ht="23" customHeight="1">
      <x:c r="A34" s="138"/>
      <x:c r="B34" s="139"/>
      <x:c r="C34" s="139"/>
      <x:c r="D34" s="139"/>
      <x:c r="E34" s="139"/>
      <x:c r="F34" s="140"/>
      <x:c r="G34" s="138"/>
      <x:c r="H34" s="139"/>
      <x:c r="I34" s="139"/>
      <x:c r="J34" s="139"/>
      <x:c r="K34" s="139"/>
      <x:c r="L34" s="140"/>
      <x:c r="M34" s="165"/>
      <x:c r="N34" s="166"/>
      <x:c r="O34" s="166"/>
      <x:c r="P34" s="166"/>
      <x:c r="Q34" s="166"/>
      <x:c r="R34" s="167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3" t="str">
        <x:v>  美国现货 SOL ETF 产品明细  ·  持仓日期逐只标注  ·  流量 2026-10-23 美东</x:v>
      </x:c>
      <x:c r="B36" s="324"/>
      <x:c r="C36" s="324"/>
      <x:c r="D36" s="324"/>
      <x:c r="E36" s="324"/>
      <x:c r="F36" s="324"/>
      <x:c r="G36" s="324"/>
      <x:c r="H36" s="324"/>
      <x:c r="I36" s="324"/>
      <x:c r="J36" s="324"/>
      <x:c r="K36" s="324"/>
      <x:c r="L36" s="324"/>
      <x:c r="M36" s="324"/>
      <x:c r="N36" s="324"/>
      <x:c r="O36" s="324"/>
      <x:c r="P36" s="324"/>
      <x:c r="Q36" s="324"/>
      <x:c r="R36" s="325"/>
    </x:row>
    <x:row r="37" ht="29" customHeight="1">
      <x:c r="A37" s="35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0"/>
    </x:row>
    <x:row r="38" ht="27" customHeight="1">
      <x:c r="A38" s="371" t="str">
        <x:f>'持仓录入'!F18</x:f>
        <x:v>BSOL</x:v>
      </x:c>
      <x:c r="B38" s="372"/>
      <x:c r="C38" s="373" t="str">
        <x:f>'持仓录入'!G18</x:f>
        <x:v>Bitwise</x:v>
      </x:c>
      <x:c r="D38" s="373"/>
      <x:c r="E38" s="374" t="n">
        <x:f>'持仓录入'!J18</x:f>
        <x:v>0.2</x:v>
      </x:c>
      <x:c r="F38" s="373"/>
      <x:c r="G38" s="375" t="n">
        <x:f>'持仓录入'!H18</x:f>
        <x:v>10762094.7</x:v>
      </x:c>
      <x:c r="H38" s="376"/>
      <x:c r="I38" s="376"/>
      <x:c r="J38" s="376"/>
      <x:c r="K38" s="377" t="str">
        <x:f>'持仓录入'!I18</x:f>
        <x:v>2026-10-22</x:v>
      </x:c>
      <x:c r="L38" s="377"/>
      <x:c r="M38" s="378" t="n">
        <x:f>'持仓录入'!K18</x:f>
        <x:v>0</x:v>
      </x:c>
      <x:c r="N38" s="372"/>
      <x:c r="O38" s="372"/>
      <x:c r="P38" s="377" t="str">
        <x:f>'持仓录入'!L18</x:f>
        <x:v>2026-10-23</x:v>
      </x:c>
      <x:c r="Q38" s="377"/>
      <x:c r="R38" s="379"/>
    </x:row>
    <x:row r="39" ht="27" customHeight="1">
      <x:c r="A39" s="389" t="str">
        <x:f>'持仓录入'!F19</x:f>
        <x:v>VSOL</x:v>
      </x:c>
      <x:c r="B39" s="390"/>
      <x:c r="C39" s="15" t="str">
        <x:f>'持仓录入'!G19</x:f>
        <x:v>VanEck</x:v>
      </x:c>
      <x:c r="D39" s="15"/>
      <x:c r="E39" s="391" t="n">
        <x:f>'持仓录入'!J19</x:f>
        <x:v>0.3</x:v>
      </x:c>
      <x:c r="F39" s="15"/>
      <x:c r="G39" s="392" t="str">
        <x:v>未取得带日期数量</x:v>
      </x:c>
      <x:c r="H39" s="393"/>
      <x:c r="I39" s="393"/>
      <x:c r="J39" s="393"/>
      <x:c r="K39" s="394" t="str">
        <x:v>—</x:v>
      </x:c>
      <x:c r="L39" s="394"/>
      <x:c r="M39" s="395" t="str">
        <x:v>来源表未列示</x:v>
      </x:c>
      <x:c r="N39" s="393"/>
      <x:c r="O39" s="393"/>
      <x:c r="P39" s="394" t="str">
        <x:v>—</x:v>
      </x:c>
      <x:c r="Q39" s="394"/>
      <x:c r="R39" s="396"/>
    </x:row>
    <x:row r="40" ht="27" customHeight="1">
      <x:c r="A40" s="371" t="str">
        <x:f>'持仓录入'!F20</x:f>
        <x:v>FSOL</x:v>
      </x:c>
      <x:c r="B40" s="372"/>
      <x:c r="C40" s="373" t="str">
        <x:f>'持仓录入'!G20</x:f>
        <x:v>Fidelity</x:v>
      </x:c>
      <x:c r="D40" s="373"/>
      <x:c r="E40" s="374" t="n">
        <x:f>'持仓录入'!J20</x:f>
        <x:v>0.25</x:v>
      </x:c>
      <x:c r="F40" s="373"/>
      <x:c r="G40" s="399" t="str">
        <x:v>未取得带日期数量</x:v>
      </x:c>
      <x:c r="H40" s="400"/>
      <x:c r="I40" s="400"/>
      <x:c r="J40" s="400"/>
      <x:c r="K40" s="377" t="str">
        <x:v>—</x:v>
      </x:c>
      <x:c r="L40" s="377"/>
      <x:c r="M40" s="378" t="n">
        <x:f>'持仓录入'!K20</x:f>
        <x:v>0</x:v>
      </x:c>
      <x:c r="N40" s="372"/>
      <x:c r="O40" s="372"/>
      <x:c r="P40" s="377" t="str">
        <x:f>'持仓录入'!L20</x:f>
        <x:v>2026-10-23</x:v>
      </x:c>
      <x:c r="Q40" s="377"/>
      <x:c r="R40" s="379"/>
    </x:row>
    <x:row r="41" ht="27" customHeight="1">
      <x:c r="A41" s="389" t="str">
        <x:f>'持仓录入'!F21</x:f>
        <x:v>TSOL</x:v>
      </x:c>
      <x:c r="B41" s="390"/>
      <x:c r="C41" s="15" t="str">
        <x:f>'持仓录入'!G21</x:f>
        <x:v>21Shares</x:v>
      </x:c>
      <x:c r="D41" s="15"/>
      <x:c r="E41" s="391" t="n">
        <x:f>'持仓录入'!J21</x:f>
        <x:v>0.21</x:v>
      </x:c>
      <x:c r="F41" s="15"/>
      <x:c r="G41" s="392" t="str">
        <x:v>未取得带日期数量</x:v>
      </x:c>
      <x:c r="H41" s="393"/>
      <x:c r="I41" s="393"/>
      <x:c r="J41" s="393"/>
      <x:c r="K41" s="394" t="str">
        <x:v>—</x:v>
      </x:c>
      <x:c r="L41" s="394"/>
      <x:c r="M41" s="402" t="n">
        <x:f>'持仓录入'!K21</x:f>
        <x:v>0</x:v>
      </x:c>
      <x:c r="N41" s="390"/>
      <x:c r="O41" s="390"/>
      <x:c r="P41" s="394" t="str">
        <x:f>'持仓录入'!L21</x:f>
        <x:v>2026-10-23</x:v>
      </x:c>
      <x:c r="Q41" s="394"/>
      <x:c r="R41" s="396"/>
    </x:row>
    <x:row r="42" ht="27" customHeight="1">
      <x:c r="A42" s="371" t="str">
        <x:f>'持仓录入'!F22</x:f>
        <x:v>SOEZ</x:v>
      </x:c>
      <x:c r="B42" s="372"/>
      <x:c r="C42" s="373" t="str">
        <x:f>'持仓录入'!G22</x:f>
        <x:v>Franklin</x:v>
      </x:c>
      <x:c r="D42" s="373"/>
      <x:c r="E42" s="374" t="n">
        <x:f>'持仓录入'!J22</x:f>
        <x:v>0.19</x:v>
      </x:c>
      <x:c r="F42" s="373"/>
      <x:c r="G42" s="399" t="str">
        <x:v>未取得带日期数量</x:v>
      </x:c>
      <x:c r="H42" s="400"/>
      <x:c r="I42" s="400"/>
      <x:c r="J42" s="400"/>
      <x:c r="K42" s="377" t="str">
        <x:v>—</x:v>
      </x:c>
      <x:c r="L42" s="377"/>
      <x:c r="M42" s="378" t="n">
        <x:f>'持仓录入'!K22</x:f>
        <x:v>0</x:v>
      </x:c>
      <x:c r="N42" s="372"/>
      <x:c r="O42" s="372"/>
      <x:c r="P42" s="377" t="str">
        <x:f>'持仓录入'!L22</x:f>
        <x:v>2026-10-23</x:v>
      </x:c>
      <x:c r="Q42" s="377"/>
      <x:c r="R42" s="379"/>
    </x:row>
    <x:row r="43" ht="27" customHeight="1">
      <x:c r="A43" s="389" t="str">
        <x:f>'持仓录入'!F23</x:f>
        <x:v>MSOL</x:v>
      </x:c>
      <x:c r="B43" s="390"/>
      <x:c r="C43" s="15" t="str">
        <x:f>'持仓录入'!G23</x:f>
        <x:v>Morgan Stanley</x:v>
      </x:c>
      <x:c r="D43" s="15"/>
      <x:c r="E43" s="391" t="n">
        <x:f>'持仓录入'!J23</x:f>
        <x:v>0.14</x:v>
      </x:c>
      <x:c r="F43" s="15"/>
      <x:c r="G43" s="392" t="str">
        <x:v>未取得带日期数量</x:v>
      </x:c>
      <x:c r="H43" s="393"/>
      <x:c r="I43" s="393"/>
      <x:c r="J43" s="393"/>
      <x:c r="K43" s="394" t="str">
        <x:v>—</x:v>
      </x:c>
      <x:c r="L43" s="394"/>
      <x:c r="M43" s="402" t="n">
        <x:f>'持仓录入'!K23</x:f>
        <x:v>0</x:v>
      </x:c>
      <x:c r="N43" s="390"/>
      <x:c r="O43" s="390"/>
      <x:c r="P43" s="394" t="str">
        <x:f>'持仓录入'!L23</x:f>
        <x:v>2026-10-23</x:v>
      </x:c>
      <x:c r="Q43" s="394"/>
      <x:c r="R43" s="396"/>
    </x:row>
    <x:row r="44" ht="27" customHeight="1">
      <x:c r="A44" s="371" t="str">
        <x:f>'持仓录入'!F24</x:f>
        <x:v>GSOL</x:v>
      </x:c>
      <x:c r="B44" s="372"/>
      <x:c r="C44" s="373" t="str">
        <x:f>'持仓录入'!G24</x:f>
        <x:v>Grayscale</x:v>
      </x:c>
      <x:c r="D44" s="373"/>
      <x:c r="E44" s="374" t="n">
        <x:f>'持仓录入'!J24</x:f>
        <x:v>0.19</x:v>
      </x:c>
      <x:c r="F44" s="373"/>
      <x:c r="G44" s="399" t="str">
        <x:v>未取得带日期数量</x:v>
      </x:c>
      <x:c r="H44" s="400"/>
      <x:c r="I44" s="400"/>
      <x:c r="J44" s="400"/>
      <x:c r="K44" s="377" t="str">
        <x:v>—</x:v>
      </x:c>
      <x:c r="L44" s="377"/>
      <x:c r="M44" s="378" t="n">
        <x:f>'持仓录入'!K24</x:f>
        <x:v>0</x:v>
      </x:c>
      <x:c r="N44" s="372"/>
      <x:c r="O44" s="372"/>
      <x:c r="P44" s="377" t="str">
        <x:f>'持仓录入'!L24</x:f>
        <x:v>2026-10-23</x:v>
      </x:c>
      <x:c r="Q44" s="377"/>
      <x:c r="R44" s="379"/>
    </x:row>
    <x:row r="45" ht="27" customHeight="1">
      <x:c r="A45" s="389" t="str">
        <x:f>'持仓录入'!F25</x:f>
        <x:v>SOLC</x:v>
      </x:c>
      <x:c r="B45" s="390"/>
      <x:c r="C45" s="15" t="str">
        <x:f>'持仓录入'!G25</x:f>
        <x:v>Canary Capital</x:v>
      </x:c>
      <x:c r="D45" s="15"/>
      <x:c r="E45" s="391" t="str">
        <x:v>费率未在当前来源列示</x:v>
      </x:c>
      <x:c r="F45" s="15"/>
      <x:c r="G45" s="405" t="n">
        <x:f>'持仓录入'!H25</x:f>
        <x:v>38536.9846048</x:v>
      </x:c>
      <x:c r="H45" s="406"/>
      <x:c r="I45" s="406"/>
      <x:c r="J45" s="406"/>
      <x:c r="K45" s="394" t="str">
        <x:f>'持仓录入'!I25</x:f>
        <x:v>2026-10-23</x:v>
      </x:c>
      <x:c r="L45" s="394"/>
      <x:c r="M45" s="395" t="str">
        <x:v>来源表未列示</x:v>
      </x:c>
      <x:c r="N45" s="393"/>
      <x:c r="O45" s="393"/>
      <x:c r="P45" s="394" t="str">
        <x:v>—</x:v>
      </x:c>
      <x:c r="Q45" s="394"/>
      <x:c r="R45" s="396"/>
    </x:row>
    <x:row r="46" ht="27" customHeight="1">
      <x:c r="A46" s="371" t="str">
        <x:f>'持仓录入'!F26</x:f>
        <x:v>QSOL</x:v>
      </x:c>
      <x:c r="B46" s="372"/>
      <x:c r="C46" s="373" t="str">
        <x:f>'持仓录入'!G26</x:f>
        <x:v>Invesco Galaxy</x:v>
      </x:c>
      <x:c r="D46" s="373"/>
      <x:c r="E46" s="374" t="str">
        <x:v>费率未在当前来源列示</x:v>
      </x:c>
      <x:c r="F46" s="373"/>
      <x:c r="G46" s="399" t="str">
        <x:v>未取得带日期数量</x:v>
      </x:c>
      <x:c r="H46" s="400"/>
      <x:c r="I46" s="400"/>
      <x:c r="J46" s="400"/>
      <x:c r="K46" s="377" t="str">
        <x:v>—</x:v>
      </x:c>
      <x:c r="L46" s="377"/>
      <x:c r="M46" s="408" t="str">
        <x:v>来源表未列示</x:v>
      </x:c>
      <x:c r="N46" s="400"/>
      <x:c r="O46" s="400"/>
      <x:c r="P46" s="377" t="str">
        <x:v>—</x:v>
      </x:c>
      <x:c r="Q46" s="377"/>
      <x:c r="R46" s="379"/>
    </x:row>
    <x:row r="47" ht="34" customHeight="1">
      <x:c r="A47" s="343" t="str">
        <x:v>已核实持仓样本 1/9 只</x:v>
      </x:c>
      <x:c r="B47" s="344"/>
      <x:c r="C47" s="344"/>
      <x:c r="D47" s="344"/>
      <x:c r="E47" s="344"/>
      <x:c r="F47" s="344"/>
      <x:c r="G47" s="414" t="n">
        <x:f>'持仓录入'!B5</x:f>
        <x:v>38536.9846048</x:v>
      </x:c>
      <x:c r="H47" s="344"/>
      <x:c r="I47" s="344"/>
      <x:c r="J47" s="344"/>
      <x:c r="K47" s="344" t="str">
        <x:v>ETF 表内净流 · 2026-10-23 美东</x:v>
      </x:c>
      <x:c r="L47" s="344"/>
      <x:c r="M47" s="344"/>
      <x:c r="N47" s="344"/>
      <x:c r="O47" s="344"/>
      <x:c r="P47" s="415" t="n">
        <x:f>'行情与资金流'!E4</x:f>
        <x:v>0</x:v>
      </x:c>
      <x:c r="Q47" s="344"/>
      <x:c r="R47" s="416"/>
    </x:row>
    <x:row r="48" ht="23" customHeight="1">
      <x:c r="A48" s="349" t="str">
        <x:v>口径：样本小计仅含同日产品；异日持仓只逐只展示；ETF 美元资金流不等于原生币增减。</x:v>
      </x:c>
      <x:c r="B48" s="350"/>
      <x:c r="C48" s="350"/>
      <x:c r="D48" s="350"/>
      <x:c r="E48" s="350"/>
      <x:c r="F48" s="350"/>
      <x:c r="G48" s="350"/>
      <x:c r="H48" s="350"/>
      <x:c r="I48" s="350"/>
      <x:c r="J48" s="350"/>
      <x:c r="K48" s="350"/>
      <x:c r="L48" s="350"/>
      <x:c r="M48" s="350"/>
      <x:c r="N48" s="350"/>
      <x:c r="O48" s="350"/>
      <x:c r="P48" s="350"/>
      <x:c r="Q48" s="350"/>
      <x:c r="R48" s="351"/>
    </x:row>
    <x:row r="49" ht="23" customHeight="1">
      <x:c r="A49" s="349" t="str">
        <x:v>0.0 表示来源明确披露零流量；“未披露”或“未核实”表示缺失，不能填零。</x:v>
      </x:c>
      <x:c r="B49" s="350"/>
      <x:c r="C49" s="350"/>
      <x:c r="D49" s="350"/>
      <x:c r="E49" s="350"/>
      <x:c r="F49" s="350"/>
      <x:c r="G49" s="350"/>
      <x:c r="H49" s="350"/>
      <x:c r="I49" s="350"/>
      <x:c r="J49" s="350"/>
      <x:c r="K49" s="350"/>
      <x:c r="L49" s="350"/>
      <x:c r="M49" s="350"/>
      <x:c r="N49" s="350"/>
      <x:c r="O49" s="350"/>
      <x:c r="P49" s="350"/>
      <x:c r="Q49" s="350"/>
      <x:c r="R49" s="351"/>
    </x:row>
    <x:row r="50" ht="23" customHeight="1">
      <x:c r="A50" s="150" t="str">
        <x:v>费率为公开标示年费率，未计临时减免或质押分成；逐只来源、可编辑数据见「持仓录入」。</x:v>
      </x:c>
      <x:c r="B50" s="151"/>
      <x:c r="C50" s="151"/>
      <x:c r="D50" s="151"/>
      <x:c r="E50" s="151"/>
      <x:c r="F50" s="151"/>
      <x:c r="G50" s="151"/>
      <x:c r="H50" s="151"/>
      <x:c r="I50" s="151"/>
      <x:c r="J50" s="151"/>
      <x:c r="K50" s="151"/>
      <x:c r="L50" s="151"/>
      <x:c r="M50" s="151"/>
      <x:c r="N50" s="151"/>
      <x:c r="O50" s="151"/>
      <x:c r="P50" s="151"/>
      <x:c r="Q50" s="151"/>
      <x:c r="R50" s="152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7" t="str">
        <x:v>行情观察 10:00 北京时间｜收盘截至 2026-10-24 UTC｜持仓样本 2026-10-23 美东（逐只日期见表）｜流量 2026-10-23 美东</x:v>
      </x:c>
      <x:c r="B52" s="417"/>
      <x:c r="C52" s="417"/>
      <x:c r="D52" s="417"/>
      <x:c r="E52" s="417"/>
      <x:c r="F52" s="417"/>
      <x:c r="G52" s="417"/>
      <x:c r="H52" s="417"/>
      <x:c r="I52" s="417"/>
      <x:c r="J52" s="417"/>
      <x:c r="K52" s="417"/>
      <x:c r="L52" s="417"/>
      <x:c r="M52" s="417"/>
      <x:c r="N52" s="417"/>
      <x:c r="O52" s="417"/>
      <x:c r="P52" s="417"/>
      <x:c r="Q52" s="417"/>
      <x:c r="R52" s="417"/>
    </x:row>
    <x:row r="53" ht="23" customHeight="1">
      <x:c r="A53" s="417" t="str">
        <x:v>原始行情采集 2026-10-25T10:05:47+08:00｜本次产品明细核验 2026-10-25T10:05:47+08:00</x:v>
      </x:c>
      <x:c r="B53" s="417"/>
      <x:c r="C53" s="417"/>
      <x:c r="D53" s="417"/>
      <x:c r="E53" s="417"/>
      <x:c r="F53" s="417"/>
      <x:c r="G53" s="417"/>
      <x:c r="H53" s="417"/>
      <x:c r="I53" s="417"/>
      <x:c r="J53" s="417"/>
      <x:c r="K53" s="417"/>
      <x:c r="L53" s="417"/>
      <x:c r="M53" s="417"/>
      <x:c r="N53" s="417"/>
      <x:c r="O53" s="417"/>
      <x:c r="P53" s="417"/>
      <x:c r="Q53" s="417"/>
      <x:c r="R53" s="417"/>
    </x:row>
    <x:row r="54" ht="23" customHeight="1">
      <x:c r="A54" s="417" t="str">
        <x:v>行情、ETF 持仓、美元流量和链上指标属于不同口径，均按各自来源日期展示。</x:v>
      </x:c>
      <x:c r="B54" s="417"/>
      <x:c r="C54" s="417"/>
      <x:c r="D54" s="417"/>
      <x:c r="E54" s="417"/>
      <x:c r="F54" s="417"/>
      <x:c r="G54" s="417"/>
      <x:c r="H54" s="417"/>
      <x:c r="I54" s="417"/>
      <x:c r="J54" s="417"/>
      <x:c r="K54" s="417"/>
      <x:c r="L54" s="417"/>
      <x:c r="M54" s="417"/>
      <x:c r="N54" s="417"/>
      <x:c r="O54" s="417"/>
      <x:c r="P54" s="417"/>
      <x:c r="Q54" s="417"/>
      <x:c r="R54" s="417"/>
    </x:row>
    <x:row r="55" ht="23" customHeight="1">
      <x:c r="A55" s="417" t="str">
        <x:v>产品链接、费率与流量来源见「持仓录入」；价格历史见「行情与资金流」；链上数据见「链上与动态」。</x:v>
      </x:c>
      <x:c r="B55" s="417"/>
      <x:c r="C55" s="417"/>
      <x:c r="D55" s="417"/>
      <x:c r="E55" s="417"/>
      <x:c r="F55" s="417"/>
      <x:c r="G55" s="417"/>
      <x:c r="H55" s="417"/>
      <x:c r="I55" s="417"/>
      <x:c r="J55" s="417"/>
      <x:c r="K55" s="417"/>
      <x:c r="L55" s="417"/>
      <x:c r="M55" s="417"/>
      <x:c r="N55" s="417"/>
      <x:c r="O55" s="417"/>
      <x:c r="P55" s="417"/>
      <x:c r="Q55" s="417"/>
      <x:c r="R55" s="417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c42080c0bcf14d7b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38536.9846048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10762094.7</x:v>
      </x:c>
      <x:c r="I18" s="16" t="str">
        <x:v>2026-10-22</x:v>
      </x:c>
      <x:c r="J18" s="44" t="n">
        <x:v>0.2</x:v>
      </x:c>
      <x:c r="K18" s="46" t="n">
        <x:v>0</x:v>
      </x:c>
      <x:c r="L18" s="1" t="str">
        <x:v>2026-10-23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https://farside.co.uk/sol/</x:v>
      </x:c>
      <x:c r="Q18" s="36" t="str">
        <x:v>发行商 Fund Holdings 的 in Trust 数量；未使用四舍五入的托管证明储备</x:v>
      </x:c>
      <x:c r="R18" s="41" t="n">
        <x:v>10759350.77</x:v>
      </x:c>
      <x:c r="S18" s="40" t="str">
        <x:v>2026-10-21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未取得带日期原生币数量</x:v>
      </x:c>
      <x:c r="J19" s="45" t="n">
        <x:v>0.3</x:v>
      </x:c>
      <x:c r="K19" s="47"/>
      <x:c r="L19" s="9" t="str">
        <x:v>未披露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/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0</x:v>
      </x:c>
      <x:c r="L20" s="1" t="str">
        <x:v>2026-10-23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https://farside.co.uk/sol/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未取得带日期原生币数量</x:v>
      </x:c>
      <x:c r="J21" s="45" t="n">
        <x:v>0.21</x:v>
      </x:c>
      <x:c r="K21" s="47" t="n">
        <x:v>0</x:v>
      </x:c>
      <x:c r="L21" s="9" t="str">
        <x:v>2026-10-23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https://farside.co.uk/sol/</x:v>
      </x:c>
      <x:c r="Q21" s="36" t="str">
        <x:v>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未取得带日期原生币数量</x:v>
      </x:c>
      <x:c r="J22" s="44" t="n">
        <x:v>0.19</x:v>
      </x:c>
      <x:c r="K22" s="46" t="n">
        <x:v>0</x:v>
      </x:c>
      <x:c r="L22" s="1" t="str">
        <x:v>2026-10-23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>
        <x:v>https://farside.co.uk/sol/</x:v>
      </x:c>
      <x:c r="P22" s="36" t="str">
        <x:v>https://farside.co.uk/sol/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未取得带日期原生币数量</x:v>
      </x:c>
      <x:c r="J23" s="45" t="n">
        <x:v>0.14</x:v>
      </x:c>
      <x:c r="K23" s="47" t="n">
        <x:v>0</x:v>
      </x:c>
      <x:c r="L23" s="9" t="str">
        <x:v>2026-10-23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https://farside.co.uk/sol/</x:v>
      </x:c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未取得带日期原生币数量</x:v>
      </x:c>
      <x:c r="J24" s="44" t="n">
        <x:v>0.19</x:v>
      </x:c>
      <x:c r="K24" s="46" t="n">
        <x:v>0</x:v>
      </x:c>
      <x:c r="L24" s="1" t="str">
        <x:v>2026-10-23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https://farside.co.uk/sol/</x:v>
      </x:c>
      <x:c r="Q24" s="36" t="str">
        <x:v>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38536.9846048</x:v>
      </x:c>
      <x:c r="I25" s="15" t="str">
        <x:v>2026-10-23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>
        <x:v>https://canaryetfs.com/solc/</x:v>
      </x:c>
      <x:c r="O25" s="38" t="str"/>
      <x:c r="P25" s="38" t="str"/>
      <x:c r="Q25" s="36" t="str">
        <x:v>发行商 Holdings 原生币精确 Quantity -- Original</x:v>
      </x:c>
      <x:c r="R25" s="41" t="n">
        <x:v>38532.2640298</x:v>
      </x:c>
      <x:c r="S25" s="40" t="str">
        <x:v>2026-10-22</x:v>
      </x:c>
      <x:c r="T25" s="40" t="str">
        <x:v>https://canaryetfs.com/solc/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未取得带日期原生币数量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2/9；同日样本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2026-10-25 10:05:47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102.38778292473343</x:v>
      </x:c>
      <x:c r="C4" s="1"/>
      <x:c r="D4" s="1" t="str">
        <x:v>表内净流 (百万美元)</x:v>
      </x:c>
      <x:c r="E4" s="5" t="n">
        <x:v>0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-0.002800000011920929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1530660548.7887273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60384663527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-0.014299999475479126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-9.8</x:v>
      </x:c>
      <x:c r="C11" s="1"/>
      <x:c r="D11" s="14" t="str">
        <x:v>10-18</x:v>
      </x:c>
      <x:c r="E11" s="56" t="n">
        <x:v>103.99</x:v>
      </x:c>
      <x:c r="F11" s="1"/>
      <x:c r="G11" s="1" t="str">
        <x:v>即时行情</x:v>
      </x:c>
      <x:c r="H11" s="36" t="str">
        <x:v>https://api.coinpaprika.com/v1/tickers/sol-solana</x:v>
      </x:c>
      <x:c r="I11" s="1"/>
      <x:c r="J11" s="1"/>
      <x:c r="K11" s="1"/>
      <x:c r="L11" s="1" t="str">
        <x:f>A11</x:f>
        <x:v>10-15</x:v>
      </x:c>
      <x:c r="M11" s="1" t="n">
        <x:f>MAX(B11,0)</x:f>
        <x:v>0</x:v>
      </x:c>
      <x:c r="N11" s="1" t="n">
        <x:f>MIN(B11,0)</x:f>
        <x:v>-9.8</x:v>
      </x:c>
    </x:row>
    <x:row r="12" ht="48" customHeight="1">
      <x:c r="A12" s="14" t="str">
        <x:v>10-16</x:v>
      </x:c>
      <x:c r="B12" s="5" t="n">
        <x:v>-12.7</x:v>
      </x:c>
      <x:c r="C12" s="1"/>
      <x:c r="D12" s="14" t="str">
        <x:v>10-19</x:v>
      </x:c>
      <x:c r="E12" s="56" t="n">
        <x:v>104.96</x:v>
      </x:c>
      <x:c r="F12" s="1"/>
      <x:c r="G12" s="1" t="str">
        <x:v>价格历史</x:v>
      </x:c>
      <x:c r="H12" s="36" t="str">
        <x:v>https://api.exchange.coinbase.com/products/SOL-USD/candles?granularity=86400&amp;start=2026-10-18&amp;end=2026-10-25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-12.7</x:v>
      </x:c>
    </x:row>
    <x:row r="13" ht="28" customHeight="1">
      <x:c r="A13" s="14" t="str">
        <x:v>10-19</x:v>
      </x:c>
      <x:c r="B13" s="5" t="n">
        <x:v>-6.7</x:v>
      </x:c>
      <x:c r="C13" s="1"/>
      <x:c r="D13" s="14" t="str">
        <x:v>10-20</x:v>
      </x:c>
      <x:c r="E13" s="56" t="n">
        <x:v>106.43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10-19</x:v>
      </x:c>
      <x:c r="M13" s="1" t="n">
        <x:f>MAX(B13,0)</x:f>
        <x:v>0</x:v>
      </x:c>
      <x:c r="N13" s="1" t="n">
        <x:f>MIN(B13,0)</x:f>
        <x:v>-6.7</x:v>
      </x:c>
    </x:row>
    <x:row r="14" ht="28" customHeight="1">
      <x:c r="A14" s="14" t="str">
        <x:v>10-20</x:v>
      </x:c>
      <x:c r="B14" s="5" t="n">
        <x:v>-2.6</x:v>
      </x:c>
      <x:c r="C14" s="1"/>
      <x:c r="D14" s="14" t="str">
        <x:v>10-21</x:v>
      </x:c>
      <x:c r="E14" s="56" t="n">
        <x:v>106.87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0</x:v>
      </x:c>
      <x:c r="N14" s="1" t="n">
        <x:f>MIN(B14,0)</x:f>
        <x:v>-2.6</x:v>
      </x:c>
    </x:row>
    <x:row r="15" ht="48" customHeight="1">
      <x:c r="A15" s="14" t="str">
        <x:v>10-21</x:v>
      </x:c>
      <x:c r="B15" s="5" t="n">
        <x:v>0.6</x:v>
      </x:c>
      <x:c r="C15" s="1"/>
      <x:c r="D15" s="14" t="str">
        <x:v>10-22</x:v>
      </x:c>
      <x:c r="E15" s="56" t="n">
        <x:v>103.53</x:v>
      </x:c>
      <x:c r="F15" s="1"/>
      <x:c r="G15" s="1" t="str">
        <x:v>行情时间口径</x:v>
      </x:c>
      <x:c r="H15" s="36" t="str">
        <x:v>行情提供方更新时间 2026-10-25T02:00:16Z</x:v>
      </x:c>
      <x:c r="I15" s="1"/>
      <x:c r="J15" s="1"/>
      <x:c r="K15" s="1"/>
      <x:c r="L15" s="1" t="str">
        <x:f>A15</x:f>
        <x:v>10-21</x:v>
      </x:c>
      <x:c r="M15" s="1" t="n">
        <x:f>MAX(B15,0)</x:f>
        <x:v>0.6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-8.9</x:v>
      </x:c>
      <x:c r="C16" s="1"/>
      <x:c r="D16" s="14" t="str">
        <x:v>10-23</x:v>
      </x:c>
      <x:c r="E16" s="56" t="n">
        <x:v>102.71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-8.9</x:v>
      </x:c>
    </x:row>
    <x:row r="17" ht="28" customHeight="1">
      <x:c r="A17" s="14" t="str">
        <x:v>10-23</x:v>
      </x:c>
      <x:c r="B17" s="5" t="n">
        <x:v>0</x:v>
      </x:c>
      <x:c r="C17" s="1"/>
      <x:c r="D17" s="14" t="str">
        <x:v>10-24</x:v>
      </x:c>
      <x:c r="E17" s="56" t="n">
        <x:v>102.23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0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2026-10-23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9" t="n">
        <x:v>0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FSOL</x:v>
      </x:c>
      <x:c r="B24" s="60" t="n">
        <x:v>0</x:v>
      </x:c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TSOL</x:v>
      </x:c>
      <x:c r="B25" s="59" t="n">
        <x:v>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SOEZ</x:v>
      </x:c>
      <x:c r="B26" s="60" t="n">
        <x:v>0</x:v>
      </x:c>
      <x:c r="C26" s="1"/>
      <x:c r="D26" s="61" t="str">
        <x:v>产品贡献合计仅包含非零项目；其余产品在来源表中为 0.0 或未披露，以来源原表为准。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 t="str">
        <x:v>MSOL</x:v>
      </x:c>
      <x:c r="B27" s="59" t="n">
        <x:v>0</x:v>
      </x:c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5819430979.25847</x:v>
      </x:c>
      <x:c r="C4" s="14" t="str">
        <x:v>USD</x:v>
      </x:c>
      <x:c r="D4" s="65" t="d">
        <x:v>2026-10-24T02:02:10.000Z</x:v>
      </x:c>
      <x:c r="E4" s="36" t="str">
        <x:v>Solana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2020961561.3700001</x:v>
      </x:c>
      <x:c r="C5" s="14" t="str">
        <x:v>USD</x:v>
      </x:c>
      <x:c r="D5" s="65" t="d">
        <x:v>2026-10-24T02:02:10.000Z</x:v>
      </x:c>
      <x:c r="E5" s="36" t="str">
        <x:v>Solana 链 DEX 滚动窗口；API total24h，非代币持有人收入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12480149775.170004</x:v>
      </x:c>
      <x:c r="C6" s="14" t="str">
        <x:v>USD</x:v>
      </x:c>
      <x:c r="D6" s="65" t="d">
        <x:v>2026-10-24T02:02:10.000Z</x:v>
      </x:c>
      <x:c r="E6" s="36" t="str">
        <x:v>Solana 链 DEX 滚动窗口；API total7d，非代币持有人收入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https://api.coingecko.com/api/v3/coins/solana/market_chart?vs_currency=usd&amp;days=8&amp;interval=daily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 Investors ETF flow table</x:v>
      </x:c>
      <x:c r="B17" s="9" t="str">
        <x:v>https://farside.co.uk/sol/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CoinPaprika 市场行情</x:v>
      </x:c>
      <x:c r="B18" s="1" t="str">
        <x:v>https://api.coinpaprika.com/v1/tickers/sol-solana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Coinbase USD 现货日线</x:v>
      </x:c>
      <x:c r="B19" s="9" t="str">
        <x:v>https://api.exchange.coinbase.com/products/SOL-USD/candles?granularity=86400&amp;start=2026-10-18&amp;end=2026-10-25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8" t="str">
        <x:v>缺失、延迟披露及最后有效日期</x:v>
      </x:c>
      <x:c r="B21" s="78"/>
      <x:c r="C21" s="78"/>
      <x:c r="D21" s="78"/>
      <x:c r="E21" s="78"/>
      <x:c r="F21" s="78"/>
      <x:c r="G21" s="1"/>
      <x:c r="H21" s="1"/>
    </x:row>
    <x:row r="22" ht="44" customHeight="1">
      <x:c r="A22" s="36" t="str">
        <x:v>价格历史本次失败 HTTPError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SUI ETF 美元流量无完整独立公开来源；最后有效完整交易日未知。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VSOL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FSOL 原生币持仓：页面未取得带日期的原生币持仓；最后有效日未知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TSOL 原生币持仓：页面未取得带日期的原生币持仓；最后有效日未知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SOEZ 原生币持仓：页面未取得带日期的原生币持仓；最后有效日未知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MSOL 原生币持仓：来源失败 HTTPError；最后有效日未知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GSOL 原生币持仓：来源失败 HTTPError；最后有效日未知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QSOL 原生币持仓：页面未取得带日期的原生币持仓；最后有效日未知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Farside 仅覆盖7只；SOLC、QSOL 无独立美元流量，表内合计非全市场总量。</x:v>
      </x:c>
      <x:c r="B31" s="38"/>
      <x:c r="C31" s="38"/>
      <x:c r="D31" s="38"/>
      <x:c r="E31" s="38"/>
      <x:c r="F31" s="38"/>
      <x:c r="G31" s="1"/>
      <x:c r="H31" s="1"/>
    </x:row>
    <x:row r="32" ht="44" customHeight="1">
      <x:c r="A32" s="36" t="str">
        <x:v>过去24小时未核实到符合要求的重要官方新公告；不以旧公告填充。</x:v>
      </x:c>
      <x:c r="B32" s="36"/>
      <x:c r="C32" s="36"/>
      <x:c r="D32" s="36"/>
      <x:c r="E32" s="36"/>
      <x:c r="F32" s="36"/>
      <x:c r="G32" s="1"/>
      <x:c r="H32" s="1"/>
    </x:row>
    <x:row r="33" ht="44" customHeight="1">
      <x:c r="A33" s="79" t="str">
        <x:v>周末无新美东 ETF 交易日；持仓与资金流沿用各自最后实际披露日期。</x:v>
      </x:c>
      <x:c r="B33" s="79"/>
      <x:c r="C33" s="79"/>
      <x:c r="D33" s="79"/>
      <x:c r="E33" s="79"/>
      <x:c r="F33" s="79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  <x:mergeCell ref="A33:F33"/>
  </x:mergeCells>
  <x:pageMargins left="0.7" right="0.7" top="0.75" bottom="0.75" header="0.3" footer="0.3"/>
</x:worksheet>
</file>