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fcf819e83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88dfbf00a3314159"/>
    <x:sheet xmlns:r="http://schemas.openxmlformats.org/officeDocument/2006/relationships" name="持仓录入" sheetId="2" r:id="Rafbe7826374a4676"/>
    <x:sheet xmlns:r="http://schemas.openxmlformats.org/officeDocument/2006/relationships" name="行情与资金流" sheetId="3" r:id="R69bcc9a645464104"/>
    <x:sheet xmlns:r="http://schemas.openxmlformats.org/officeDocument/2006/relationships" name="链上与动态" sheetId="4" r:id="Rb4da707e8d57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1" fillId="0" borderId="0" xfId="0" applyNumberFormat="1" applyFont="1" applyFill="1" applyBorder="1"/>
    <x:xf numFmtId="201" fontId="11" fillId="4" borderId="0" xfId="0" applyNumberFormat="1" applyFont="1" applyFill="1" applyBorder="1"/>
    <x:xf numFmtId="0" fontId="12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/>
    <x:xf numFmtId="0" fontId="14" fillId="2" borderId="0" xfId="0" applyNumberFormat="1" applyFont="1" applyFill="1" applyBorder="1"/>
    <x:xf numFmtId="0" fontId="8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2" borderId="0" xfId="0" applyNumberFormat="1" applyFont="1" applyFill="1" applyBorder="1"/>
    <x:xf numFmtId="0" fontId="17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8" fillId="2" borderId="1" xfId="0" applyNumberFormat="1" applyFont="1" applyFill="1" applyBorder="1"/>
    <x:xf numFmtId="0" fontId="18" fillId="2" borderId="2" xfId="0" applyNumberFormat="1" applyFont="1" applyFill="1" applyBorder="1"/>
    <x:xf numFmtId="0" fontId="18" fillId="2" borderId="3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4" xfId="0" applyNumberFormat="1" applyFont="1" applyFill="1" applyBorder="1"/>
    <x:xf numFmtId="0" fontId="19" fillId="2" borderId="0" xfId="0" applyNumberFormat="1" applyFont="1" applyFill="1" applyBorder="1"/>
    <x:xf numFmtId="0" fontId="19" fillId="2" borderId="5" xfId="0" applyNumberFormat="1" applyFont="1" applyFill="1" applyBorder="1"/>
    <x:xf numFmtId="0" fontId="20" fillId="2" borderId="6" xfId="0" applyNumberFormat="1" applyFont="1" applyFill="1" applyBorder="1"/>
    <x:xf numFmtId="0" fontId="20" fillId="2" borderId="7" xfId="0" applyNumberFormat="1" applyFont="1" applyFill="1" applyBorder="1"/>
    <x:xf numFmtId="0" fontId="20" fillId="2" borderId="8" xfId="0" applyNumberFormat="1" applyFont="1" applyFill="1" applyBorder="1"/>
    <x:xf numFmtId="210" fontId="19" fillId="2" borderId="4" xfId="0" applyNumberFormat="1" applyFont="1" applyFill="1" applyBorder="1"/>
    <x:xf numFmtId="210" fontId="19" fillId="2" borderId="0" xfId="0" applyNumberFormat="1" applyFont="1" applyFill="1" applyBorder="1"/>
    <x:xf numFmtId="210" fontId="19" fillId="2" borderId="5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2" xfId="0" applyNumberFormat="1" applyFont="1" applyFill="1" applyBorder="1" applyAlignment="1">
      <x:alignment horizontal="center"/>
    </x:xf>
    <x:xf numFmtId="0" fontId="18" fillId="2" borderId="3" xfId="0" applyNumberFormat="1" applyFont="1" applyFill="1" applyBorder="1" applyAlignment="1">
      <x:alignment horizontal="center"/>
    </x:xf>
    <x:xf numFmtId="0" fontId="18" fillId="2" borderId="4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/>
    </x:xf>
    <x:xf numFmtId="0" fontId="18" fillId="2" borderId="5" xfId="0" applyNumberFormat="1" applyFont="1" applyFill="1" applyBorder="1" applyAlignment="1">
      <x:alignment horizontal="center"/>
    </x:xf>
    <x:xf numFmtId="210" fontId="19" fillId="2" borderId="4" xfId="0" applyNumberFormat="1" applyFont="1" applyFill="1" applyBorder="1" applyAlignment="1">
      <x:alignment horizontal="center"/>
    </x:xf>
    <x:xf numFmtId="210" fontId="19" fillId="2" borderId="0" xfId="0" applyNumberFormat="1" applyFont="1" applyFill="1" applyBorder="1" applyAlignment="1">
      <x:alignment horizontal="center"/>
    </x:xf>
    <x:xf numFmtId="210" fontId="19" fillId="2" borderId="5" xfId="0" applyNumberFormat="1" applyFont="1" applyFill="1" applyBorder="1" applyAlignment="1">
      <x:alignment horizontal="center"/>
    </x:xf>
    <x:xf numFmtId="0" fontId="20" fillId="2" borderId="6" xfId="0" applyNumberFormat="1" applyFont="1" applyFill="1" applyBorder="1" applyAlignment="1">
      <x:alignment horizontal="center"/>
    </x:xf>
    <x:xf numFmtId="0" fontId="20" fillId="2" borderId="7" xfId="0" applyNumberFormat="1" applyFont="1" applyFill="1" applyBorder="1" applyAlignment="1">
      <x:alignment horizontal="center"/>
    </x:xf>
    <x:xf numFmtId="0" fontId="20" fillId="2" borderId="8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8" fillId="2" borderId="2" xfId="0" applyNumberFormat="1" applyFont="1" applyFill="1" applyBorder="1" applyAlignment="1">
      <x:alignment horizontal="center" vertical="center"/>
    </x:xf>
    <x:xf numFmtId="0" fontId="18" fillId="2" borderId="3" xfId="0" applyNumberFormat="1" applyFont="1" applyFill="1" applyBorder="1" applyAlignment="1">
      <x:alignment horizontal="center" vertical="center"/>
    </x:xf>
    <x:xf numFmtId="0" fontId="18" fillId="2" borderId="4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5" xfId="0" applyNumberFormat="1" applyFont="1" applyFill="1" applyBorder="1" applyAlignment="1">
      <x:alignment horizontal="center" vertical="center"/>
    </x:xf>
    <x:xf numFmtId="210" fontId="19" fillId="2" borderId="4" xfId="0" applyNumberFormat="1" applyFont="1" applyFill="1" applyBorder="1" applyAlignment="1">
      <x:alignment horizontal="center" vertical="center"/>
    </x:xf>
    <x:xf numFmtId="210" fontId="19" fillId="2" borderId="0" xfId="0" applyNumberFormat="1" applyFont="1" applyFill="1" applyBorder="1" applyAlignment="1">
      <x:alignment horizontal="center" vertical="center"/>
    </x:xf>
    <x:xf numFmtId="210" fontId="19" fillId="2" borderId="5" xfId="0" applyNumberFormat="1" applyFont="1" applyFill="1" applyBorder="1" applyAlignment="1">
      <x:alignment horizontal="center" vertical="center"/>
    </x:xf>
    <x:xf numFmtId="0" fontId="20" fillId="2" borderId="6" xfId="0" applyNumberFormat="1" applyFont="1" applyFill="1" applyBorder="1" applyAlignment="1">
      <x:alignment horizontal="center" vertical="center"/>
    </x:xf>
    <x:xf numFmtId="0" fontId="20" fillId="2" borderId="7" xfId="0" applyNumberFormat="1" applyFont="1" applyFill="1" applyBorder="1" applyAlignment="1">
      <x:alignment horizontal="center" vertical="center"/>
    </x:xf>
    <x:xf numFmtId="0" fontId="20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1" fillId="7" borderId="1" xfId="0" applyNumberFormat="1" applyFont="1" applyFill="1" applyBorder="1"/>
    <x:xf numFmtId="0" fontId="21" fillId="7" borderId="2" xfId="0" applyNumberFormat="1" applyFont="1" applyFill="1" applyBorder="1"/>
    <x:xf numFmtId="0" fontId="21" fillId="7" borderId="3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0" fontId="12" fillId="7" borderId="6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0" fontId="21" fillId="7" borderId="1" xfId="0" applyNumberFormat="1" applyFont="1" applyFill="1" applyBorder="1" applyAlignment="1">
      <x:alignment horizontal="center"/>
    </x:xf>
    <x:xf numFmtId="0" fontId="21" fillId="7" borderId="2" xfId="0" applyNumberFormat="1" applyFont="1" applyFill="1" applyBorder="1" applyAlignment="1">
      <x:alignment horizontal="center"/>
    </x:xf>
    <x:xf numFmtId="0" fontId="21" fillId="7" borderId="3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0" fontId="12" fillId="7" borderId="6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8" xfId="0" applyNumberFormat="1" applyFont="1" applyFill="1" applyBorder="1" applyAlignment="1">
      <x:alignment horizontal="center"/>
    </x:xf>
    <x:xf numFmtId="0" fontId="21" fillId="7" borderId="1" xfId="0" applyNumberFormat="1" applyFont="1" applyFill="1" applyBorder="1" applyAlignment="1">
      <x:alignment horizontal="center" vertical="center"/>
    </x:xf>
    <x:xf numFmtId="0" fontId="21" fillId="7" borderId="2" xfId="0" applyNumberFormat="1" applyFont="1" applyFill="1" applyBorder="1" applyAlignment="1">
      <x:alignment horizontal="center" vertical="center"/>
    </x:xf>
    <x:xf numFmtId="0" fontId="21" fillId="7" borderId="3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6" fontId="23" fillId="7" borderId="4" xfId="0" applyNumberFormat="1" applyFont="1" applyFill="1" applyBorder="1"/>
    <x:xf numFmtId="206" fontId="23" fillId="7" borderId="0" xfId="0" applyNumberFormat="1" applyFont="1" applyFill="1" applyBorder="1"/>
    <x:xf numFmtId="206" fontId="23" fillId="7" borderId="5" xfId="0" applyNumberFormat="1" applyFont="1" applyFill="1" applyBorder="1"/>
    <x:xf numFmtId="206" fontId="23" fillId="7" borderId="4" xfId="0" applyNumberFormat="1" applyFont="1" applyFill="1" applyBorder="1" applyAlignment="1">
      <x:alignment horizontal="center"/>
    </x:xf>
    <x:xf numFmtId="206" fontId="23" fillId="7" borderId="0" xfId="0" applyNumberFormat="1" applyFont="1" applyFill="1" applyBorder="1" applyAlignment="1">
      <x:alignment horizontal="center"/>
    </x:xf>
    <x:xf numFmtId="206" fontId="23" fillId="7" borderId="5" xfId="0" applyNumberFormat="1" applyFont="1" applyFill="1" applyBorder="1" applyAlignment="1">
      <x:alignment horizontal="center"/>
    </x:xf>
    <x:xf numFmtId="206" fontId="23" fillId="7" borderId="4" xfId="0" applyNumberFormat="1" applyFont="1" applyFill="1" applyBorder="1" applyAlignment="1">
      <x:alignment horizontal="center" vertical="center"/>
    </x:xf>
    <x:xf numFmtId="206" fontId="23" fillId="7" borderId="0" xfId="0" applyNumberFormat="1" applyFont="1" applyFill="1" applyBorder="1" applyAlignment="1">
      <x:alignment horizontal="center" vertical="center"/>
    </x:xf>
    <x:xf numFmtId="206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1" fillId="5" borderId="1" xfId="0" applyNumberFormat="1" applyFont="1" applyFill="1" applyBorder="1"/>
    <x:xf numFmtId="0" fontId="21" fillId="5" borderId="2" xfId="0" applyNumberFormat="1" applyFont="1" applyFill="1" applyBorder="1"/>
    <x:xf numFmtId="0" fontId="21" fillId="5" borderId="3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24" fillId="5" borderId="4" xfId="0" applyNumberFormat="1" applyFont="1" applyFill="1" applyBorder="1"/>
    <x:xf numFmtId="0" fontId="24" fillId="5" borderId="0" xfId="0" applyNumberFormat="1" applyFont="1" applyFill="1" applyBorder="1"/>
    <x:xf numFmtId="0" fontId="24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21" fillId="5" borderId="1" xfId="0" applyNumberFormat="1" applyFont="1" applyFill="1" applyBorder="1" applyAlignment="1">
      <x:alignment horizontal="center"/>
    </x:xf>
    <x:xf numFmtId="0" fontId="21" fillId="5" borderId="2" xfId="0" applyNumberFormat="1" applyFont="1" applyFill="1" applyBorder="1" applyAlignment="1">
      <x:alignment horizontal="center"/>
    </x:xf>
    <x:xf numFmtId="0" fontId="21" fillId="5" borderId="3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24" fillId="5" borderId="4" xfId="0" applyNumberFormat="1" applyFont="1" applyFill="1" applyBorder="1" applyAlignment="1">
      <x:alignment horizontal="center"/>
    </x:xf>
    <x:xf numFmtId="0" fontId="24" fillId="5" borderId="0" xfId="0" applyNumberFormat="1" applyFont="1" applyFill="1" applyBorder="1" applyAlignment="1">
      <x:alignment horizontal="center"/>
    </x:xf>
    <x:xf numFmtId="0" fontId="24" fillId="5" borderId="5" xfId="0" applyNumberFormat="1" applyFont="1" applyFill="1" applyBorder="1" applyAlignment="1">
      <x:alignment horizontal="center"/>
    </x:xf>
    <x:xf numFmtId="0" fontId="12" fillId="5" borderId="6" xfId="0" applyNumberFormat="1" applyFont="1" applyFill="1" applyBorder="1" applyAlignment="1">
      <x:alignment horizontal="center"/>
    </x:xf>
    <x:xf numFmtId="0" fontId="12" fillId="5" borderId="7" xfId="0" applyNumberFormat="1" applyFont="1" applyFill="1" applyBorder="1" applyAlignment="1">
      <x:alignment horizontal="center"/>
    </x:xf>
    <x:xf numFmtId="0" fontId="12" fillId="5" borderId="8" xfId="0" applyNumberFormat="1" applyFont="1" applyFill="1" applyBorder="1" applyAlignment="1">
      <x:alignment horizontal="center"/>
    </x:xf>
    <x:xf numFmtId="0" fontId="21" fillId="5" borderId="1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21" fillId="5" borderId="3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24" fillId="5" borderId="4" xfId="0" applyNumberFormat="1" applyFont="1" applyFill="1" applyBorder="1" applyAlignment="1">
      <x:alignment horizontal="center" vertical="center"/>
    </x:xf>
    <x:xf numFmtId="0" fontId="24" fillId="5" borderId="0" xfId="0" applyNumberFormat="1" applyFont="1" applyFill="1" applyBorder="1" applyAlignment="1">
      <x:alignment horizontal="center" vertical="center"/>
    </x:xf>
    <x:xf numFmtId="0" fontId="24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1" fillId="8" borderId="1" xfId="0" applyNumberFormat="1" applyFont="1" applyFill="1" applyBorder="1"/>
    <x:xf numFmtId="0" fontId="21" fillId="8" borderId="2" xfId="0" applyNumberFormat="1" applyFont="1" applyFill="1" applyBorder="1"/>
    <x:xf numFmtId="0" fontId="21" fillId="8" borderId="3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1" fillId="8" borderId="1" xfId="0" applyNumberFormat="1" applyFont="1" applyFill="1" applyBorder="1" applyAlignment="1">
      <x:alignment horizontal="center"/>
    </x:xf>
    <x:xf numFmtId="0" fontId="21" fillId="8" borderId="2" xfId="0" applyNumberFormat="1" applyFont="1" applyFill="1" applyBorder="1" applyAlignment="1">
      <x:alignment horizontal="center"/>
    </x:xf>
    <x:xf numFmtId="0" fontId="21" fillId="8" borderId="3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2" fillId="8" borderId="6" xfId="0" applyNumberFormat="1" applyFont="1" applyFill="1" applyBorder="1" applyAlignment="1">
      <x:alignment horizontal="center"/>
    </x:xf>
    <x:xf numFmtId="0" fontId="12" fillId="8" borderId="7" xfId="0" applyNumberFormat="1" applyFont="1" applyFill="1" applyBorder="1" applyAlignment="1">
      <x:alignment horizontal="center"/>
    </x:xf>
    <x:xf numFmtId="0" fontId="12" fillId="8" borderId="8" xfId="0" applyNumberFormat="1" applyFont="1" applyFill="1" applyBorder="1" applyAlignment="1">
      <x:alignment horizontal="center"/>
    </x:xf>
    <x:xf numFmtId="0" fontId="21" fillId="8" borderId="1" xfId="0" applyNumberFormat="1" applyFont="1" applyFill="1" applyBorder="1" applyAlignment="1">
      <x:alignment horizontal="center" vertical="center"/>
    </x:xf>
    <x:xf numFmtId="0" fontId="21" fillId="8" borderId="2" xfId="0" applyNumberFormat="1" applyFont="1" applyFill="1" applyBorder="1" applyAlignment="1">
      <x:alignment horizontal="center" vertical="center"/>
    </x:xf>
    <x:xf numFmtId="0" fontId="21" fillId="8" borderId="3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2" fillId="8" borderId="7" xfId="0" applyNumberFormat="1" applyFont="1" applyFill="1" applyBorder="1" applyAlignment="1">
      <x:alignment horizontal="center" vertical="center"/>
    </x:xf>
    <x:xf numFmtId="0" fontId="12" fillId="8" borderId="8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24" fillId="7" borderId="4" xfId="0" applyNumberFormat="1" applyFont="1" applyFill="1" applyBorder="1" applyAlignment="1">
      <x:alignment horizontal="center" vertical="center"/>
    </x:xf>
    <x:xf numFmtId="0" fontId="24" fillId="7" borderId="0" xfId="0" applyNumberFormat="1" applyFont="1" applyFill="1" applyBorder="1" applyAlignment="1">
      <x:alignment horizontal="center" vertical="center"/>
    </x:xf>
    <x:xf numFmtId="0" fontId="24" fillId="7" borderId="5" xfId="0" applyNumberFormat="1" applyFont="1" applyFill="1" applyBorder="1" applyAlignment="1">
      <x:alignment horizontal="center" vertical="center"/>
    </x:xf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201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27" fillId="7" borderId="5" xfId="0" applyNumberFormat="1" applyFont="1" applyFill="1" applyBorder="1"/>
    <x:xf numFmtId="201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8" fillId="5" borderId="0" xfId="0" applyNumberFormat="1" applyFont="1" applyFill="1" applyBorder="1"/>
    <x:xf numFmtId="208" fontId="28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8" fillId="5" borderId="0" xfId="0" applyNumberFormat="1" applyFont="1" applyFill="1" applyBorder="1" applyAlignment="1">
      <x:alignment horizontal="center"/>
    </x:xf>
    <x:xf numFmtId="208" fontId="28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2" fillId="7" borderId="4" xfId="0" applyNumberFormat="1" applyFont="1" applyFill="1" applyBorder="1"/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2" fillId="7" borderId="4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11" fillId="7" borderId="0" xfId="0" applyNumberFormat="1" applyFont="1" applyFill="1" applyBorder="1"/>
    <x:xf numFmtId="0" fontId="11" fillId="7" borderId="0" xfId="0" applyNumberFormat="1" applyFont="1" applyFill="1" applyBorder="1"/>
    <x:xf numFmtId="204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0" fontId="29" fillId="7" borderId="0" xfId="0" applyNumberFormat="1" applyFont="1" applyFill="1" applyBorder="1"/>
    <x:xf numFmtId="204" fontId="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ff2728fed4ecc" /><Relationship Type="http://schemas.openxmlformats.org/officeDocument/2006/relationships/theme" Target="/xl/theme/theme1.xml" Id="R750ad22b6296498e" /><Relationship Type="http://schemas.openxmlformats.org/officeDocument/2006/relationships/sharedStrings" Target="/xl/sharedStrings.xml" Id="R58eae7125d534fcf" /><Relationship Type="http://schemas.openxmlformats.org/officeDocument/2006/relationships/worksheet" Target="/xl/worksheets/sheet1.xml" Id="R88dfbf00a3314159" /><Relationship Type="http://schemas.openxmlformats.org/officeDocument/2006/relationships/worksheet" Target="/xl/worksheets/sheet2.xml" Id="Rafbe7826374a4676" /><Relationship Type="http://schemas.openxmlformats.org/officeDocument/2006/relationships/worksheet" Target="/xl/worksheets/sheet3.xml" Id="R69bcc9a645464104" /><Relationship Type="http://schemas.openxmlformats.org/officeDocument/2006/relationships/worksheet" Target="/xl/worksheets/sheet4.xml" Id="Rb4da707e8d574c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a447db6f51a4eab" /><Relationship Type="http://schemas.openxmlformats.org/officeDocument/2006/relationships/chart" Target="/xl/drawings/charts/chart1.xml" Id="Rcae65d91b8194f71" /><Relationship Type="http://schemas.openxmlformats.org/officeDocument/2006/relationships/chart" Target="/xl/drawings/charts/chart2.xml" Id="R166f7521fd284c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e65d91b8194f7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6f7521fd284c0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941fe7f-b5c0-4336-9d54-1330fd948c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447db6f51a4e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434b33c2f411e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2026.10.21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BTC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18:51 北京时间  ·  ETF 流量截至美东 2026-10-20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ETF 原生币持仓：逐只可查 2/12；2026-10-19 同日样本 2/12；异日数不入小计。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83367</x:v>
      </x:c>
      <x:c r="B10" s="132"/>
      <x:c r="C10" s="133"/>
      <x:c r="D10" s="179" t="n">
        <x:f>'行情与资金流'!B5</x:f>
        <x:v>0.023457</x:v>
      </x:c>
      <x:c r="E10" s="180"/>
      <x:c r="F10" s="181"/>
      <x:c r="G10" s="194" t="n">
        <x:f>'行情与资金流'!B8</x:f>
        <x:v>-0.000298</x:v>
      </x:c>
      <x:c r="H10" s="195"/>
      <x:c r="I10" s="196"/>
      <x:c r="J10" s="206" t="n">
        <x:f>'行情与资金流'!B6</x:f>
        <x:v>28159802613</x:v>
      </x:c>
      <x:c r="K10" s="207"/>
      <x:c r="L10" s="208"/>
      <x:c r="M10" s="206" t="n">
        <x:f>'行情与资金流'!B7</x:f>
        <x:v>1675380047542</x:v>
      </x:c>
      <x:c r="N10" s="207"/>
      <x:c r="O10" s="208"/>
      <x:c r="P10" s="215" t="n">
        <x:f>'行情与资金流'!E4</x:f>
        <x:v>23.2</x:v>
      </x:c>
      <x:c r="Q10" s="216"/>
      <x:c r="R10" s="217"/>
    </x:row>
    <x:row r="11" ht="23" customHeight="1">
      <x:c r="A11" s="131"/>
      <x:c r="B11" s="132"/>
      <x:c r="C11" s="133"/>
      <x:c r="D11" s="179"/>
      <x:c r="E11" s="180"/>
      <x:c r="F11" s="181"/>
      <x:c r="G11" s="194"/>
      <x:c r="H11" s="195"/>
      <x:c r="I11" s="196"/>
      <x:c r="J11" s="206"/>
      <x:c r="K11" s="207"/>
      <x:c r="L11" s="208"/>
      <x:c r="M11" s="206"/>
      <x:c r="N11" s="207"/>
      <x:c r="O11" s="208"/>
      <x:c r="P11" s="215"/>
      <x:c r="Q11" s="216"/>
      <x:c r="R11" s="217"/>
    </x:row>
    <x:row r="12" ht="23" customHeight="1">
      <x:c r="A12" s="131"/>
      <x:c r="B12" s="132"/>
      <x:c r="C12" s="133"/>
      <x:c r="D12" s="179"/>
      <x:c r="E12" s="180"/>
      <x:c r="F12" s="181"/>
      <x:c r="G12" s="194"/>
      <x:c r="H12" s="195"/>
      <x:c r="I12" s="196"/>
      <x:c r="J12" s="206"/>
      <x:c r="K12" s="207"/>
      <x:c r="L12" s="208"/>
      <x:c r="M12" s="206"/>
      <x:c r="N12" s="207"/>
      <x:c r="O12" s="208"/>
      <x:c r="P12" s="215"/>
      <x:c r="Q12" s="216"/>
      <x:c r="R12" s="217"/>
    </x:row>
    <x:row r="13" ht="23" customHeight="1">
      <x:c r="A13" s="134" t="str">
        <x:v>USD / BTC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美东10-20</x:v>
      </x:c>
      <x:c r="Q13" s="183"/>
      <x:c r="R13" s="184"/>
    </x:row>
    <x:row r="14" ht="23" customHeight="1">
      <x:c r="A14" s="250" t="str">
        <x:v>ETF 流量日</x:v>
      </x:c>
      <x:c r="B14" s="251"/>
      <x:c r="C14" s="252"/>
      <x:c r="D14" s="173" t="str">
        <x:v>近7交易日净流</x:v>
      </x:c>
      <x:c r="E14" s="174"/>
      <x:c r="F14" s="175"/>
      <x:c r="G14" s="298" t="str">
        <x:v>已核实持仓样本</x:v>
      </x:c>
      <x:c r="H14" s="299"/>
      <x:c r="I14" s="300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53"/>
      <x:c r="B15" s="254"/>
      <x:c r="C15" s="255"/>
      <x:c r="D15" s="176"/>
      <x:c r="E15" s="177"/>
      <x:c r="F15" s="178"/>
      <x:c r="G15" s="301"/>
      <x:c r="H15" s="302"/>
      <x:c r="I15" s="303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56" t="str">
        <x:v>2026-10-20</x:v>
      </x:c>
      <x:c r="B16" s="257"/>
      <x:c r="C16" s="258"/>
      <x:c r="D16" s="215" t="n">
        <x:f>SUM('行情与资金流'!B11:B17)</x:f>
        <x:v>321.50000000000006</x:v>
      </x:c>
      <x:c r="E16" s="216"/>
      <x:c r="F16" s="217"/>
      <x:c r="G16" s="304" t="n">
        <x:f>'持仓录入'!B5</x:f>
        <x:v>848308.6801</x:v>
      </x:c>
      <x:c r="H16" s="305"/>
      <x:c r="I16" s="306"/>
      <x:c r="J16" s="313" t="n">
        <x:v>12</x:v>
      </x:c>
      <x:c r="K16" s="314"/>
      <x:c r="L16" s="315"/>
      <x:c r="M16" s="322" t="str">
        <x:v>不适用</x:v>
      </x:c>
      <x:c r="N16" s="323"/>
      <x:c r="O16" s="324"/>
      <x:c r="P16" s="322" t="str">
        <x:v>不适用</x:v>
      </x:c>
      <x:c r="Q16" s="323"/>
      <x:c r="R16" s="324"/>
    </x:row>
    <x:row r="17" ht="23" customHeight="1">
      <x:c r="A17" s="256"/>
      <x:c r="B17" s="257"/>
      <x:c r="C17" s="258"/>
      <x:c r="D17" s="215"/>
      <x:c r="E17" s="216"/>
      <x:c r="F17" s="217"/>
      <x:c r="G17" s="304"/>
      <x:c r="H17" s="305"/>
      <x:c r="I17" s="306"/>
      <x:c r="J17" s="313"/>
      <x:c r="K17" s="314"/>
      <x:c r="L17" s="315"/>
      <x:c r="M17" s="322"/>
      <x:c r="N17" s="323"/>
      <x:c r="O17" s="324"/>
      <x:c r="P17" s="322"/>
      <x:c r="Q17" s="323"/>
      <x:c r="R17" s="324"/>
    </x:row>
    <x:row r="18" ht="23" customHeight="1">
      <x:c r="A18" s="256"/>
      <x:c r="B18" s="257"/>
      <x:c r="C18" s="258"/>
      <x:c r="D18" s="215"/>
      <x:c r="E18" s="216"/>
      <x:c r="F18" s="217"/>
      <x:c r="G18" s="304"/>
      <x:c r="H18" s="305"/>
      <x:c r="I18" s="306"/>
      <x:c r="J18" s="313"/>
      <x:c r="K18" s="314"/>
      <x:c r="L18" s="315"/>
      <x:c r="M18" s="322"/>
      <x:c r="N18" s="323"/>
      <x:c r="O18" s="324"/>
      <x:c r="P18" s="322"/>
      <x:c r="Q18" s="323"/>
      <x:c r="R18" s="324"/>
    </x:row>
    <x:row r="19" ht="23" customHeight="1">
      <x:c r="A19" s="259" t="str">
        <x:v>美国东部交易日</x:v>
      </x:c>
      <x:c r="B19" s="260"/>
      <x:c r="C19" s="261"/>
      <x:c r="D19" s="182" t="str">
        <x:v>百万美元 · 完整交易日</x:v>
      </x:c>
      <x:c r="E19" s="183"/>
      <x:c r="F19" s="184"/>
      <x:c r="G19" s="307" t="str">
        <x:v>BTC · 2/12只 · 2026-10-19美东</x:v>
      </x:c>
      <x:c r="H19" s="308"/>
      <x:c r="I19" s="309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8" t="str">
        <x:v>  近7个完整 UTC 日收盘价</x:v>
      </x:c>
      <x:c r="B21" s="329"/>
      <x:c r="C21" s="329"/>
      <x:c r="D21" s="329"/>
      <x:c r="E21" s="329"/>
      <x:c r="F21" s="330"/>
      <x:c r="G21" s="328" t="str">
        <x:v>  近7交易日 ETF 美元资金流</x:v>
      </x:c>
      <x:c r="H21" s="329"/>
      <x:c r="I21" s="329"/>
      <x:c r="J21" s="329"/>
      <x:c r="K21" s="329"/>
      <x:c r="L21" s="330"/>
      <x:c r="M21" s="328" t="str">
        <x:v>  ETF 产品贡献与链上补充</x:v>
      </x:c>
      <x:c r="N21" s="329"/>
      <x:c r="O21" s="329"/>
      <x:c r="P21" s="329"/>
      <x:c r="Q21" s="329"/>
      <x:c r="R21" s="330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164" t="str">
        <x:v>美东 2026-10-20 · 产品净流量</x:v>
      </x:c>
      <x:c r="N23" s="165"/>
      <x:c r="O23" s="165"/>
      <x:c r="P23" s="165"/>
      <x:c r="Q23" s="165"/>
      <x:c r="R23" s="166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141"/>
      <x:c r="N24" s="137"/>
      <x:c r="O24" s="137"/>
      <x:c r="P24" s="137"/>
      <x:c r="Q24" s="137"/>
      <x:c r="R24" s="142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337" t="str">
        <x:f>'行情与资金流'!A23</x:f>
        <x:v>IBIT</x:v>
      </x:c>
      <x:c r="N25" s="338"/>
      <x:c r="O25" s="338"/>
      <x:c r="P25" s="339" t="n">
        <x:f>'行情与资金流'!B23</x:f>
        <x:v>29.9</x:v>
      </x:c>
      <x:c r="Q25" s="340"/>
      <x:c r="R25" s="341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141"/>
      <x:c r="N26" s="137"/>
      <x:c r="O26" s="137"/>
      <x:c r="P26" s="137"/>
      <x:c r="Q26" s="137"/>
      <x:c r="R26" s="142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37" t="str">
        <x:f>'行情与资金流'!A24</x:f>
        <x:v>BITB</x:v>
      </x:c>
      <x:c r="N27" s="338"/>
      <x:c r="O27" s="338"/>
      <x:c r="P27" s="345" t="n">
        <x:f>'行情与资金流'!B24</x:f>
        <x:v>-10.3</x:v>
      </x:c>
      <x:c r="Q27" s="346"/>
      <x:c r="R27" s="347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337" t="str">
        <x:f>'行情与资金流'!A25</x:f>
        <x:v>FBTC</x:v>
      </x:c>
      <x:c r="N29" s="338"/>
      <x:c r="O29" s="338"/>
      <x:c r="P29" s="339" t="n">
        <x:f>'行情与资金流'!B25</x:f>
        <x:v>3.6</x:v>
      </x:c>
      <x:c r="Q29" s="340"/>
      <x:c r="R29" s="341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53" t="str">
        <x:v>产品覆盖</x:v>
      </x:c>
      <x:c r="N30" s="354"/>
      <x:c r="O30" s="354"/>
      <x:c r="P30" s="355" t="n">
        <x:v>12</x:v>
      </x:c>
      <x:c r="Q30" s="355"/>
      <x:c r="R30" s="356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57"/>
      <x:c r="N31" s="358"/>
      <x:c r="O31" s="358"/>
      <x:c r="P31" s="355"/>
      <x:c r="Q31" s="355"/>
      <x:c r="R31" s="356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221"/>
      <x:c r="N32" s="47"/>
      <x:c r="O32" s="47"/>
      <x:c r="P32" s="47"/>
      <x:c r="Q32" s="47"/>
      <x:c r="R32" s="222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62" t="str">
        <x:v>美元净流量不等于原生币持仓变化</x:v>
      </x:c>
      <x:c r="N33" s="363"/>
      <x:c r="O33" s="363"/>
      <x:c r="P33" s="363"/>
      <x:c r="Q33" s="363"/>
      <x:c r="R33" s="364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8" t="str">
        <x:v>  美国现货 BTC ETF 产品明细  ·  持仓日期逐只标注  ·  流量 2026-10-20 美东</x:v>
      </x:c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329"/>
      <x:c r="Q36" s="329"/>
      <x:c r="R36" s="330"/>
    </x:row>
    <x:row r="37" ht="29" customHeight="1">
      <x:c r="A37" s="36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0"/>
    </x:row>
    <x:row r="38" ht="27" customHeight="1">
      <x:c r="A38" s="381" t="str">
        <x:f>'持仓录入'!F18</x:f>
        <x:v>IBIT</x:v>
      </x:c>
      <x:c r="B38" s="382"/>
      <x:c r="C38" s="383" t="str">
        <x:f>'持仓录入'!G18</x:f>
        <x:v>BlackRock</x:v>
      </x:c>
      <x:c r="D38" s="383"/>
      <x:c r="E38" s="384" t="n">
        <x:f>'持仓录入'!J18</x:f>
        <x:v>0.25</x:v>
      </x:c>
      <x:c r="F38" s="383"/>
      <x:c r="G38" s="385" t="n">
        <x:f>'持仓录入'!H18</x:f>
        <x:v>811115.5801</x:v>
      </x:c>
      <x:c r="H38" s="386"/>
      <x:c r="I38" s="386"/>
      <x:c r="J38" s="386"/>
      <x:c r="K38" s="387" t="str">
        <x:f>'持仓录入'!I18</x:f>
        <x:v>2026-10-19</x:v>
      </x:c>
      <x:c r="L38" s="387"/>
      <x:c r="M38" s="388" t="n">
        <x:f>'持仓录入'!K18</x:f>
        <x:v>29.9</x:v>
      </x:c>
      <x:c r="N38" s="386"/>
      <x:c r="O38" s="386"/>
      <x:c r="P38" s="387" t="str">
        <x:f>'持仓录入'!L18</x:f>
        <x:v>2026-10-20</x:v>
      </x:c>
      <x:c r="Q38" s="387"/>
      <x:c r="R38" s="389"/>
    </x:row>
    <x:row r="39" ht="27" customHeight="1">
      <x:c r="A39" s="400" t="str">
        <x:f>'持仓录入'!F19</x:f>
        <x:v>FBTC</x:v>
      </x:c>
      <x:c r="B39" s="401"/>
      <x:c r="C39" s="15" t="str">
        <x:f>'持仓录入'!G19</x:f>
        <x:v>Fidelity</x:v>
      </x:c>
      <x:c r="D39" s="15"/>
      <x:c r="E39" s="402" t="n">
        <x:f>'持仓录入'!J19</x:f>
        <x:v>0.25</x:v>
      </x:c>
      <x:c r="F39" s="15"/>
      <x:c r="G39" s="403" t="str">
        <x:v>未核实</x:v>
      </x:c>
      <x:c r="H39" s="404"/>
      <x:c r="I39" s="404"/>
      <x:c r="J39" s="404"/>
      <x:c r="K39" s="405" t="str">
        <x:v>—</x:v>
      </x:c>
      <x:c r="L39" s="405"/>
      <x:c r="M39" s="406" t="n">
        <x:f>'持仓录入'!K19</x:f>
        <x:v>3.6</x:v>
      </x:c>
      <x:c r="N39" s="407"/>
      <x:c r="O39" s="407"/>
      <x:c r="P39" s="405" t="str">
        <x:f>'持仓录入'!L19</x:f>
        <x:v>2026-10-20</x:v>
      </x:c>
      <x:c r="Q39" s="405"/>
      <x:c r="R39" s="408"/>
    </x:row>
    <x:row r="40" ht="27" customHeight="1">
      <x:c r="A40" s="381" t="str">
        <x:f>'持仓录入'!F20</x:f>
        <x:v>BITB</x:v>
      </x:c>
      <x:c r="B40" s="382"/>
      <x:c r="C40" s="383" t="str">
        <x:f>'持仓录入'!G20</x:f>
        <x:v>Bitwise</x:v>
      </x:c>
      <x:c r="D40" s="383"/>
      <x:c r="E40" s="384" t="n">
        <x:f>'持仓录入'!J20</x:f>
        <x:v>0.2</x:v>
      </x:c>
      <x:c r="F40" s="383"/>
      <x:c r="G40" s="385" t="n">
        <x:f>'持仓录入'!H20</x:f>
        <x:v>37193.1</x:v>
      </x:c>
      <x:c r="H40" s="386"/>
      <x:c r="I40" s="386"/>
      <x:c r="J40" s="386"/>
      <x:c r="K40" s="387" t="str">
        <x:f>'持仓录入'!I20</x:f>
        <x:v>2026-10-19</x:v>
      </x:c>
      <x:c r="L40" s="387"/>
      <x:c r="M40" s="411" t="n">
        <x:f>'持仓录入'!K20</x:f>
        <x:v>-10.3</x:v>
      </x:c>
      <x:c r="N40" s="412"/>
      <x:c r="O40" s="412"/>
      <x:c r="P40" s="387" t="str">
        <x:f>'持仓录入'!L20</x:f>
        <x:v>2026-10-20</x:v>
      </x:c>
      <x:c r="Q40" s="387"/>
      <x:c r="R40" s="389"/>
    </x:row>
    <x:row r="41" ht="27" customHeight="1">
      <x:c r="A41" s="400" t="str">
        <x:f>'持仓录入'!F21</x:f>
        <x:v>ARKB</x:v>
      </x:c>
      <x:c r="B41" s="401"/>
      <x:c r="C41" s="15" t="str">
        <x:f>'持仓录入'!G21</x:f>
        <x:v>ARK 21Shares</x:v>
      </x:c>
      <x:c r="D41" s="15"/>
      <x:c r="E41" s="402" t="n">
        <x:f>'持仓录入'!J21</x:f>
        <x:v>0.21</x:v>
      </x:c>
      <x:c r="F41" s="15"/>
      <x:c r="G41" s="403" t="n">
        <x:f>'持仓录入'!R21</x:f>
        <x:v>32024</x:v>
      </x:c>
      <x:c r="H41" s="404"/>
      <x:c r="I41" s="404"/>
      <x:c r="J41" s="404"/>
      <x:c r="K41" s="405" t="str">
        <x:f>RIGHT('持仓录入'!S21,5)&amp;" 历史"</x:f>
        <x:v>10-19 历史</x:v>
      </x:c>
      <x:c r="L41" s="405"/>
      <x:c r="M41" s="414" t="n">
        <x:f>'持仓录入'!K21</x:f>
        <x:v>0</x:v>
      </x:c>
      <x:c r="N41" s="401"/>
      <x:c r="O41" s="401"/>
      <x:c r="P41" s="405" t="str">
        <x:f>'持仓录入'!L21</x:f>
        <x:v>2026-10-20</x:v>
      </x:c>
      <x:c r="Q41" s="405"/>
      <x:c r="R41" s="408"/>
    </x:row>
    <x:row r="42" ht="27" customHeight="1">
      <x:c r="A42" s="381" t="str">
        <x:f>'持仓录入'!F22</x:f>
        <x:v>BTCO</x:v>
      </x:c>
      <x:c r="B42" s="382"/>
      <x:c r="C42" s="383" t="str">
        <x:f>'持仓录入'!G22</x:f>
        <x:v>Invesco Galaxy</x:v>
      </x:c>
      <x:c r="D42" s="383"/>
      <x:c r="E42" s="384" t="n">
        <x:f>'持仓录入'!J22</x:f>
        <x:v>0.25</x:v>
      </x:c>
      <x:c r="F42" s="383"/>
      <x:c r="G42" s="418" t="str">
        <x:v>未核实</x:v>
      </x:c>
      <x:c r="H42" s="419"/>
      <x:c r="I42" s="419"/>
      <x:c r="J42" s="419"/>
      <x:c r="K42" s="387" t="str">
        <x:v>—</x:v>
      </x:c>
      <x:c r="L42" s="387"/>
      <x:c r="M42" s="420" t="n">
        <x:f>'持仓录入'!K22</x:f>
        <x:v>0</x:v>
      </x:c>
      <x:c r="N42" s="382"/>
      <x:c r="O42" s="382"/>
      <x:c r="P42" s="387" t="str">
        <x:f>'持仓录入'!L22</x:f>
        <x:v>2026-10-20</x:v>
      </x:c>
      <x:c r="Q42" s="387"/>
      <x:c r="R42" s="389"/>
    </x:row>
    <x:row r="43" ht="27" customHeight="1">
      <x:c r="A43" s="400" t="str">
        <x:f>'持仓录入'!F23</x:f>
        <x:v>EZBC</x:v>
      </x:c>
      <x:c r="B43" s="401"/>
      <x:c r="C43" s="15" t="str">
        <x:f>'持仓录入'!G23</x:f>
        <x:v>Franklin</x:v>
      </x:c>
      <x:c r="D43" s="15"/>
      <x:c r="E43" s="402" t="n">
        <x:f>'持仓录入'!J23</x:f>
        <x:v>0.19</x:v>
      </x:c>
      <x:c r="F43" s="15"/>
      <x:c r="G43" s="403" t="str">
        <x:v>未核实</x:v>
      </x:c>
      <x:c r="H43" s="404"/>
      <x:c r="I43" s="404"/>
      <x:c r="J43" s="404"/>
      <x:c r="K43" s="405" t="str">
        <x:v>—</x:v>
      </x:c>
      <x:c r="L43" s="405"/>
      <x:c r="M43" s="414" t="n">
        <x:f>'持仓录入'!K23</x:f>
        <x:v>0</x:v>
      </x:c>
      <x:c r="N43" s="401"/>
      <x:c r="O43" s="401"/>
      <x:c r="P43" s="405" t="str">
        <x:f>'持仓录入'!L23</x:f>
        <x:v>2026-10-20</x:v>
      </x:c>
      <x:c r="Q43" s="405"/>
      <x:c r="R43" s="408"/>
    </x:row>
    <x:row r="44" ht="27" customHeight="1">
      <x:c r="A44" s="381" t="str">
        <x:f>'持仓录入'!F24</x:f>
        <x:v>BRRR</x:v>
      </x:c>
      <x:c r="B44" s="382"/>
      <x:c r="C44" s="383" t="str">
        <x:f>'持仓录入'!G24</x:f>
        <x:v>CoinShares</x:v>
      </x:c>
      <x:c r="D44" s="383"/>
      <x:c r="E44" s="384" t="n">
        <x:f>'持仓录入'!J24</x:f>
        <x:v>0.25</x:v>
      </x:c>
      <x:c r="F44" s="383"/>
      <x:c r="G44" s="418" t="str">
        <x:v>未核实</x:v>
      </x:c>
      <x:c r="H44" s="419"/>
      <x:c r="I44" s="419"/>
      <x:c r="J44" s="419"/>
      <x:c r="K44" s="387" t="str">
        <x:v>—</x:v>
      </x:c>
      <x:c r="L44" s="387"/>
      <x:c r="M44" s="420" t="n">
        <x:f>'持仓录入'!K24</x:f>
        <x:v>0</x:v>
      </x:c>
      <x:c r="N44" s="382"/>
      <x:c r="O44" s="382"/>
      <x:c r="P44" s="387" t="str">
        <x:f>'持仓录入'!L24</x:f>
        <x:v>2026-10-20</x:v>
      </x:c>
      <x:c r="Q44" s="387"/>
      <x:c r="R44" s="389"/>
    </x:row>
    <x:row r="45" ht="27" customHeight="1">
      <x:c r="A45" s="400" t="str">
        <x:f>'持仓录入'!F25</x:f>
        <x:v>HODL</x:v>
      </x:c>
      <x:c r="B45" s="401"/>
      <x:c r="C45" s="15" t="str">
        <x:f>'持仓录入'!G25</x:f>
        <x:v>VanEck</x:v>
      </x:c>
      <x:c r="D45" s="15"/>
      <x:c r="E45" s="402" t="n">
        <x:f>'持仓录入'!J25</x:f>
        <x:v>0.2</x:v>
      </x:c>
      <x:c r="F45" s="15"/>
      <x:c r="G45" s="403" t="n">
        <x:f>'持仓录入'!R25</x:f>
        <x:v>14665.524</x:v>
      </x:c>
      <x:c r="H45" s="404"/>
      <x:c r="I45" s="404"/>
      <x:c r="J45" s="404"/>
      <x:c r="K45" s="405" t="str">
        <x:f>RIGHT('持仓录入'!S25,5)&amp;" 历史"</x:f>
        <x:v>10-16 历史</x:v>
      </x:c>
      <x:c r="L45" s="405"/>
      <x:c r="M45" s="414" t="n">
        <x:f>'持仓录入'!K25</x:f>
        <x:v>0</x:v>
      </x:c>
      <x:c r="N45" s="401"/>
      <x:c r="O45" s="401"/>
      <x:c r="P45" s="405" t="str">
        <x:f>'持仓录入'!L25</x:f>
        <x:v>2026-10-20</x:v>
      </x:c>
      <x:c r="Q45" s="405"/>
      <x:c r="R45" s="408"/>
    </x:row>
    <x:row r="46" ht="27" customHeight="1">
      <x:c r="A46" s="381" t="str">
        <x:f>'持仓录入'!F26</x:f>
        <x:v>BTCW</x:v>
      </x:c>
      <x:c r="B46" s="382"/>
      <x:c r="C46" s="383" t="str">
        <x:f>'持仓录入'!G26</x:f>
        <x:v>WisdomTree</x:v>
      </x:c>
      <x:c r="D46" s="383"/>
      <x:c r="E46" s="384" t="n">
        <x:f>'持仓录入'!J26</x:f>
        <x:v>0.25</x:v>
      </x:c>
      <x:c r="F46" s="383"/>
      <x:c r="G46" s="418" t="str">
        <x:v>未核实</x:v>
      </x:c>
      <x:c r="H46" s="419"/>
      <x:c r="I46" s="419"/>
      <x:c r="J46" s="419"/>
      <x:c r="K46" s="387" t="str">
        <x:v>—</x:v>
      </x:c>
      <x:c r="L46" s="387"/>
      <x:c r="M46" s="420" t="n">
        <x:f>'持仓录入'!K26</x:f>
        <x:v>0</x:v>
      </x:c>
      <x:c r="N46" s="382"/>
      <x:c r="O46" s="382"/>
      <x:c r="P46" s="387" t="str">
        <x:f>'持仓录入'!L26</x:f>
        <x:v>2026-10-20</x:v>
      </x:c>
      <x:c r="Q46" s="387"/>
      <x:c r="R46" s="389"/>
    </x:row>
    <x:row r="47" ht="27" customHeight="1">
      <x:c r="A47" s="400" t="str">
        <x:f>'持仓录入'!F27</x:f>
        <x:v>MSBT</x:v>
      </x:c>
      <x:c r="B47" s="401"/>
      <x:c r="C47" s="15" t="str">
        <x:f>'持仓录入'!G27</x:f>
        <x:v>Morgan Stanley</x:v>
      </x:c>
      <x:c r="D47" s="15"/>
      <x:c r="E47" s="402" t="n">
        <x:f>'持仓录入'!J27</x:f>
        <x:v>0.14</x:v>
      </x:c>
      <x:c r="F47" s="15"/>
      <x:c r="G47" s="403" t="str">
        <x:v>未核实</x:v>
      </x:c>
      <x:c r="H47" s="404"/>
      <x:c r="I47" s="404"/>
      <x:c r="J47" s="404"/>
      <x:c r="K47" s="405" t="str">
        <x:v>—</x:v>
      </x:c>
      <x:c r="L47" s="405"/>
      <x:c r="M47" s="414" t="n">
        <x:f>'持仓录入'!K27</x:f>
        <x:v>0</x:v>
      </x:c>
      <x:c r="N47" s="401"/>
      <x:c r="O47" s="401"/>
      <x:c r="P47" s="405" t="str">
        <x:f>'持仓录入'!L27</x:f>
        <x:v>2026-10-20</x:v>
      </x:c>
      <x:c r="Q47" s="405"/>
      <x:c r="R47" s="408"/>
    </x:row>
    <x:row r="48" ht="27" customHeight="1">
      <x:c r="A48" s="381" t="str">
        <x:f>'持仓录入'!F28</x:f>
        <x:v>GBTC</x:v>
      </x:c>
      <x:c r="B48" s="382"/>
      <x:c r="C48" s="383" t="str">
        <x:f>'持仓录入'!G28</x:f>
        <x:v>Grayscale</x:v>
      </x:c>
      <x:c r="D48" s="383"/>
      <x:c r="E48" s="384" t="n">
        <x:f>'持仓录入'!J28</x:f>
        <x:v>1.5</x:v>
      </x:c>
      <x:c r="F48" s="383"/>
      <x:c r="G48" s="418" t="str">
        <x:v>未核实</x:v>
      </x:c>
      <x:c r="H48" s="419"/>
      <x:c r="I48" s="419"/>
      <x:c r="J48" s="419"/>
      <x:c r="K48" s="387" t="str">
        <x:v>—</x:v>
      </x:c>
      <x:c r="L48" s="387"/>
      <x:c r="M48" s="420" t="n">
        <x:f>'持仓录入'!K28</x:f>
        <x:v>0</x:v>
      </x:c>
      <x:c r="N48" s="382"/>
      <x:c r="O48" s="382"/>
      <x:c r="P48" s="387" t="str">
        <x:f>'持仓录入'!L28</x:f>
        <x:v>2026-10-20</x:v>
      </x:c>
      <x:c r="Q48" s="387"/>
      <x:c r="R48" s="389"/>
    </x:row>
    <x:row r="49" ht="27" customHeight="1">
      <x:c r="A49" s="400" t="str">
        <x:f>'持仓录入'!F29</x:f>
        <x:v>BTC</x:v>
      </x:c>
      <x:c r="B49" s="401"/>
      <x:c r="C49" s="15" t="str">
        <x:f>'持仓录入'!G29</x:f>
        <x:v>Grayscale</x:v>
      </x:c>
      <x:c r="D49" s="15"/>
      <x:c r="E49" s="402" t="n">
        <x:f>'持仓录入'!J29</x:f>
        <x:v>0.15</x:v>
      </x:c>
      <x:c r="F49" s="15"/>
      <x:c r="G49" s="403" t="str">
        <x:v>未核实</x:v>
      </x:c>
      <x:c r="H49" s="404"/>
      <x:c r="I49" s="404"/>
      <x:c r="J49" s="404"/>
      <x:c r="K49" s="405" t="str">
        <x:v>—</x:v>
      </x:c>
      <x:c r="L49" s="405"/>
      <x:c r="M49" s="414" t="n">
        <x:f>'持仓录入'!K29</x:f>
        <x:v>0</x:v>
      </x:c>
      <x:c r="N49" s="401"/>
      <x:c r="O49" s="401"/>
      <x:c r="P49" s="405" t="str">
        <x:f>'持仓录入'!L29</x:f>
        <x:v>2026-10-20</x:v>
      </x:c>
      <x:c r="Q49" s="405"/>
      <x:c r="R49" s="408"/>
    </x:row>
    <x:row r="50" ht="34" customHeight="1">
      <x:c r="A50" s="428" t="str">
        <x:v>已核实持仓样本 2/12 只</x:v>
      </x:c>
      <x:c r="B50" s="429"/>
      <x:c r="C50" s="429"/>
      <x:c r="D50" s="429"/>
      <x:c r="E50" s="429"/>
      <x:c r="F50" s="429"/>
      <x:c r="G50" s="430" t="n">
        <x:f>'持仓录入'!B5</x:f>
        <x:v>848308.6801</x:v>
      </x:c>
      <x:c r="H50" s="429"/>
      <x:c r="I50" s="429"/>
      <x:c r="J50" s="429"/>
      <x:c r="K50" s="429" t="str">
        <x:v>ETF 净流量 · 2026-10-20 美东</x:v>
      </x:c>
      <x:c r="L50" s="429"/>
      <x:c r="M50" s="429"/>
      <x:c r="N50" s="429"/>
      <x:c r="O50" s="429"/>
      <x:c r="P50" s="431" t="n">
        <x:f>'行情与资金流'!E4</x:f>
        <x:v>23.2</x:v>
      </x:c>
      <x:c r="Q50" s="429"/>
      <x:c r="R50" s="432"/>
    </x:row>
    <x:row r="51" ht="23" customHeight="1">
      <x:c r="A51" s="359" t="str">
        <x:v>口径：样本小计仅含同日产品；异日持仓只逐只展示；ETF 美元资金流不等于原生币增减。</x:v>
      </x:c>
      <x:c r="B51" s="360"/>
      <x:c r="C51" s="360"/>
      <x:c r="D51" s="360"/>
      <x:c r="E51" s="360"/>
      <x:c r="F51" s="360"/>
      <x:c r="G51" s="360"/>
      <x:c r="H51" s="360"/>
      <x:c r="I51" s="360"/>
      <x:c r="J51" s="360"/>
      <x:c r="K51" s="360"/>
      <x:c r="L51" s="360"/>
      <x:c r="M51" s="360"/>
      <x:c r="N51" s="360"/>
      <x:c r="O51" s="360"/>
      <x:c r="P51" s="360"/>
      <x:c r="Q51" s="360"/>
      <x:c r="R51" s="361"/>
    </x:row>
    <x:row r="52" ht="23" customHeight="1">
      <x:c r="A52" s="359" t="str">
        <x:v>标“历史”的灰色持仓仅为归档最后有效披露，不纳入本次样本；未披露/未核实不等于零。</x:v>
      </x:c>
      <x:c r="B52" s="360"/>
      <x:c r="C52" s="360"/>
      <x:c r="D52" s="360"/>
      <x:c r="E52" s="360"/>
      <x:c r="F52" s="360"/>
      <x:c r="G52" s="360"/>
      <x:c r="H52" s="360"/>
      <x:c r="I52" s="360"/>
      <x:c r="J52" s="360"/>
      <x:c r="K52" s="360"/>
      <x:c r="L52" s="360"/>
      <x:c r="M52" s="360"/>
      <x:c r="N52" s="360"/>
      <x:c r="O52" s="360"/>
      <x:c r="P52" s="360"/>
      <x:c r="Q52" s="360"/>
      <x:c r="R52" s="361"/>
    </x:row>
    <x:row r="53" ht="23" customHeight="1">
      <x:c r="A53" s="155" t="str">
        <x:v>费率为公开标示年费率，未计临时减免或质押分成；逐只来源、可编辑数据见「持仓录入」。</x:v>
      </x:c>
      <x:c r="B53" s="156"/>
      <x:c r="C53" s="156"/>
      <x:c r="D53" s="156"/>
      <x:c r="E53" s="156"/>
      <x:c r="F53" s="156"/>
      <x:c r="G53" s="156"/>
      <x:c r="H53" s="156"/>
      <x:c r="I53" s="156"/>
      <x:c r="J53" s="156"/>
      <x:c r="K53" s="156"/>
      <x:c r="L53" s="156"/>
      <x:c r="M53" s="156"/>
      <x:c r="N53" s="156"/>
      <x:c r="O53" s="156"/>
      <x:c r="P53" s="156"/>
      <x:c r="Q53" s="156"/>
      <x:c r="R53" s="157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33" t="str">
        <x:v>行情观察 18:51 北京时间｜收盘截至 2026-10-20 UTC｜持仓样本 2026-10-19 美东（逐只日期见表）｜流量 2026-10-20 美东</x:v>
      </x:c>
      <x:c r="B55" s="433"/>
      <x:c r="C55" s="433"/>
      <x:c r="D55" s="433"/>
      <x:c r="E55" s="433"/>
      <x:c r="F55" s="433"/>
      <x:c r="G55" s="433"/>
      <x:c r="H55" s="433"/>
      <x:c r="I55" s="433"/>
      <x:c r="J55" s="433"/>
      <x:c r="K55" s="433"/>
      <x:c r="L55" s="433"/>
      <x:c r="M55" s="433"/>
      <x:c r="N55" s="433"/>
      <x:c r="O55" s="433"/>
      <x:c r="P55" s="433"/>
      <x:c r="Q55" s="433"/>
      <x:c r="R55" s="433"/>
    </x:row>
    <x:row r="56" ht="23" customHeight="1">
      <x:c r="A56" s="433" t="str">
        <x:v>原始行情采集 2026-10-21T18:52:38+08:00｜本次产品明细核验 2026-10-21T18:52:38+08:00</x:v>
      </x:c>
      <x:c r="B56" s="433"/>
      <x:c r="C56" s="433"/>
      <x:c r="D56" s="433"/>
      <x:c r="E56" s="433"/>
      <x:c r="F56" s="433"/>
      <x:c r="G56" s="433"/>
      <x:c r="H56" s="433"/>
      <x:c r="I56" s="433"/>
      <x:c r="J56" s="433"/>
      <x:c r="K56" s="433"/>
      <x:c r="L56" s="433"/>
      <x:c r="M56" s="433"/>
      <x:c r="N56" s="433"/>
      <x:c r="O56" s="433"/>
      <x:c r="P56" s="433"/>
      <x:c r="Q56" s="433"/>
      <x:c r="R56" s="433"/>
    </x:row>
    <x:row r="57" ht="23" customHeight="1">
      <x:c r="A57" s="433" t="str">
        <x:v>行情、ETF 持仓、美元流量和链上指标属于不同口径，均按各自来源日期展示。</x:v>
      </x:c>
      <x:c r="B57" s="433"/>
      <x:c r="C57" s="433"/>
      <x:c r="D57" s="433"/>
      <x:c r="E57" s="433"/>
      <x:c r="F57" s="433"/>
      <x:c r="G57" s="433"/>
      <x:c r="H57" s="433"/>
      <x:c r="I57" s="433"/>
      <x:c r="J57" s="433"/>
      <x:c r="K57" s="433"/>
      <x:c r="L57" s="433"/>
      <x:c r="M57" s="433"/>
      <x:c r="N57" s="433"/>
      <x:c r="O57" s="433"/>
      <x:c r="P57" s="433"/>
      <x:c r="Q57" s="433"/>
      <x:c r="R57" s="433"/>
    </x:row>
    <x:row r="58" ht="23" customHeight="1">
      <x:c r="A58" s="433" t="str">
        <x:v>产品链接、费率与流量来源见「持仓录入」；价格历史见「行情与资金流」；链上数据见「链上与动态」。</x:v>
      </x:c>
      <x:c r="B58" s="433"/>
      <x:c r="C58" s="433"/>
      <x:c r="D58" s="433"/>
      <x:c r="E58" s="433"/>
      <x:c r="F58" s="433"/>
      <x:c r="G58" s="433"/>
      <x:c r="H58" s="433"/>
      <x:c r="I58" s="433"/>
      <x:c r="J58" s="433"/>
      <x:c r="K58" s="433"/>
      <x:c r="L58" s="433"/>
      <x:c r="M58" s="433"/>
      <x:c r="N58" s="433"/>
      <x:c r="O58" s="433"/>
      <x:c r="P58" s="433"/>
      <x:c r="Q58" s="433"/>
      <x:c r="R58" s="433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481434b33c2f411e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2/12；同日样本 2/12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848308.6801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811115.5801</x:v>
      </x:c>
      <x:c r="I18" s="16" t="str">
        <x:v>2026-10-19</x:v>
      </x:c>
      <x:c r="J18" s="43" t="n">
        <x:v>0.25</x:v>
      </x:c>
      <x:c r="K18" s="45" t="n">
        <x:v>29.9</x:v>
      </x:c>
      <x:c r="L18" s="1" t="str">
        <x:v>2026-10-20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原生币 Quantity；ETHB 汇总同日质押与未质押 ETH，排除现金</x:v>
      </x:c>
      <x:c r="R18" s="41" t="n">
        <x:v>802987.6066</x:v>
      </x:c>
      <x:c r="S18" s="40" t="str">
        <x:v>2026-10-16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待核实</x:v>
      </x:c>
      <x:c r="J19" s="44" t="n">
        <x:v>0.25</x:v>
      </x:c>
      <x:c r="K19" s="46" t="n">
        <x:v>3.6</x:v>
      </x:c>
      <x:c r="L19" s="9" t="str">
        <x:v>2026-10-20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37193.1</x:v>
      </x:c>
      <x:c r="I20" s="16" t="str">
        <x:v>2026-10-19</x:v>
      </x:c>
      <x:c r="J20" s="43" t="n">
        <x:v>0.2</x:v>
      </x:c>
      <x:c r="K20" s="45" t="n">
        <x:v>-10.3</x:v>
      </x:c>
      <x:c r="L20" s="1" t="str">
        <x:v>2026-10-20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发行商 Fund Holdings 的 in Trust 数量；未使用四舍五入的托管证明储备</x:v>
      </x:c>
      <x:c r="R20" s="41" t="n">
        <x:v>37317.87</x:v>
      </x:c>
      <x:c r="S20" s="40" t="str">
        <x:v>2026-10-18</x:v>
      </x:c>
      <x:c r="T20" s="40" t="str">
        <x:v>https://bitbetf.com/</x:v>
      </x:c>
      <x:c r="U20" s="40" t="str">
        <x:v>历史最后有效披露；不纳入本次样本小计</x:v>
      </x:c>
    </x:row>
    <x:row r="21" ht="53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/>
      <x:c r="I21" s="17" t="str">
        <x:v>待核实</x:v>
      </x:c>
      <x:c r="J21" s="44" t="n">
        <x:v>0.21</x:v>
      </x:c>
      <x:c r="K21" s="46" t="n">
        <x:v>0</x:v>
      </x:c>
      <x:c r="L21" s="9" t="str">
        <x:v>2026-10-20</x:v>
      </x:c>
      <x:c r="M21" s="38" t="str">
        <x:v>https://www.ark-funds.com/funds/arkb</x:v>
      </x:c>
      <x:c r="N21" s="38" t="str"/>
      <x:c r="O21" s="38" t="str">
        <x:v>https://farside.co.uk/btc/</x:v>
      </x:c>
      <x:c r="P21" s="38" t="str">
        <x:v>https://farside.co.uk/btc/</x:v>
      </x:c>
      <x:c r="Q21" s="36" t="str">
        <x:v>披露日期 2026-10-21 超过已结束美东交易日 2026-10-20，或数量无效；本次不采用；最后有效日 2026-10-19（历史 32,024.00000000 BTC）</x:v>
      </x:c>
      <x:c r="R21" s="41" t="n">
        <x:v>32024</x:v>
      </x:c>
      <x:c r="S21" s="40" t="str">
        <x:v>2026-10-19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43" t="n">
        <x:v>0.25</x:v>
      </x:c>
      <x:c r="K22" s="45" t="n">
        <x:v>0</x:v>
      </x:c>
      <x:c r="L22" s="1" t="str">
        <x:v>2026-10-20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44" t="n">
        <x:v>0.19</x:v>
      </x:c>
      <x:c r="K23" s="46" t="n">
        <x:v>0</x:v>
      </x:c>
      <x:c r="L23" s="9" t="str">
        <x:v>2026-10-20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待核实</x:v>
      </x:c>
      <x:c r="J24" s="43" t="n">
        <x:v>0.25</x:v>
      </x:c>
      <x:c r="K24" s="45" t="n">
        <x:v>0</x:v>
      </x:c>
      <x:c r="L24" s="1" t="str">
        <x:v>2026-10-20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待核实</x:v>
      </x:c>
      <x:c r="J25" s="44" t="n">
        <x:v>0.2</x:v>
      </x:c>
      <x:c r="K25" s="46" t="n">
        <x:v>0</x:v>
      </x:c>
      <x:c r="L25" s="9" t="str">
        <x:v>2026-10-20</x:v>
      </x:c>
      <x:c r="M25" s="38" t="str">
        <x:v>https://www.vaneck.com/us/en/investments/bitcoin-etf-hodl/</x:v>
      </x:c>
      <x:c r="N25" s="38" t="str"/>
      <x:c r="O25" s="38" t="str">
        <x:v>https://farside.co.uk/btc/</x:v>
      </x:c>
      <x:c r="P25" s="38" t="str">
        <x:v>https://farside.co.uk/btc/</x:v>
      </x:c>
      <x:c r="Q25" s="36" t="str">
        <x:v>页面未取得带日期的原生币持仓；最后有效日 2026-10-16（历史 14,665.52400000 BTC）</x:v>
      </x:c>
      <x:c r="R25" s="41" t="n">
        <x:v>14665.524</x:v>
      </x:c>
      <x:c r="S25" s="40" t="str">
        <x:v>2026-10-16</x:v>
      </x:c>
      <x:c r="T25" s="40" t="str">
        <x:v>https://www.vaneck.com/us/en/investments/bitcoin-etf-hodl/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43" t="n">
        <x:v>0.25</x:v>
      </x:c>
      <x:c r="K26" s="45" t="n">
        <x:v>0</x:v>
      </x:c>
      <x:c r="L26" s="1" t="str">
        <x:v>2026-10-20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44" t="n">
        <x:v>0.14</x:v>
      </x:c>
      <x:c r="K27" s="46" t="n">
        <x:v>0</x:v>
      </x:c>
      <x:c r="L27" s="9" t="str">
        <x:v>2026-10-20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待核实</x:v>
      </x:c>
      <x:c r="J28" s="43" t="n">
        <x:v>1.5</x:v>
      </x:c>
      <x:c r="K28" s="45" t="n">
        <x:v>0</x:v>
      </x:c>
      <x:c r="L28" s="1" t="str">
        <x:v>2026-10-20</x:v>
      </x:c>
      <x:c r="M28" s="36" t="str">
        <x:v>https://etfs.grayscale.com/gbtc</x:v>
      </x:c>
      <x:c r="N28" s="36" t="str"/>
      <x:c r="O28" s="36" t="str">
        <x:v>https://farside.co.uk/btc/</x:v>
      </x:c>
      <x:c r="P28" s="36" t="str">
        <x:v>https://farside.co.uk/btc/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待核实</x:v>
      </x:c>
      <x:c r="J29" s="44" t="n">
        <x:v>0.15</x:v>
      </x:c>
      <x:c r="K29" s="46" t="n">
        <x:v>0</x:v>
      </x:c>
      <x:c r="L29" s="9" t="str">
        <x:v>2026-10-20</x:v>
      </x:c>
      <x:c r="M29" s="38" t="str">
        <x:v>https://etfs.grayscale.com/btc</x:v>
      </x:c>
      <x:c r="N29" s="38" t="str"/>
      <x:c r="O29" s="38" t="str">
        <x:v>https://farside.co.uk/btc/</x:v>
      </x:c>
      <x:c r="P29" s="38" t="str">
        <x:v>https://farside.co.uk/btc/</x:v>
      </x:c>
      <x:c r="Q29" s="36" t="str">
        <x:v>来源失败 HTTPError；最后有效日未知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2/12；同日样本 2/12。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2026-10-21 18:52:38 北京时间</x:v>
      </x:c>
      <x:c r="C3" s="1"/>
      <x:c r="D3" s="1" t="str">
        <x:v>最新已披露交易日</x:v>
      </x:c>
      <x:c r="E3" s="1" t="str">
        <x:v>2026-10-20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83367</x:v>
      </x:c>
      <x:c r="C4" s="1"/>
      <x:c r="D4" s="1" t="str">
        <x:v>净资金流 (百万美元)</x:v>
      </x:c>
      <x:c r="E4" s="5" t="n">
        <x:v>23.2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0.023457</x:v>
      </x:c>
      <x:c r="C5" s="1"/>
      <x:c r="D5" s="1" t="str">
        <x:v>持币总量状态</x:v>
      </x:c>
      <x:c r="E5" s="1" t="str">
        <x:v>逐只 2/12；同日 2/12；总量待核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28159802613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1675380047542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-0.000298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10-12</x:v>
      </x:c>
      <x:c r="B11" s="5" t="n">
        <x:v>-65.4</x:v>
      </x:c>
      <x:c r="C11" s="1"/>
      <x:c r="D11" s="14" t="str">
        <x:v>10-14</x:v>
      </x:c>
      <x:c r="E11" s="55" t="n">
        <x:v>81603.654646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10-12</x:v>
      </x:c>
      <x:c r="M11" s="1" t="n">
        <x:f>MAX(B11,0)</x:f>
        <x:v>0</x:v>
      </x:c>
      <x:c r="N11" s="1" t="n">
        <x:f>MIN(B11,0)</x:f>
        <x:v>-65.4</x:v>
      </x:c>
    </x:row>
    <x:row r="12" ht="48" customHeight="1">
      <x:c r="A12" s="14" t="str">
        <x:v>10-13</x:v>
      </x:c>
      <x:c r="B12" s="5" t="n">
        <x:v>175.7</x:v>
      </x:c>
      <x:c r="C12" s="1"/>
      <x:c r="D12" s="14" t="str">
        <x:v>10-15</x:v>
      </x:c>
      <x:c r="E12" s="55" t="n">
        <x:v>82155.539797</x:v>
      </x:c>
      <x:c r="F12" s="1"/>
      <x:c r="G12" s="1" t="str">
        <x:v>价格历史</x:v>
      </x:c>
      <x:c r="H12" s="36" t="str">
        <x:v>https://api.coingecko.com/api/v3/coins/bitcoin/market_chart?vs_currency=usd&amp;days=8&amp;interval=daily</x:v>
      </x:c>
      <x:c r="I12" s="1"/>
      <x:c r="J12" s="1"/>
      <x:c r="K12" s="1"/>
      <x:c r="L12" s="1" t="str">
        <x:f>A12</x:f>
        <x:v>10-13</x:v>
      </x:c>
      <x:c r="M12" s="1" t="n">
        <x:f>MAX(B12,0)</x:f>
        <x:v>175.7</x:v>
      </x:c>
      <x:c r="N12" s="1" t="n">
        <x:f>MIN(B12,0)</x:f>
        <x:v>0</x:v>
      </x:c>
    </x:row>
    <x:row r="13" ht="28" customHeight="1">
      <x:c r="A13" s="14" t="str">
        <x:v>10-14</x:v>
      </x:c>
      <x:c r="B13" s="5" t="n">
        <x:v>-261.4</x:v>
      </x:c>
      <x:c r="C13" s="1"/>
      <x:c r="D13" s="14" t="str">
        <x:v>10-16</x:v>
      </x:c>
      <x:c r="E13" s="55" t="n">
        <x:v>81523.658024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10-14</x:v>
      </x:c>
      <x:c r="M13" s="1" t="n">
        <x:f>MAX(B13,0)</x:f>
        <x:v>0</x:v>
      </x:c>
      <x:c r="N13" s="1" t="n">
        <x:f>MIN(B13,0)</x:f>
        <x:v>-261.4</x:v>
      </x:c>
    </x:row>
    <x:row r="14" ht="28" customHeight="1">
      <x:c r="A14" s="14" t="str">
        <x:v>10-15</x:v>
      </x:c>
      <x:c r="B14" s="5" t="n">
        <x:v>5.1</x:v>
      </x:c>
      <x:c r="C14" s="1"/>
      <x:c r="D14" s="14" t="str">
        <x:v>10-17</x:v>
      </x:c>
      <x:c r="E14" s="55" t="n">
        <x:v>81408.345213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10-15</x:v>
      </x:c>
      <x:c r="M14" s="1" t="n">
        <x:f>MAX(B14,0)</x:f>
        <x:v>5.1</x:v>
      </x:c>
      <x:c r="N14" s="1" t="n">
        <x:f>MIN(B14,0)</x:f>
        <x:v>0</x:v>
      </x:c>
    </x:row>
    <x:row r="15" ht="48" customHeight="1">
      <x:c r="A15" s="14" t="str">
        <x:v>10-16</x:v>
      </x:c>
      <x:c r="B15" s="5" t="n">
        <x:v>-82.4</x:v>
      </x:c>
      <x:c r="C15" s="1"/>
      <x:c r="D15" s="14" t="str">
        <x:v>10-18</x:v>
      </x:c>
      <x:c r="E15" s="55" t="n">
        <x:v>82019.582913</x:v>
      </x:c>
      <x:c r="F15" s="1"/>
      <x:c r="G15" s="1" t="str">
        <x:v>行情时间口径</x:v>
      </x:c>
      <x:c r="H15" s="36" t="str">
        <x:v>行情提供方更新时间 2026-10-21T10:51:51.000Z</x:v>
      </x:c>
      <x:c r="I15" s="1"/>
      <x:c r="J15" s="1"/>
      <x:c r="K15" s="1"/>
      <x:c r="L15" s="1" t="str">
        <x:f>A15</x:f>
        <x:v>10-16</x:v>
      </x:c>
      <x:c r="M15" s="1" t="n">
        <x:f>MAX(B15,0)</x:f>
        <x:v>0</x:v>
      </x:c>
      <x:c r="N15" s="1" t="n">
        <x:f>MIN(B15,0)</x:f>
        <x:v>-82.4</x:v>
      </x:c>
    </x:row>
    <x:row r="16" ht="28" customHeight="1">
      <x:c r="A16" s="14" t="str">
        <x:v>10-19</x:v>
      </x:c>
      <x:c r="B16" s="5" t="n">
        <x:v>526.7</x:v>
      </x:c>
      <x:c r="C16" s="1"/>
      <x:c r="D16" s="14" t="str">
        <x:v>10-19</x:v>
      </x:c>
      <x:c r="E16" s="55" t="n">
        <x:v>81875.263916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10-19</x:v>
      </x:c>
      <x:c r="M16" s="1" t="n">
        <x:f>MAX(B16,0)</x:f>
        <x:v>526.7</x:v>
      </x:c>
      <x:c r="N16" s="1" t="n">
        <x:f>MIN(B16,0)</x:f>
        <x:v>0</x:v>
      </x:c>
    </x:row>
    <x:row r="17" ht="28" customHeight="1">
      <x:c r="A17" s="14" t="str">
        <x:v>10-20</x:v>
      </x:c>
      <x:c r="B17" s="5" t="n">
        <x:v>23.2</x:v>
      </x:c>
      <x:c r="C17" s="1"/>
      <x:c r="D17" s="14" t="str">
        <x:v>10-20</x:v>
      </x:c>
      <x:c r="E17" s="55" t="n">
        <x:v>82943.8315</x:v>
      </x:c>
      <x:c r="F17" s="1"/>
      <x:c r="G17" s="1"/>
      <x:c r="H17" s="1"/>
      <x:c r="I17" s="1"/>
      <x:c r="J17" s="1"/>
      <x:c r="K17" s="1"/>
      <x:c r="L17" s="1" t="str">
        <x:f>A17</x:f>
        <x:v>10-20</x:v>
      </x:c>
      <x:c r="M17" s="1" t="n">
        <x:f>MAX(B17,0)</x:f>
        <x:v>23.2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2026-10-20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8" t="n">
        <x:v>29.9</x:v>
      </x:c>
      <x:c r="C23" s="1"/>
      <x:c r="D23" s="1" t="str">
        <x:v>交易日</x:v>
      </x:c>
      <x:c r="E23" s="1" t="str">
        <x:v>2026-10-20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BITB</x:v>
      </x:c>
      <x:c r="B24" s="60" t="n">
        <x:v>-10.3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FBTC</x:v>
      </x:c>
      <x:c r="B25" s="58" t="n">
        <x:v>3.6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2"/>
      <x:c r="C4" s="14"/>
      <x:c r="D4" s="65"/>
      <x:c r="E4" s="36"/>
      <x:c r="F4" s="36"/>
      <x:c r="G4" s="1"/>
      <x:c r="H4" s="1"/>
    </x:row>
    <x:row r="5" ht="29" customHeight="1">
      <x:c r="A5" s="1"/>
      <x:c r="B5" s="62"/>
      <x:c r="C5" s="14"/>
      <x:c r="D5" s="65"/>
      <x:c r="E5" s="36"/>
      <x:c r="F5" s="36"/>
      <x:c r="G5" s="1"/>
      <x:c r="H5" s="1"/>
    </x:row>
    <x:row r="6" ht="29" customHeight="1">
      <x:c r="A6" s="1"/>
      <x:c r="B6" s="62"/>
      <x:c r="C6" s="14"/>
      <x:c r="D6" s="65"/>
      <x:c r="E6" s="36"/>
      <x:c r="F6" s="36"/>
      <x:c r="G6" s="1"/>
      <x:c r="H6" s="1"/>
    </x:row>
    <x:row r="7" ht="29" customHeight="1">
      <x:c r="A7" s="8" t="str">
        <x:v>重要动态</x:v>
      </x:c>
      <x:c r="B7" s="73" t="str">
        <x:v>事件日期</x:v>
      </x:c>
      <x:c r="C7" s="8" t="str">
        <x:v>发布日期</x:v>
      </x:c>
      <x:c r="D7" s="71" t="str">
        <x:v>核验状态</x:v>
      </x:c>
      <x:c r="E7" s="74" t="str">
        <x:v>摘要</x:v>
      </x:c>
      <x:c r="F7" s="74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2"/>
      <x:c r="C8" s="14"/>
      <x:c r="D8" s="65"/>
      <x:c r="E8" s="36"/>
      <x:c r="F8" s="36"/>
      <x:c r="G8" s="1"/>
      <x:c r="H8" s="1"/>
    </x:row>
    <x:row r="9" ht="29" customHeight="1">
      <x:c r="A9" s="36"/>
      <x:c r="B9" s="62"/>
      <x:c r="C9" s="14"/>
      <x:c r="D9" s="65"/>
      <x:c r="E9" s="36"/>
      <x:c r="F9" s="36"/>
      <x:c r="G9" s="1"/>
      <x:c r="H9" s="1"/>
    </x:row>
    <x:row r="10" ht="29" customHeight="1">
      <x:c r="A10" s="36"/>
      <x:c r="B10" s="62"/>
      <x:c r="C10" s="14"/>
      <x:c r="D10" s="65"/>
      <x:c r="E10" s="36"/>
      <x:c r="F10" s="36"/>
      <x:c r="G10" s="1"/>
      <x:c r="H10" s="1"/>
    </x:row>
    <x:row r="11" ht="29" customHeight="1">
      <x:c r="A11" s="79" t="str">
        <x:v>数据口径：链上活动是网络指标，不能等同于代币现金流；事件日期与文章发布日期分别记录。</x:v>
      </x:c>
      <x:c r="B11" s="80"/>
      <x:c r="C11" s="81"/>
      <x:c r="D11" s="82"/>
      <x:c r="E11" s="79"/>
      <x:c r="F11" s="79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3" t="str">
        <x:v>来源与产品范围核验</x:v>
      </x:c>
      <x:c r="B13" s="84"/>
      <x:c r="C13" s="84"/>
      <x:c r="D13" s="84"/>
      <x:c r="E13" s="83"/>
      <x:c r="F13" s="84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https://api.coingecko.com/api/v3/coins/markets?vs_currency=usd&amp;ids=bitcoin%2Cethereum%2Csolana%2Csui&amp;price_change_percentage=7d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Farside（网页直读；终端403）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84" t="str">
        <x:v>缺失、延迟披露及最后有效日期</x:v>
      </x:c>
      <x:c r="B17" s="84"/>
      <x:c r="C17" s="84"/>
      <x:c r="D17" s="84"/>
      <x:c r="E17" s="84"/>
      <x:c r="F17" s="84"/>
      <x:c r="G17" s="1"/>
      <x:c r="H17" s="1"/>
    </x:row>
    <x:row r="18" ht="44" customHeight="1">
      <x:c r="A18" s="36" t="str">
        <x:v>FBTC 原生币持仓：页面未取得带日期的原生币持仓；最后有效日未知</x:v>
      </x:c>
      <x:c r="B18" s="36"/>
      <x:c r="C18" s="36"/>
      <x:c r="D18" s="36"/>
      <x:c r="E18" s="36"/>
      <x:c r="F18" s="36"/>
      <x:c r="G18" s="1"/>
      <x:c r="H18" s="1"/>
    </x:row>
    <x:row r="19" ht="44" customHeight="1">
      <x:c r="A19" s="38" t="str">
        <x:v>ARKB 原生币持仓：披露日期 2026-10-21 超过已结束美东交易日 2026-10-20，或数量无效；本次不采用；最后有效日 2026-10-19（历史 32,024.00000000 BTC）</x:v>
      </x:c>
      <x:c r="B19" s="38"/>
      <x:c r="C19" s="38"/>
      <x:c r="D19" s="38"/>
      <x:c r="E19" s="38"/>
      <x:c r="F19" s="38"/>
      <x:c r="G19" s="1"/>
      <x:c r="H19" s="1"/>
    </x:row>
    <x:row r="20" ht="44" customHeight="1">
      <x:c r="A20" s="36" t="str">
        <x:v>BTCO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EZBC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BRRR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HODL 原生币持仓：页面未取得带日期的原生币持仓；最后有效日 2026-10-16（历史 14,665.52400000 BTC）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BTCW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MSBT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GBTC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BTC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截至采集时最近已结束美东交易日为 2026-10-20；当前行情与 ETF 披露日期分列，旧披露不称为今日新数据。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过去24小时未核实到符合要求的重要官方新公告；不以旧公告填充。</x:v>
      </x:c>
      <x:c r="B29" s="38"/>
      <x:c r="C29" s="38"/>
      <x:c r="D29" s="38"/>
      <x:c r="E29" s="38"/>
      <x:c r="F29" s="38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