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stabretagne-my.sharepoint.com/personal/numa_benamer_ensta-bretagne_org/Documents/Documents/"/>
    </mc:Choice>
  </mc:AlternateContent>
  <xr:revisionPtr revIDLastSave="0" documentId="8_{F66FA7C0-B0DB-41C3-AD55-D2BAF8DD1ACC}" xr6:coauthVersionLast="34" xr6:coauthVersionMax="34" xr10:uidLastSave="{00000000-0000-0000-0000-000000000000}"/>
  <bookViews>
    <workbookView xWindow="0" yWindow="0" windowWidth="24000" windowHeight="8625" xr2:uid="{E985BE8E-38F1-4157-BD6F-9FE17A4957E5}"/>
  </bookViews>
  <sheets>
    <sheet name="Feuil1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C38" i="1"/>
  <c r="E15" i="1"/>
  <c r="E21" i="1"/>
  <c r="E28" i="1"/>
  <c r="E7" i="1"/>
  <c r="E13" i="1"/>
  <c r="E9" i="1"/>
  <c r="E11" i="1"/>
  <c r="E29" i="1"/>
  <c r="E31" i="1"/>
  <c r="C29" i="1"/>
  <c r="C28" i="1"/>
  <c r="E6" i="1"/>
  <c r="E22" i="1"/>
  <c r="E23" i="1"/>
  <c r="C23" i="1"/>
  <c r="E4" i="1"/>
  <c r="E5" i="1"/>
  <c r="C21" i="1"/>
  <c r="E8" i="1"/>
  <c r="E14" i="1"/>
  <c r="C14" i="1"/>
  <c r="E10" i="1"/>
  <c r="E39" i="1"/>
  <c r="C11" i="1"/>
  <c r="C22" i="1"/>
  <c r="C13" i="1"/>
  <c r="E12" i="1"/>
  <c r="C12" i="1"/>
  <c r="E40" i="1"/>
  <c r="C40" i="1"/>
  <c r="C39" i="1"/>
  <c r="C31" i="1"/>
</calcChain>
</file>

<file path=xl/sharedStrings.xml><?xml version="1.0" encoding="utf-8"?>
<sst xmlns="http://schemas.openxmlformats.org/spreadsheetml/2006/main" count="72" uniqueCount="25">
  <si>
    <t>Fe</t>
  </si>
  <si>
    <t>kN</t>
  </si>
  <si>
    <t>N</t>
  </si>
  <si>
    <t>Ft</t>
  </si>
  <si>
    <t>daN</t>
  </si>
  <si>
    <t>Fc</t>
  </si>
  <si>
    <t>Ø_Comp</t>
  </si>
  <si>
    <t>mm</t>
  </si>
  <si>
    <t>m</t>
  </si>
  <si>
    <t>Ø_Tir</t>
  </si>
  <si>
    <t>Ø_Tige_C</t>
  </si>
  <si>
    <t>Ø_tige_T</t>
  </si>
  <si>
    <t>S_tige_C</t>
  </si>
  <si>
    <t>cm²</t>
  </si>
  <si>
    <t>m²</t>
  </si>
  <si>
    <t>S_tige_T</t>
  </si>
  <si>
    <t>S_C</t>
  </si>
  <si>
    <t>S_T</t>
  </si>
  <si>
    <t>ΔP_dist</t>
  </si>
  <si>
    <t>bar</t>
  </si>
  <si>
    <t>Pa</t>
  </si>
  <si>
    <t>Pc_3</t>
  </si>
  <si>
    <t>Pc_2</t>
  </si>
  <si>
    <t>Pc_1</t>
  </si>
  <si>
    <t>Pc_p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</si>
</sst>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16</xdr:row>
      <xdr:rowOff>114299</xdr:rowOff>
    </xdr:from>
    <xdr:ext cx="4048125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2A52DB2-3449-4889-B0AD-C1F2A4D7702C}"/>
            </a:ext>
          </a:extLst>
        </xdr:cNvPr>
        <xdr:cNvSpPr txBox="1"/>
      </xdr:nvSpPr>
      <xdr:spPr>
        <a:xfrm>
          <a:off x="38100" y="3162299"/>
          <a:ext cx="40481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 b="1"/>
            <a:t>Sortie</a:t>
          </a:r>
          <a:r>
            <a:rPr lang="fr-FR" sz="1100" b="1" baseline="0"/>
            <a:t> du vérin compacteur</a:t>
          </a:r>
          <a:endParaRPr lang="fr-FR" sz="1100" b="1"/>
        </a:p>
      </xdr:txBody>
    </xdr:sp>
    <xdr:clientData/>
  </xdr:oneCellAnchor>
  <xdr:oneCellAnchor>
    <xdr:from>
      <xdr:col>0</xdr:col>
      <xdr:colOff>133350</xdr:colOff>
      <xdr:row>0</xdr:row>
      <xdr:rowOff>95249</xdr:rowOff>
    </xdr:from>
    <xdr:ext cx="4048125" cy="264560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AAEA351-45E2-4963-8C0C-C412E9165B78}"/>
            </a:ext>
          </a:extLst>
        </xdr:cNvPr>
        <xdr:cNvSpPr txBox="1"/>
      </xdr:nvSpPr>
      <xdr:spPr>
        <a:xfrm>
          <a:off x="133350" y="95249"/>
          <a:ext cx="40481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 b="1"/>
            <a:t>Données :</a:t>
          </a:r>
        </a:p>
      </xdr:txBody>
    </xdr:sp>
    <xdr:clientData/>
  </xdr:oneCellAnchor>
  <xdr:oneCellAnchor>
    <xdr:from>
      <xdr:col>0</xdr:col>
      <xdr:colOff>9525</xdr:colOff>
      <xdr:row>24</xdr:row>
      <xdr:rowOff>76199</xdr:rowOff>
    </xdr:from>
    <xdr:ext cx="4048125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2B9CA916-E7E0-47F4-898B-DAC47F4515AC}"/>
            </a:ext>
          </a:extLst>
        </xdr:cNvPr>
        <xdr:cNvSpPr txBox="1"/>
      </xdr:nvSpPr>
      <xdr:spPr>
        <a:xfrm>
          <a:off x="9525" y="4648199"/>
          <a:ext cx="40481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 b="1"/>
            <a:t>Entrée vérin compacteur</a:t>
          </a:r>
        </a:p>
      </xdr:txBody>
    </xdr:sp>
    <xdr:clientData/>
  </xdr:oneCellAnchor>
  <xdr:oneCellAnchor>
    <xdr:from>
      <xdr:col>0</xdr:col>
      <xdr:colOff>0</xdr:colOff>
      <xdr:row>32</xdr:row>
      <xdr:rowOff>133349</xdr:rowOff>
    </xdr:from>
    <xdr:ext cx="4048125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63ED7BF9-841B-47FE-9184-C88E80A24934}"/>
            </a:ext>
          </a:extLst>
        </xdr:cNvPr>
        <xdr:cNvSpPr txBox="1"/>
      </xdr:nvSpPr>
      <xdr:spPr>
        <a:xfrm>
          <a:off x="0" y="6229349"/>
          <a:ext cx="404812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 b="1"/>
            <a:t>Sortie</a:t>
          </a:r>
          <a:r>
            <a:rPr lang="fr-FR" sz="1100" b="1" baseline="0"/>
            <a:t> du vérin tiroir</a:t>
          </a:r>
          <a:endParaRPr lang="fr-FR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58AC-093E-4BAB-88DD-7AFF4FBD818F}">
  <dimension ref="A4:E40"/>
  <sheetViews>
    <sheetView tabSelected="1" topLeftCell="A20" workbookViewId="0" xr3:uid="{0C6AE3A5-D672-5573-B4B8-53D7DE162A0C}">
      <selection activeCell="F34" sqref="F34"/>
    </sheetView>
  </sheetViews>
  <sheetFormatPr defaultColWidth="11.42578125" defaultRowHeight="15"/>
  <cols>
    <col min="5" max="5" width="12" bestFit="1" customWidth="1"/>
  </cols>
  <sheetData>
    <row r="4" spans="1:5">
      <c r="A4" t="s">
        <v>0</v>
      </c>
      <c r="B4" t="s">
        <v>1</v>
      </c>
      <c r="C4">
        <v>100</v>
      </c>
      <c r="D4" t="s">
        <v>2</v>
      </c>
      <c r="E4">
        <f>C4*1000</f>
        <v>100000</v>
      </c>
    </row>
    <row r="5" spans="1:5">
      <c r="A5" t="s">
        <v>3</v>
      </c>
      <c r="B5" t="s">
        <v>4</v>
      </c>
      <c r="C5">
        <v>10000</v>
      </c>
      <c r="D5" t="s">
        <v>2</v>
      </c>
      <c r="E5">
        <f>C5*10</f>
        <v>100000</v>
      </c>
    </row>
    <row r="6" spans="1:5">
      <c r="A6" t="s">
        <v>5</v>
      </c>
      <c r="B6" t="s">
        <v>4</v>
      </c>
      <c r="C6">
        <v>12000</v>
      </c>
      <c r="D6" t="s">
        <v>2</v>
      </c>
      <c r="E6">
        <f>C6*10</f>
        <v>120000</v>
      </c>
    </row>
    <row r="7" spans="1:5">
      <c r="A7" s="1" t="s">
        <v>6</v>
      </c>
      <c r="B7" s="1" t="s">
        <v>7</v>
      </c>
      <c r="C7" s="1">
        <v>100</v>
      </c>
      <c r="D7" s="1" t="s">
        <v>8</v>
      </c>
      <c r="E7" s="1">
        <f>C7/1000</f>
        <v>0.1</v>
      </c>
    </row>
    <row r="8" spans="1:5">
      <c r="A8" s="1" t="s">
        <v>9</v>
      </c>
      <c r="B8" s="1" t="s">
        <v>7</v>
      </c>
      <c r="C8" s="1">
        <v>30</v>
      </c>
      <c r="D8" s="1" t="s">
        <v>8</v>
      </c>
      <c r="E8" s="1">
        <f t="shared" ref="E8:E10" si="0">C8/1000</f>
        <v>0.03</v>
      </c>
    </row>
    <row r="9" spans="1:5">
      <c r="A9" s="1" t="s">
        <v>10</v>
      </c>
      <c r="B9" s="1" t="s">
        <v>7</v>
      </c>
      <c r="C9" s="1">
        <v>70</v>
      </c>
      <c r="D9" s="1" t="s">
        <v>8</v>
      </c>
      <c r="E9" s="1">
        <f t="shared" si="0"/>
        <v>7.0000000000000007E-2</v>
      </c>
    </row>
    <row r="10" spans="1:5">
      <c r="A10" s="1" t="s">
        <v>11</v>
      </c>
      <c r="B10" s="1" t="s">
        <v>7</v>
      </c>
      <c r="C10" s="1">
        <v>22</v>
      </c>
      <c r="D10" s="1" t="s">
        <v>8</v>
      </c>
      <c r="E10" s="1">
        <f t="shared" si="0"/>
        <v>2.1999999999999999E-2</v>
      </c>
    </row>
    <row r="11" spans="1:5">
      <c r="A11" s="1" t="s">
        <v>12</v>
      </c>
      <c r="B11" s="1" t="s">
        <v>13</v>
      </c>
      <c r="C11" s="1">
        <f t="shared" ref="C11:C12" si="1">E11*10000</f>
        <v>80.110612666539737</v>
      </c>
      <c r="D11" s="1" t="s">
        <v>14</v>
      </c>
      <c r="E11" s="1">
        <f>E13-(2*PI()*((E9/2)^2))</f>
        <v>8.0110612666539731E-3</v>
      </c>
    </row>
    <row r="12" spans="1:5">
      <c r="A12" s="1" t="s">
        <v>15</v>
      </c>
      <c r="B12" s="1" t="s">
        <v>13</v>
      </c>
      <c r="C12" s="1">
        <f t="shared" si="1"/>
        <v>6.53451271946677</v>
      </c>
      <c r="D12" s="1" t="s">
        <v>14</v>
      </c>
      <c r="E12" s="1">
        <f>E14-(2*PI()*((E10/2)^2))</f>
        <v>6.5345127194667697E-4</v>
      </c>
    </row>
    <row r="13" spans="1:5">
      <c r="A13" s="1" t="s">
        <v>16</v>
      </c>
      <c r="B13" s="1" t="s">
        <v>13</v>
      </c>
      <c r="C13" s="1">
        <f>E13*10000</f>
        <v>157.07963267948966</v>
      </c>
      <c r="D13" s="1" t="s">
        <v>14</v>
      </c>
      <c r="E13" s="1">
        <f>2*PI()*((E7/2)^2)</f>
        <v>1.5707963267948967E-2</v>
      </c>
    </row>
    <row r="14" spans="1:5">
      <c r="A14" s="1" t="s">
        <v>17</v>
      </c>
      <c r="B14" s="1" t="s">
        <v>13</v>
      </c>
      <c r="C14" s="1">
        <f>E14*10000</f>
        <v>14.137166941154069</v>
      </c>
      <c r="D14" s="1" t="s">
        <v>14</v>
      </c>
      <c r="E14" s="1">
        <f>2*PI()*((E8/2)^2)</f>
        <v>1.4137166941154068E-3</v>
      </c>
    </row>
    <row r="15" spans="1:5">
      <c r="A15" s="1" t="s">
        <v>18</v>
      </c>
      <c r="B15" s="1" t="s">
        <v>19</v>
      </c>
      <c r="C15" s="1">
        <v>5</v>
      </c>
      <c r="D15" s="1" t="s">
        <v>20</v>
      </c>
      <c r="E15" s="1">
        <f>C15*100000</f>
        <v>500000</v>
      </c>
    </row>
    <row r="20" spans="1:5">
      <c r="A20" s="1" t="s">
        <v>21</v>
      </c>
      <c r="B20" s="1" t="s">
        <v>19</v>
      </c>
      <c r="C20" s="1">
        <v>0</v>
      </c>
      <c r="D20" s="1" t="s">
        <v>20</v>
      </c>
      <c r="E20" s="1">
        <v>0</v>
      </c>
    </row>
    <row r="21" spans="1:5">
      <c r="A21" s="1" t="s">
        <v>22</v>
      </c>
      <c r="B21" s="1" t="s">
        <v>19</v>
      </c>
      <c r="C21" s="1">
        <f>E21*0.00001</f>
        <v>5</v>
      </c>
      <c r="D21" s="1" t="s">
        <v>20</v>
      </c>
      <c r="E21" s="1">
        <f>E15</f>
        <v>500000</v>
      </c>
    </row>
    <row r="22" spans="1:5">
      <c r="A22" s="1" t="s">
        <v>23</v>
      </c>
      <c r="B22" s="1" t="s">
        <v>19</v>
      </c>
      <c r="C22" s="1">
        <f>E22*0.00001</f>
        <v>78.944372684109752</v>
      </c>
      <c r="D22" s="1" t="s">
        <v>20</v>
      </c>
      <c r="E22" s="1">
        <f>(E11*E21+E6)/E13</f>
        <v>7894437.2684109751</v>
      </c>
    </row>
    <row r="23" spans="1:5">
      <c r="A23" s="1" t="s">
        <v>24</v>
      </c>
      <c r="B23" s="1" t="s">
        <v>19</v>
      </c>
      <c r="C23" s="1">
        <f>E23*0.00001</f>
        <v>83.944372684109752</v>
      </c>
      <c r="D23" s="1" t="s">
        <v>20</v>
      </c>
      <c r="E23" s="1">
        <f>E22+E15</f>
        <v>8394437.2684109751</v>
      </c>
    </row>
    <row r="28" spans="1:5">
      <c r="A28" s="1" t="s">
        <v>23</v>
      </c>
      <c r="B28" s="1" t="s">
        <v>19</v>
      </c>
      <c r="C28" s="1">
        <f>E28*0.00001</f>
        <v>5</v>
      </c>
      <c r="D28" s="1" t="s">
        <v>20</v>
      </c>
      <c r="E28" s="1">
        <f>E21</f>
        <v>500000</v>
      </c>
    </row>
    <row r="29" spans="1:5">
      <c r="A29" s="1" t="s">
        <v>22</v>
      </c>
      <c r="B29" s="1" t="s">
        <v>19</v>
      </c>
      <c r="C29" s="1">
        <f>E29*0.00001</f>
        <v>9.8039215686274535</v>
      </c>
      <c r="D29" s="1" t="s">
        <v>20</v>
      </c>
      <c r="E29" s="1">
        <f>(E28*E13)/E11</f>
        <v>980392.15686274518</v>
      </c>
    </row>
    <row r="30" spans="1:5">
      <c r="A30" s="1" t="s">
        <v>21</v>
      </c>
      <c r="B30" s="1" t="s">
        <v>19</v>
      </c>
      <c r="C30" s="1">
        <v>0</v>
      </c>
      <c r="D30" s="1" t="s">
        <v>20</v>
      </c>
      <c r="E30" s="1">
        <v>0</v>
      </c>
    </row>
    <row r="31" spans="1:5">
      <c r="A31" s="1" t="s">
        <v>24</v>
      </c>
      <c r="B31" s="1" t="s">
        <v>19</v>
      </c>
      <c r="C31" s="1">
        <f>E31*0.00001</f>
        <v>14.803921568627452</v>
      </c>
      <c r="D31" s="1" t="s">
        <v>20</v>
      </c>
      <c r="E31" s="1">
        <f>E29+E28</f>
        <v>1480392.1568627451</v>
      </c>
    </row>
    <row r="37" spans="1:5">
      <c r="A37" s="1" t="s">
        <v>21</v>
      </c>
      <c r="B37" s="1" t="s">
        <v>19</v>
      </c>
      <c r="C37" s="1">
        <v>0</v>
      </c>
      <c r="D37" s="1" t="s">
        <v>20</v>
      </c>
      <c r="E37" s="1">
        <v>0</v>
      </c>
    </row>
    <row r="38" spans="1:5">
      <c r="A38" s="1" t="s">
        <v>22</v>
      </c>
      <c r="B38" s="1" t="s">
        <v>19</v>
      </c>
      <c r="C38" s="1">
        <f>E38*0.00001</f>
        <v>0</v>
      </c>
      <c r="D38" s="1" t="s">
        <v>20</v>
      </c>
      <c r="E38" s="1">
        <f>E32</f>
        <v>0</v>
      </c>
    </row>
    <row r="39" spans="1:5">
      <c r="A39" s="1" t="s">
        <v>23</v>
      </c>
      <c r="B39" s="1" t="s">
        <v>19</v>
      </c>
      <c r="C39" s="1" t="e">
        <f>E39*0.00001</f>
        <v>#DIV/0!</v>
      </c>
      <c r="D39" s="1" t="s">
        <v>20</v>
      </c>
      <c r="E39" s="1" t="e">
        <f>(E28*E38+E23)/E30</f>
        <v>#DIV/0!</v>
      </c>
    </row>
    <row r="40" spans="1:5">
      <c r="A40" s="1" t="s">
        <v>24</v>
      </c>
      <c r="B40" s="1" t="s">
        <v>19</v>
      </c>
      <c r="C40" s="1" t="e">
        <f>E40*0.00001</f>
        <v>#DIV/0!</v>
      </c>
      <c r="D40" s="1" t="s">
        <v>20</v>
      </c>
      <c r="E40" s="1" t="e">
        <f>E39+E32</f>
        <v>#DIV/0!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83288F13907A4082A99333D9BEF1B2" ma:contentTypeVersion="0" ma:contentTypeDescription="Crée un document." ma:contentTypeScope="" ma:versionID="454353f763df63043e175fe0b325a1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bbf10744f8b5955bfb7548918bd11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4CFEC0-1EB9-4855-9B82-27A5CA41F587}"/>
</file>

<file path=customXml/itemProps2.xml><?xml version="1.0" encoding="utf-8"?>
<ds:datastoreItem xmlns:ds="http://schemas.openxmlformats.org/officeDocument/2006/customXml" ds:itemID="{F3EA4FE8-29E0-4A0D-88E3-C51C9905F4E9}"/>
</file>

<file path=customXml/itemProps3.xml><?xml version="1.0" encoding="utf-8"?>
<ds:datastoreItem xmlns:ds="http://schemas.openxmlformats.org/officeDocument/2006/customXml" ds:itemID="{BF9EE699-5C9C-45BA-8D41-021093B864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</dc:creator>
  <cp:keywords/>
  <dc:description/>
  <cp:lastModifiedBy>ANO</cp:lastModifiedBy>
  <cp:revision/>
  <dcterms:created xsi:type="dcterms:W3CDTF">2018-06-22T09:32:20Z</dcterms:created>
  <dcterms:modified xsi:type="dcterms:W3CDTF">2018-06-25T10:56:44Z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0x0101000683288F13907A4082A99333D9BEF1B2</vt:lpwstr>
  </property>
</Properties>
</file>