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class\PowerBI\PowerBI Datasets\"/>
    </mc:Choice>
  </mc:AlternateContent>
  <xr:revisionPtr revIDLastSave="0" documentId="8_{DE12674C-9332-40DB-B8E0-EC5236084D70}" xr6:coauthVersionLast="47" xr6:coauthVersionMax="47" xr10:uidLastSave="{00000000-0000-0000-0000-000000000000}"/>
  <bookViews>
    <workbookView xWindow="-120" yWindow="-120" windowWidth="20730" windowHeight="11160" xr2:uid="{2F4E163D-A177-495C-8602-907B51033C45}"/>
  </bookViews>
  <sheets>
    <sheet name="TBL_Campaign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20" i="1" l="1"/>
  <c r="F620" i="1"/>
  <c r="E620" i="1"/>
  <c r="G619" i="1"/>
  <c r="F619" i="1"/>
  <c r="E619" i="1"/>
  <c r="G618" i="1"/>
  <c r="F618" i="1"/>
  <c r="E618" i="1"/>
  <c r="G617" i="1"/>
  <c r="F617" i="1"/>
  <c r="E617" i="1"/>
  <c r="G616" i="1"/>
  <c r="F616" i="1"/>
  <c r="E616" i="1"/>
  <c r="G615" i="1"/>
  <c r="F615" i="1"/>
  <c r="E615" i="1"/>
  <c r="G614" i="1"/>
  <c r="F614" i="1"/>
  <c r="E614" i="1"/>
  <c r="G613" i="1"/>
  <c r="F613" i="1"/>
  <c r="E613" i="1"/>
  <c r="G612" i="1"/>
  <c r="F612" i="1"/>
  <c r="E612" i="1"/>
  <c r="G611" i="1"/>
  <c r="F611" i="1"/>
  <c r="E611" i="1"/>
  <c r="G610" i="1"/>
  <c r="F610" i="1"/>
  <c r="E610" i="1"/>
  <c r="G609" i="1"/>
  <c r="F609" i="1"/>
  <c r="E609" i="1"/>
  <c r="G608" i="1"/>
  <c r="F608" i="1"/>
  <c r="E608" i="1"/>
  <c r="G607" i="1"/>
  <c r="F607" i="1"/>
  <c r="E607" i="1"/>
  <c r="G606" i="1"/>
  <c r="F606" i="1"/>
  <c r="E606" i="1"/>
  <c r="G605" i="1"/>
  <c r="F605" i="1"/>
  <c r="E605" i="1"/>
  <c r="G604" i="1"/>
  <c r="F604" i="1"/>
  <c r="E604" i="1"/>
  <c r="G603" i="1"/>
  <c r="F603" i="1"/>
  <c r="E603" i="1"/>
  <c r="G602" i="1"/>
  <c r="F602" i="1"/>
  <c r="E602" i="1"/>
  <c r="G601" i="1"/>
  <c r="F601" i="1"/>
  <c r="E601" i="1"/>
  <c r="G600" i="1"/>
  <c r="F600" i="1"/>
  <c r="E600" i="1"/>
  <c r="G599" i="1"/>
  <c r="F599" i="1"/>
  <c r="E599" i="1"/>
  <c r="G598" i="1"/>
  <c r="F598" i="1"/>
  <c r="E598" i="1"/>
  <c r="G597" i="1"/>
  <c r="F597" i="1"/>
  <c r="E597" i="1"/>
  <c r="G596" i="1"/>
  <c r="F596" i="1"/>
  <c r="E596" i="1"/>
  <c r="G595" i="1"/>
  <c r="F595" i="1"/>
  <c r="E595" i="1"/>
  <c r="G594" i="1"/>
  <c r="F594" i="1"/>
  <c r="E594" i="1"/>
  <c r="G593" i="1"/>
  <c r="F593" i="1"/>
  <c r="E593" i="1"/>
  <c r="G592" i="1"/>
  <c r="F592" i="1"/>
  <c r="E592" i="1"/>
  <c r="G591" i="1"/>
  <c r="F591" i="1"/>
  <c r="E591" i="1"/>
  <c r="G590" i="1"/>
  <c r="F590" i="1"/>
  <c r="E590" i="1"/>
  <c r="G589" i="1"/>
  <c r="F589" i="1"/>
  <c r="E589" i="1"/>
  <c r="G588" i="1"/>
  <c r="F588" i="1"/>
  <c r="E588" i="1"/>
  <c r="G587" i="1"/>
  <c r="F587" i="1"/>
  <c r="E587" i="1"/>
  <c r="G586" i="1"/>
  <c r="F586" i="1"/>
  <c r="E586" i="1"/>
  <c r="G585" i="1"/>
  <c r="F585" i="1"/>
  <c r="E585" i="1"/>
  <c r="G584" i="1"/>
  <c r="F584" i="1"/>
  <c r="E584" i="1"/>
  <c r="G583" i="1"/>
  <c r="F583" i="1"/>
  <c r="E583" i="1"/>
  <c r="G582" i="1"/>
  <c r="F582" i="1"/>
  <c r="E582" i="1"/>
  <c r="G581" i="1"/>
  <c r="F581" i="1"/>
  <c r="E581" i="1"/>
  <c r="G580" i="1"/>
  <c r="F580" i="1"/>
  <c r="E580" i="1"/>
  <c r="G579" i="1"/>
  <c r="F579" i="1"/>
  <c r="E579" i="1"/>
  <c r="G578" i="1"/>
  <c r="F578" i="1"/>
  <c r="E578" i="1"/>
  <c r="G577" i="1"/>
  <c r="F577" i="1"/>
  <c r="E577" i="1"/>
  <c r="G576" i="1"/>
  <c r="F576" i="1"/>
  <c r="E576" i="1"/>
  <c r="G575" i="1"/>
  <c r="F575" i="1"/>
  <c r="E575" i="1"/>
  <c r="G574" i="1"/>
  <c r="F574" i="1"/>
  <c r="E574" i="1"/>
  <c r="G573" i="1"/>
  <c r="F573" i="1"/>
  <c r="E573" i="1"/>
  <c r="G572" i="1"/>
  <c r="F572" i="1"/>
  <c r="E572" i="1"/>
  <c r="G571" i="1"/>
  <c r="F571" i="1"/>
  <c r="E571" i="1"/>
  <c r="G570" i="1"/>
  <c r="F570" i="1"/>
  <c r="E570" i="1"/>
  <c r="G569" i="1"/>
  <c r="F569" i="1"/>
  <c r="E569" i="1"/>
  <c r="G568" i="1"/>
  <c r="F568" i="1"/>
  <c r="E568" i="1"/>
  <c r="G567" i="1"/>
  <c r="F567" i="1"/>
  <c r="E567" i="1"/>
  <c r="G566" i="1"/>
  <c r="F566" i="1"/>
  <c r="E566" i="1"/>
  <c r="G565" i="1"/>
  <c r="F565" i="1"/>
  <c r="E565" i="1"/>
  <c r="G564" i="1"/>
  <c r="F564" i="1"/>
  <c r="E564" i="1"/>
  <c r="G563" i="1"/>
  <c r="F563" i="1"/>
  <c r="E563" i="1"/>
  <c r="G562" i="1"/>
  <c r="F562" i="1"/>
  <c r="E562" i="1"/>
  <c r="G561" i="1"/>
  <c r="F561" i="1"/>
  <c r="E561" i="1"/>
  <c r="G560" i="1"/>
  <c r="F560" i="1"/>
  <c r="E560" i="1"/>
  <c r="G559" i="1"/>
  <c r="F559" i="1"/>
  <c r="E559" i="1"/>
  <c r="G558" i="1"/>
  <c r="F558" i="1"/>
  <c r="E558" i="1"/>
  <c r="G557" i="1"/>
  <c r="F557" i="1"/>
  <c r="E557" i="1"/>
  <c r="G556" i="1"/>
  <c r="F556" i="1"/>
  <c r="E556" i="1"/>
  <c r="G555" i="1"/>
  <c r="F555" i="1"/>
  <c r="E555" i="1"/>
  <c r="G554" i="1"/>
  <c r="F554" i="1"/>
  <c r="E554" i="1"/>
  <c r="G553" i="1"/>
  <c r="F553" i="1"/>
  <c r="E553" i="1"/>
  <c r="G552" i="1"/>
  <c r="F552" i="1"/>
  <c r="E552" i="1"/>
  <c r="G551" i="1"/>
  <c r="F551" i="1"/>
  <c r="E551" i="1"/>
  <c r="G550" i="1"/>
  <c r="F550" i="1"/>
  <c r="E550" i="1"/>
  <c r="G549" i="1"/>
  <c r="F549" i="1"/>
  <c r="E549" i="1"/>
  <c r="G548" i="1"/>
  <c r="F548" i="1"/>
  <c r="E548" i="1"/>
  <c r="G547" i="1"/>
  <c r="F547" i="1"/>
  <c r="E547" i="1"/>
  <c r="G546" i="1"/>
  <c r="F546" i="1"/>
  <c r="E546" i="1"/>
  <c r="G545" i="1"/>
  <c r="F545" i="1"/>
  <c r="E545" i="1"/>
  <c r="G544" i="1"/>
  <c r="F544" i="1"/>
  <c r="E544" i="1"/>
  <c r="G543" i="1"/>
  <c r="F543" i="1"/>
  <c r="E543" i="1"/>
  <c r="G542" i="1"/>
  <c r="F542" i="1"/>
  <c r="E542" i="1"/>
  <c r="G541" i="1"/>
  <c r="F541" i="1"/>
  <c r="E541" i="1"/>
  <c r="G540" i="1"/>
  <c r="F540" i="1"/>
  <c r="E540" i="1"/>
  <c r="G539" i="1"/>
  <c r="F539" i="1"/>
  <c r="E539" i="1"/>
  <c r="G538" i="1"/>
  <c r="F538" i="1"/>
  <c r="E538" i="1"/>
  <c r="G537" i="1"/>
  <c r="F537" i="1"/>
  <c r="E537" i="1"/>
  <c r="G536" i="1"/>
  <c r="F536" i="1"/>
  <c r="E536" i="1"/>
  <c r="G535" i="1"/>
  <c r="F535" i="1"/>
  <c r="E535" i="1"/>
  <c r="G534" i="1"/>
  <c r="F534" i="1"/>
  <c r="E534" i="1"/>
  <c r="G533" i="1"/>
  <c r="F533" i="1"/>
  <c r="E533" i="1"/>
  <c r="G532" i="1"/>
  <c r="F532" i="1"/>
  <c r="E532" i="1"/>
  <c r="G531" i="1"/>
  <c r="F531" i="1"/>
  <c r="E531" i="1"/>
  <c r="G530" i="1"/>
  <c r="F530" i="1"/>
  <c r="E530" i="1"/>
  <c r="G529" i="1"/>
  <c r="F529" i="1"/>
  <c r="E529" i="1"/>
  <c r="G528" i="1"/>
  <c r="F528" i="1"/>
  <c r="E528" i="1"/>
  <c r="G527" i="1"/>
  <c r="F527" i="1"/>
  <c r="E527" i="1"/>
  <c r="G526" i="1"/>
  <c r="F526" i="1"/>
  <c r="E526" i="1"/>
  <c r="G525" i="1"/>
  <c r="F525" i="1"/>
  <c r="E525" i="1"/>
  <c r="G524" i="1"/>
  <c r="F524" i="1"/>
  <c r="E524" i="1"/>
  <c r="G523" i="1"/>
  <c r="F523" i="1"/>
  <c r="E523" i="1"/>
  <c r="G522" i="1"/>
  <c r="F522" i="1"/>
  <c r="E522" i="1"/>
  <c r="G521" i="1"/>
  <c r="F521" i="1"/>
  <c r="E521" i="1"/>
  <c r="G520" i="1"/>
  <c r="F520" i="1"/>
  <c r="E520" i="1"/>
  <c r="G519" i="1"/>
  <c r="F519" i="1"/>
  <c r="E519" i="1"/>
  <c r="G518" i="1"/>
  <c r="F518" i="1"/>
  <c r="E518" i="1"/>
  <c r="G517" i="1"/>
  <c r="F517" i="1"/>
  <c r="E517" i="1"/>
  <c r="G516" i="1"/>
  <c r="F516" i="1"/>
  <c r="E516" i="1"/>
  <c r="G515" i="1"/>
  <c r="F515" i="1"/>
  <c r="E515" i="1"/>
  <c r="G514" i="1"/>
  <c r="F514" i="1"/>
  <c r="E514" i="1"/>
  <c r="G513" i="1"/>
  <c r="F513" i="1"/>
  <c r="E513" i="1"/>
  <c r="G512" i="1"/>
  <c r="F512" i="1"/>
  <c r="E512" i="1"/>
  <c r="G511" i="1"/>
  <c r="F511" i="1"/>
  <c r="E511" i="1"/>
  <c r="G510" i="1"/>
  <c r="F510" i="1"/>
  <c r="E510" i="1"/>
  <c r="G509" i="1"/>
  <c r="F509" i="1"/>
  <c r="E509" i="1"/>
  <c r="G508" i="1"/>
  <c r="F508" i="1"/>
  <c r="E508" i="1"/>
  <c r="G507" i="1"/>
  <c r="F507" i="1"/>
  <c r="E507" i="1"/>
  <c r="G506" i="1"/>
  <c r="F506" i="1"/>
  <c r="E506" i="1"/>
  <c r="G505" i="1"/>
  <c r="F505" i="1"/>
  <c r="E505" i="1"/>
  <c r="G504" i="1"/>
  <c r="F504" i="1"/>
  <c r="E504" i="1"/>
  <c r="G503" i="1"/>
  <c r="F503" i="1"/>
  <c r="E503" i="1"/>
  <c r="G502" i="1"/>
  <c r="F502" i="1"/>
  <c r="E502" i="1"/>
  <c r="G501" i="1"/>
  <c r="F501" i="1"/>
  <c r="E501" i="1"/>
  <c r="G500" i="1"/>
  <c r="F500" i="1"/>
  <c r="E500" i="1"/>
  <c r="G499" i="1"/>
  <c r="F499" i="1"/>
  <c r="E499" i="1"/>
  <c r="G498" i="1"/>
  <c r="F498" i="1"/>
  <c r="E498" i="1"/>
  <c r="G497" i="1"/>
  <c r="F497" i="1"/>
  <c r="E497" i="1"/>
  <c r="G496" i="1"/>
  <c r="F496" i="1"/>
  <c r="E496" i="1"/>
  <c r="G495" i="1"/>
  <c r="F495" i="1"/>
  <c r="E495" i="1"/>
  <c r="G494" i="1"/>
  <c r="F494" i="1"/>
  <c r="E494" i="1"/>
  <c r="G493" i="1"/>
  <c r="F493" i="1"/>
  <c r="E493" i="1"/>
  <c r="G492" i="1"/>
  <c r="F492" i="1"/>
  <c r="E492" i="1"/>
  <c r="G491" i="1"/>
  <c r="F491" i="1"/>
  <c r="E491" i="1"/>
  <c r="G490" i="1"/>
  <c r="F490" i="1"/>
  <c r="E490" i="1"/>
  <c r="G489" i="1"/>
  <c r="F489" i="1"/>
  <c r="E489" i="1"/>
  <c r="G488" i="1"/>
  <c r="F488" i="1"/>
  <c r="E488" i="1"/>
  <c r="G487" i="1"/>
  <c r="F487" i="1"/>
  <c r="E487" i="1"/>
  <c r="G486" i="1"/>
  <c r="F486" i="1"/>
  <c r="E486" i="1"/>
  <c r="G485" i="1"/>
  <c r="F485" i="1"/>
  <c r="E485" i="1"/>
  <c r="G484" i="1"/>
  <c r="F484" i="1"/>
  <c r="E484" i="1"/>
  <c r="G483" i="1"/>
  <c r="F483" i="1"/>
  <c r="E483" i="1"/>
  <c r="G482" i="1"/>
  <c r="F482" i="1"/>
  <c r="E482" i="1"/>
  <c r="G481" i="1"/>
  <c r="F481" i="1"/>
  <c r="E481" i="1"/>
  <c r="G480" i="1"/>
  <c r="F480" i="1"/>
  <c r="E480" i="1"/>
  <c r="G479" i="1"/>
  <c r="F479" i="1"/>
  <c r="E479" i="1"/>
  <c r="G478" i="1"/>
  <c r="F478" i="1"/>
  <c r="E478" i="1"/>
  <c r="G477" i="1"/>
  <c r="F477" i="1"/>
  <c r="E477" i="1"/>
  <c r="G476" i="1"/>
  <c r="F476" i="1"/>
  <c r="E476" i="1"/>
  <c r="G475" i="1"/>
  <c r="F475" i="1"/>
  <c r="E475" i="1"/>
  <c r="G474" i="1"/>
  <c r="F474" i="1"/>
  <c r="E474" i="1"/>
  <c r="G473" i="1"/>
  <c r="F473" i="1"/>
  <c r="E473" i="1"/>
  <c r="G472" i="1"/>
  <c r="F472" i="1"/>
  <c r="E472" i="1"/>
  <c r="G471" i="1"/>
  <c r="F471" i="1"/>
  <c r="E471" i="1"/>
  <c r="G470" i="1"/>
  <c r="F470" i="1"/>
  <c r="E470" i="1"/>
  <c r="G469" i="1"/>
  <c r="F469" i="1"/>
  <c r="E469" i="1"/>
  <c r="G468" i="1"/>
  <c r="F468" i="1"/>
  <c r="E468" i="1"/>
  <c r="G467" i="1"/>
  <c r="F467" i="1"/>
  <c r="E467" i="1"/>
  <c r="G466" i="1"/>
  <c r="F466" i="1"/>
  <c r="E466" i="1"/>
  <c r="G465" i="1"/>
  <c r="F465" i="1"/>
  <c r="E465" i="1"/>
  <c r="G464" i="1"/>
  <c r="F464" i="1"/>
  <c r="E464" i="1"/>
  <c r="G463" i="1"/>
  <c r="F463" i="1"/>
  <c r="E463" i="1"/>
  <c r="G462" i="1"/>
  <c r="F462" i="1"/>
  <c r="E462" i="1"/>
  <c r="G461" i="1"/>
  <c r="F461" i="1"/>
  <c r="E461" i="1"/>
  <c r="G460" i="1"/>
  <c r="F460" i="1"/>
  <c r="E460" i="1"/>
  <c r="G459" i="1"/>
  <c r="F459" i="1"/>
  <c r="E459" i="1"/>
  <c r="G458" i="1"/>
  <c r="F458" i="1"/>
  <c r="E458" i="1"/>
  <c r="G457" i="1"/>
  <c r="F457" i="1"/>
  <c r="E457" i="1"/>
  <c r="G456" i="1"/>
  <c r="F456" i="1"/>
  <c r="E456" i="1"/>
  <c r="G455" i="1"/>
  <c r="F455" i="1"/>
  <c r="E455" i="1"/>
  <c r="G454" i="1"/>
  <c r="F454" i="1"/>
  <c r="E454" i="1"/>
  <c r="G453" i="1"/>
  <c r="F453" i="1"/>
  <c r="E453" i="1"/>
  <c r="G452" i="1"/>
  <c r="F452" i="1"/>
  <c r="E452" i="1"/>
  <c r="G451" i="1"/>
  <c r="F451" i="1"/>
  <c r="E451" i="1"/>
  <c r="G450" i="1"/>
  <c r="F450" i="1"/>
  <c r="E450" i="1"/>
  <c r="G449" i="1"/>
  <c r="F449" i="1"/>
  <c r="E449" i="1"/>
  <c r="G448" i="1"/>
  <c r="F448" i="1"/>
  <c r="E448" i="1"/>
  <c r="G447" i="1"/>
  <c r="F447" i="1"/>
  <c r="E447" i="1"/>
  <c r="G446" i="1"/>
  <c r="F446" i="1"/>
  <c r="E446" i="1"/>
  <c r="G445" i="1"/>
  <c r="F445" i="1"/>
  <c r="E445" i="1"/>
  <c r="G444" i="1"/>
  <c r="F444" i="1"/>
  <c r="E444" i="1"/>
  <c r="G443" i="1"/>
  <c r="F443" i="1"/>
  <c r="E443" i="1"/>
  <c r="G442" i="1"/>
  <c r="F442" i="1"/>
  <c r="E442" i="1"/>
  <c r="G441" i="1"/>
  <c r="F441" i="1"/>
  <c r="E441" i="1"/>
  <c r="G440" i="1"/>
  <c r="F440" i="1"/>
  <c r="E440" i="1"/>
  <c r="G439" i="1"/>
  <c r="F439" i="1"/>
  <c r="E439" i="1"/>
  <c r="G438" i="1"/>
  <c r="F438" i="1"/>
  <c r="E438" i="1"/>
  <c r="G437" i="1"/>
  <c r="F437" i="1"/>
  <c r="E437" i="1"/>
  <c r="G436" i="1"/>
  <c r="F436" i="1"/>
  <c r="E436" i="1"/>
  <c r="G435" i="1"/>
  <c r="F435" i="1"/>
  <c r="E435" i="1"/>
  <c r="G434" i="1"/>
  <c r="F434" i="1"/>
  <c r="E434" i="1"/>
  <c r="G433" i="1"/>
  <c r="F433" i="1"/>
  <c r="E433" i="1"/>
  <c r="G432" i="1"/>
  <c r="F432" i="1"/>
  <c r="E432" i="1"/>
  <c r="G431" i="1"/>
  <c r="F431" i="1"/>
  <c r="E431" i="1"/>
  <c r="G430" i="1"/>
  <c r="F430" i="1"/>
  <c r="E430" i="1"/>
  <c r="G429" i="1"/>
  <c r="F429" i="1"/>
  <c r="E429" i="1"/>
  <c r="G428" i="1"/>
  <c r="F428" i="1"/>
  <c r="E428" i="1"/>
  <c r="G427" i="1"/>
  <c r="F427" i="1"/>
  <c r="E427" i="1"/>
  <c r="G426" i="1"/>
  <c r="F426" i="1"/>
  <c r="E426" i="1"/>
  <c r="G425" i="1"/>
  <c r="F425" i="1"/>
  <c r="E425" i="1"/>
  <c r="G424" i="1"/>
  <c r="F424" i="1"/>
  <c r="E424" i="1"/>
  <c r="G423" i="1"/>
  <c r="F423" i="1"/>
  <c r="E423" i="1"/>
  <c r="G422" i="1"/>
  <c r="F422" i="1"/>
  <c r="E422" i="1"/>
  <c r="G421" i="1"/>
  <c r="F421" i="1"/>
  <c r="E421" i="1"/>
  <c r="G420" i="1"/>
  <c r="F420" i="1"/>
  <c r="E420" i="1"/>
  <c r="G419" i="1"/>
  <c r="F419" i="1"/>
  <c r="E419" i="1"/>
  <c r="G418" i="1"/>
  <c r="F418" i="1"/>
  <c r="E418" i="1"/>
  <c r="G417" i="1"/>
  <c r="F417" i="1"/>
  <c r="E417" i="1"/>
  <c r="G416" i="1"/>
  <c r="F416" i="1"/>
  <c r="E416" i="1"/>
  <c r="G415" i="1"/>
  <c r="F415" i="1"/>
  <c r="E415" i="1"/>
  <c r="G414" i="1"/>
  <c r="F414" i="1"/>
  <c r="E414" i="1"/>
  <c r="G413" i="1"/>
  <c r="F413" i="1"/>
  <c r="E413" i="1"/>
  <c r="G412" i="1"/>
  <c r="F412" i="1"/>
  <c r="E412" i="1"/>
  <c r="G411" i="1"/>
  <c r="F411" i="1"/>
  <c r="E411" i="1"/>
  <c r="G410" i="1"/>
  <c r="F410" i="1"/>
  <c r="E410" i="1"/>
  <c r="G409" i="1"/>
  <c r="F409" i="1"/>
  <c r="E409" i="1"/>
  <c r="G408" i="1"/>
  <c r="F408" i="1"/>
  <c r="E408" i="1"/>
  <c r="G407" i="1"/>
  <c r="F407" i="1"/>
  <c r="E407" i="1"/>
  <c r="G406" i="1"/>
  <c r="F406" i="1"/>
  <c r="E406" i="1"/>
  <c r="G405" i="1"/>
  <c r="F405" i="1"/>
  <c r="E405" i="1"/>
  <c r="G404" i="1"/>
  <c r="F404" i="1"/>
  <c r="E404" i="1"/>
  <c r="G403" i="1"/>
  <c r="F403" i="1"/>
  <c r="E403" i="1"/>
  <c r="G402" i="1"/>
  <c r="F402" i="1"/>
  <c r="E402" i="1"/>
  <c r="G401" i="1"/>
  <c r="F401" i="1"/>
  <c r="E401" i="1"/>
  <c r="G400" i="1"/>
  <c r="F400" i="1"/>
  <c r="E400" i="1"/>
  <c r="G399" i="1"/>
  <c r="F399" i="1"/>
  <c r="E399" i="1"/>
  <c r="G398" i="1"/>
  <c r="F398" i="1"/>
  <c r="E398" i="1"/>
  <c r="G397" i="1"/>
  <c r="F397" i="1"/>
  <c r="E397" i="1"/>
  <c r="G396" i="1"/>
  <c r="F396" i="1"/>
  <c r="E396" i="1"/>
  <c r="G395" i="1"/>
  <c r="F395" i="1"/>
  <c r="E395" i="1"/>
  <c r="G394" i="1"/>
  <c r="F394" i="1"/>
  <c r="E394" i="1"/>
  <c r="G393" i="1"/>
  <c r="F393" i="1"/>
  <c r="E393" i="1"/>
  <c r="G392" i="1"/>
  <c r="F392" i="1"/>
  <c r="E392" i="1"/>
  <c r="G391" i="1"/>
  <c r="F391" i="1"/>
  <c r="E391" i="1"/>
  <c r="G390" i="1"/>
  <c r="F390" i="1"/>
  <c r="E390" i="1"/>
  <c r="G389" i="1"/>
  <c r="F389" i="1"/>
  <c r="E389" i="1"/>
  <c r="G388" i="1"/>
  <c r="F388" i="1"/>
  <c r="E388" i="1"/>
  <c r="G387" i="1"/>
  <c r="F387" i="1"/>
  <c r="E387" i="1"/>
  <c r="G386" i="1"/>
  <c r="F386" i="1"/>
  <c r="E386" i="1"/>
  <c r="G385" i="1"/>
  <c r="F385" i="1"/>
  <c r="E385" i="1"/>
  <c r="G384" i="1"/>
  <c r="F384" i="1"/>
  <c r="E384" i="1"/>
  <c r="G383" i="1"/>
  <c r="F383" i="1"/>
  <c r="E383" i="1"/>
  <c r="G382" i="1"/>
  <c r="F382" i="1"/>
  <c r="E382" i="1"/>
  <c r="G381" i="1"/>
  <c r="F381" i="1"/>
  <c r="E381" i="1"/>
  <c r="G380" i="1"/>
  <c r="F380" i="1"/>
  <c r="E380" i="1"/>
  <c r="G379" i="1"/>
  <c r="F379" i="1"/>
  <c r="E379" i="1"/>
  <c r="G378" i="1"/>
  <c r="F378" i="1"/>
  <c r="E378" i="1"/>
  <c r="G377" i="1"/>
  <c r="F377" i="1"/>
  <c r="E377" i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<sst xmlns="http://schemas.openxmlformats.org/spreadsheetml/2006/main" count="1864" uniqueCount="1454">
  <si>
    <t>id</t>
  </si>
  <si>
    <t>CampaignCode</t>
  </si>
  <si>
    <t>SubjectLine</t>
  </si>
  <si>
    <t>StartDate</t>
  </si>
  <si>
    <t>DAY</t>
  </si>
  <si>
    <t>MONTH</t>
  </si>
  <si>
    <t>YEAR</t>
  </si>
  <si>
    <t>52CF8C71-46D2-4EA7-A277-01069C65DE99</t>
  </si>
  <si>
    <t>E-SUM-HYD-02</t>
  </si>
  <si>
    <t>Here's what made 2018 so special!</t>
  </si>
  <si>
    <t>8190B628-F23F-4E17-BDE5-01178B1EAF8A</t>
  </si>
  <si>
    <t>E-store-BUSINESS-PSWD</t>
  </si>
  <si>
    <t>Hej, let us hand you the key to your account.</t>
  </si>
  <si>
    <t>CF31F4B0-AFC4-4186-A768-0123F042343C</t>
  </si>
  <si>
    <t>E-IF-L3-MONTLYOFFER-MUM-LWC</t>
  </si>
  <si>
    <t>It's raining offers! Hurry before stocks run out!</t>
  </si>
  <si>
    <t>C72A9A26-320A-4943-8306-01B17A57B777</t>
  </si>
  <si>
    <t>S-SLE-DEC-HYD-01</t>
  </si>
  <si>
    <t>NULL</t>
  </si>
  <si>
    <t>CA5946E2-CDA0-4645-978D-0214E93D07CC</t>
  </si>
  <si>
    <t>E-Birthday-08-HYD-Emailer4-STORY-NOT-SUBMITTED</t>
  </si>
  <si>
    <t>Birthday treats are waiting for you. Hurry!</t>
  </si>
  <si>
    <t>3B812157-2C82-4628-997C-027B489B2126</t>
  </si>
  <si>
    <t>E-MUM-FWOC-STORAGELAUNCH</t>
  </si>
  <si>
    <t>A bedroom with plenty of room!</t>
  </si>
  <si>
    <t>E23F18DD-9627-43D6-AAEC-0391567AD065</t>
  </si>
  <si>
    <t>S-HYD-PMA-IDS-FWC-19DEC</t>
  </si>
  <si>
    <t>8CBE8964-1D15-4227-9548-04445E439971</t>
  </si>
  <si>
    <t>S-IF-HYD-SMS-02-Triptosweden2</t>
  </si>
  <si>
    <t>3A0EF967-ABE2-48CD-AEE2-04C130081121</t>
  </si>
  <si>
    <t>S-HYD-HWP-NW-INVITE-1807</t>
  </si>
  <si>
    <t>D76DBAE5-D423-42A6-B219-053805A659DB</t>
  </si>
  <si>
    <t>S-SHELVES2DRAWERS-5JAN-HYD</t>
  </si>
  <si>
    <t>10ECE85E-A437-4C59-AF4C-0538BE09CE30</t>
  </si>
  <si>
    <t>E-MOC-SEP-HYD-01</t>
  </si>
  <si>
    <t>Store FAMILY offers for September are here</t>
  </si>
  <si>
    <t>7B996734-1C76-4058-9ABB-05D584259D46</t>
  </si>
  <si>
    <t>E-MA–HYD–03-Regularprofile</t>
  </si>
  <si>
    <t>An exclusive invite for you to join Store Family.</t>
  </si>
  <si>
    <t>7DBF230B-F2ED-46A5-AECF-064776D99717</t>
  </si>
  <si>
    <t>E-store-BUSINESS-3</t>
  </si>
  <si>
    <t>Hej, meet your friend from Sweden</t>
  </si>
  <si>
    <t>397E091D-8832-413F-96E7-0696A8729C9A</t>
  </si>
  <si>
    <t>S-WS-HYD-01-Indoor-Gardening</t>
  </si>
  <si>
    <t>4F64CAD3-493E-4FA8-B4CB-06A03581DD10</t>
  </si>
  <si>
    <t>E-HYD-NONPMA-LT3M-V1FURNITURE-FWC-19DEC</t>
  </si>
  <si>
    <t>Up to 50% off! Have an Store SALE day out.</t>
  </si>
  <si>
    <t>9C5A7CD0-F839-4D8C-8C4B-071A2DA1BF05</t>
  </si>
  <si>
    <t>E-HYD-NONPMA-MT3M-FWC-19DEC</t>
  </si>
  <si>
    <t>The SALE is on. When will we see you and your family?</t>
  </si>
  <si>
    <t>5BE7A0F4-AFA3-45D1-90F3-074C2DA20D6B</t>
  </si>
  <si>
    <t>E-PONGAL-MUM-SALEIDENTIFIED</t>
  </si>
  <si>
    <t>Having a little festive get-together? We've got ideas!</t>
  </si>
  <si>
    <t>8CEC0C53-8017-491E-81D6-075B1B956549</t>
  </si>
  <si>
    <t>S-DC_LAUNCH_14NOV_MUM_NONOPENERS</t>
  </si>
  <si>
    <t>45D6FF74-D219-461C-A2CA-090FC6F9EA6A</t>
  </si>
  <si>
    <t>E-FS-ROI-01-Dhanteras</t>
  </si>
  <si>
    <t>Cook. Chat. Celebrate.</t>
  </si>
  <si>
    <t>0A2BAD39-5278-4227-B7FC-0957C11C2741</t>
  </si>
  <si>
    <t>E-DEDICATEDOFFERSMS-MUM</t>
  </si>
  <si>
    <t>Special offers are waiting for you!</t>
  </si>
  <si>
    <t>2ED0807A-A410-4489-85E5-09B4774C6E49</t>
  </si>
  <si>
    <t>S-HYD-NONPMA-LT3M-V2FURNISHING-19DEC</t>
  </si>
  <si>
    <t>B15890F5-177E-4CD2-9DDE-0A7B0729DE60</t>
  </si>
  <si>
    <t>E-MRFE-HYD-FWC-ANGLATARAR</t>
  </si>
  <si>
    <t>Say Hej to the ÄNGLATÅRAR collection</t>
  </si>
  <si>
    <t>FFE89452-F2F9-4C75-A2E7-0B28B4EF4E2A</t>
  </si>
  <si>
    <t>S-MOC-JAN-HYD-01</t>
  </si>
  <si>
    <t>F8B11FB7-892B-492C-9D73-0BCFDBCD320F</t>
  </si>
  <si>
    <t>E-MRFE-HYD-01-Study</t>
  </si>
  <si>
    <t>Put together a comfortable study</t>
  </si>
  <si>
    <t>7FCB848A-BFA2-4FC2-8F8B-0BE9EC754555</t>
  </si>
  <si>
    <t>S-UGADI-HYD-22MARCH-ACTIVE</t>
  </si>
  <si>
    <t>991E45D9-A163-4659-A8BC-0C43DA3BD93F</t>
  </si>
  <si>
    <t>E-FS-HYD-01-Diwali</t>
  </si>
  <si>
    <t>Lovely celebrations. Lasting decorations.</t>
  </si>
  <si>
    <t>8F5C050A-CAC2-422F-AD8A-0C97AB76D4DE</t>
  </si>
  <si>
    <t>E-HYD-WEDDING-12DEC</t>
  </si>
  <si>
    <t>Wedding specials are here!</t>
  </si>
  <si>
    <t>047B59BA-1F50-4166-A9EF-0CED1E893F84</t>
  </si>
  <si>
    <t>S-MOC-SEP-HYD-01</t>
  </si>
  <si>
    <t>45DC161D-BC86-4F1A-A52F-0D90AB286CDD</t>
  </si>
  <si>
    <t>S-IF-L3-MONTLYOFFER-HYD-LWC</t>
  </si>
  <si>
    <t>99044D55-D05A-4A09-B01B-0DA234E7F12C</t>
  </si>
  <si>
    <t>S-MOC-NOV-HYD-01</t>
  </si>
  <si>
    <t>C9A84233-9BDF-4F2D-9CCC-0E0A9E1EA792</t>
  </si>
  <si>
    <t>E-store-BUSINESS-2</t>
  </si>
  <si>
    <t>Say Hello, to your member benefits</t>
  </si>
  <si>
    <t>AF698F9E-0A3D-49EA-A09F-0F4F4AC7774C</t>
  </si>
  <si>
    <t>S-store-SMS-HYD-Shuttle</t>
  </si>
  <si>
    <t>62AA8AC9-043F-49C3-8487-0F9735672FBF</t>
  </si>
  <si>
    <t>E-MUM-KITCHEN</t>
  </si>
  <si>
    <t>Give your kitchen a makeover</t>
  </si>
  <si>
    <t>F1F530A1-72FF-461B-B064-1029BE092E78</t>
  </si>
  <si>
    <t>S-PLAYGROUND-29MAR-MUM-LWC</t>
  </si>
  <si>
    <t>532C597E-A539-4AE5-B5FD-105EE15E1161</t>
  </si>
  <si>
    <t>E-MUM-01-SMALLSPACE</t>
  </si>
  <si>
    <t>Make room for a lot more!</t>
  </si>
  <si>
    <t>AC28D96A-7812-4AE4-834F-106DAB57CE91</t>
  </si>
  <si>
    <t>E-EB_MUM_17DEC</t>
  </si>
  <si>
    <t>Ready to work at Store Mumbai?</t>
  </si>
  <si>
    <t>6F674B59-3F88-4291-B07E-10F79C40A001</t>
  </si>
  <si>
    <t>E-WEDDING-MUM-16JAN</t>
  </si>
  <si>
    <t>Don't miss our wedding specials and Store Sale!</t>
  </si>
  <si>
    <t>24382310-6FAC-4B40-B0AC-113A24BBB9F2</t>
  </si>
  <si>
    <t>S-IF-DECLUTTERBEDROOM-MUM-DORMANT</t>
  </si>
  <si>
    <t>4E79A027-35B2-41E8-B904-12C33BE0C647</t>
  </si>
  <si>
    <t>E-IF-L3-MONTLYOFFER-MUM-REST</t>
  </si>
  <si>
    <t>8FC6A086-7078-4949-AF9B-1339D7094E64</t>
  </si>
  <si>
    <t>S-DC-FWC-HYD-01</t>
  </si>
  <si>
    <t>9DA1AC95-6C66-4F46-9BD2-13774196D935</t>
  </si>
  <si>
    <t>S-WO-FWOC-HYD-DUKTIG</t>
  </si>
  <si>
    <t>413C3584-6448-455F-8E44-13CE844EA5DD</t>
  </si>
  <si>
    <t>E-POANG-NL-ROI-1806</t>
  </si>
  <si>
    <t>The Perfect Stress Buster</t>
  </si>
  <si>
    <t>C7B1EDF3-0955-4036-AFED-146B681EB20A</t>
  </si>
  <si>
    <t>S-MARKERADLAUNCH-19NOV</t>
  </si>
  <si>
    <t>DB45622F-E133-4D43-A0CC-148B7EEA2F10</t>
  </si>
  <si>
    <t>S-MUM-WEDDING-12DEC</t>
  </si>
  <si>
    <t>E85C1E12-DCC3-4F3A-BE0B-153CDC9EB5B9</t>
  </si>
  <si>
    <t>S-IB-HYD-01-Reminder</t>
  </si>
  <si>
    <t>51B49006-1197-4D89-ABE9-156D52B2ADBF</t>
  </si>
  <si>
    <t>S-MONOFFER-NONPMA-ACTIVE-HYD-21NOV</t>
  </si>
  <si>
    <t>65D54078-02CA-4F46-B9C3-15A4BBAE23E1</t>
  </si>
  <si>
    <t>E-MRFE-HYD-01-UGADI</t>
  </si>
  <si>
    <t>Celebrate new beginnings in your way</t>
  </si>
  <si>
    <t>04717289-136C-47F1-B3E1-15E50D4DC09A</t>
  </si>
  <si>
    <t>S-SALE-SMS-HYD-01-Children</t>
  </si>
  <si>
    <t>E97C9426-195D-44C5-888D-16DD61F69236</t>
  </si>
  <si>
    <t>E-IB-WEWORKMUM-EDM-24OCT</t>
  </si>
  <si>
    <t>Meet us at WeWork soon! Last few days.</t>
  </si>
  <si>
    <t>BE087E36-28F2-4FFF-98D3-177DEC5FCE7E</t>
  </si>
  <si>
    <t>S-SEL-DATE-W-INVITE-1807</t>
  </si>
  <si>
    <t>C3C363A3-9680-4510-8372-17D1E8AF7AAC</t>
  </si>
  <si>
    <t>E-TTS-VOTINGOPEN-20SHORTLISTEDSTORIES</t>
  </si>
  <si>
    <t>Your Store story has been shortlisted.</t>
  </si>
  <si>
    <t>F7E2C0B3-88E4-4224-8A27-188DF9041994</t>
  </si>
  <si>
    <t>S-SALE-PONGAL-HYD-MUM-PUNE-13JAN</t>
  </si>
  <si>
    <t>57C8A0D9-E814-45EC-AF39-18F374B4ADC0</t>
  </si>
  <si>
    <t>E-MRFE-HYD-01-Pongal-B</t>
  </si>
  <si>
    <t>Festive treats inside</t>
  </si>
  <si>
    <t>2945C831-47C8-44AA-8041-18FAE5DB4EAB</t>
  </si>
  <si>
    <t>E-MUM-01-PLAYINDOORS</t>
  </si>
  <si>
    <t>Make indoors more fun for your little one!</t>
  </si>
  <si>
    <t>1D7D230C-6173-433D-86D5-19AEC567C878</t>
  </si>
  <si>
    <t>E-storeBUSINESS-OFFER-NONOPENERS-PAN-02</t>
  </si>
  <si>
    <t>We have some special offers for you!</t>
  </si>
  <si>
    <t>9D7BB57A-96FC-4A60-A43F-19FA2ADC5E1B</t>
  </si>
  <si>
    <t>E-STORAGE-HYD-28NOV</t>
  </si>
  <si>
    <t>Make more space with clever storage</t>
  </si>
  <si>
    <t>0E70195A-3EEA-4E3E-BAAF-1A1038D56A52</t>
  </si>
  <si>
    <t>S-ANNIVERSARY-COUPON-01</t>
  </si>
  <si>
    <t>CA6107EE-010A-48C6-9C1C-1A503A41963F</t>
  </si>
  <si>
    <t>E-MOC-JAN-HYD-01</t>
  </si>
  <si>
    <t>Great offers for the new year</t>
  </si>
  <si>
    <t>D099DE70-8DB4-4AAB-92E2-1AF978BA26A8</t>
  </si>
  <si>
    <t>S-FS-HYD-01-Dusherra</t>
  </si>
  <si>
    <t>D055DAEA-9B13-416C-B30C-1B1FA5E97DB6</t>
  </si>
  <si>
    <t>E-IF-L3-MONTLYOFFER-HYD-LWC</t>
  </si>
  <si>
    <t>A9338D9C-BA0A-426C-AE35-1B84BA28453C</t>
  </si>
  <si>
    <t>S-MUM-INACTIVE-19DEC</t>
  </si>
  <si>
    <t>4B21DB8F-E57A-4AFA-821F-1B9E1E7D6DED</t>
  </si>
  <si>
    <t>S-VD-HYD-01-Valentines-Day</t>
  </si>
  <si>
    <t>5C08354A-25CC-4297-B74A-1BB513A5E840</t>
  </si>
  <si>
    <t>S-15NOV-WORKSHOP-SMS2</t>
  </si>
  <si>
    <t>F7C180F6-F991-4332-94BA-1C2013FA5804</t>
  </si>
  <si>
    <t>S-MRFBH-HYD-01-Launch</t>
  </si>
  <si>
    <t>636EB0EA-3305-4659-914C-1CE5B2A18699</t>
  </si>
  <si>
    <t>E-SALE-HYD-01-Preview</t>
  </si>
  <si>
    <t>Sale on now, for you first!</t>
  </si>
  <si>
    <t>EC077885-26FF-4E0F-8E77-1CF00EC38AC4</t>
  </si>
  <si>
    <t>S-SMS-HYD-02-MALM</t>
  </si>
  <si>
    <t>898A69B3-721F-400A-95F9-1DEB5AA4C94B</t>
  </si>
  <si>
    <t>S-HYD-INACTIVE-BALLS</t>
  </si>
  <si>
    <t>9BE4F6CC-6DE6-4149-9ED9-1EA8FACD0715</t>
  </si>
  <si>
    <t>E-MRFE-HYD-01-Small-Changes</t>
  </si>
  <si>
    <t>Pretty on the eyes, easy on the pocket.</t>
  </si>
  <si>
    <t>D1FD8CC3-CB63-4A52-9BC5-1EC280AF5A45</t>
  </si>
  <si>
    <t>E-Mumecomlaunch-01-MUM-Emailer1</t>
  </si>
  <si>
    <t>Hej Mumbai, we are now online!</t>
  </si>
  <si>
    <t>50822681-1254-4505-80E0-1EC9E14A9B41</t>
  </si>
  <si>
    <t>E-IF-HOLI-MUM-1MAR</t>
  </si>
  <si>
    <t>Make your home a canvas of colours!</t>
  </si>
  <si>
    <t>08BA6663-08BF-4FD7-AC91-1F3764B8CE25</t>
  </si>
  <si>
    <t>S-KITCHEN-PLAN-180527</t>
  </si>
  <si>
    <t>A042F877-915B-4A13-A860-1F7044BD5C93</t>
  </si>
  <si>
    <t>S-SMS-HYD-04-Storysubmitted</t>
  </si>
  <si>
    <t>E1FE0676-4ADE-43FC-B3FE-206DECAC2A74</t>
  </si>
  <si>
    <t>E-HYD-NONPMA-LT3M-V1FURNITURE-19DEC</t>
  </si>
  <si>
    <t>9F4850EF-8E90-4F23-A3DF-21181A96A8C3</t>
  </si>
  <si>
    <t>S-MOC-HYD-DEC-01</t>
  </si>
  <si>
    <t>40790FCB-0FCC-42AF-AE14-218ACBB924D8</t>
  </si>
  <si>
    <t>E-HYD-CHRISTMAS-5DEC</t>
  </si>
  <si>
    <t>What's new? Our special holiday collection!</t>
  </si>
  <si>
    <t>B727D58A-26E9-4136-9D91-21B6179072CF</t>
  </si>
  <si>
    <t>E-HOW-TO-SHOP-W-1807-2</t>
  </si>
  <si>
    <t>Printed your special Store invite yet?</t>
  </si>
  <si>
    <t>C25054B5-AAAD-4F0C-9A5F-21E24DF99AED</t>
  </si>
  <si>
    <t>S-HYD-PMA-LT3M-V2FURNISHING-FWC-19DEC</t>
  </si>
  <si>
    <t>5BF1D836-D165-445F-9C74-2206019B9C52</t>
  </si>
  <si>
    <t>E-HYD-NONPMA-UNIDENTIFIED-19DEC</t>
  </si>
  <si>
    <t xml:space="preserve">Don't miss the biggest SALE of the year!   </t>
  </si>
  <si>
    <t>370A1585-E176-4CAA-A7B8-2231A9B852A9</t>
  </si>
  <si>
    <t>S-DC-LAUNCH-SMS-MUM</t>
  </si>
  <si>
    <t>5E093BDA-4782-43F9-A002-22B549C35BE6</t>
  </si>
  <si>
    <t>S-SALE-HYD-01-Midsummer-Open</t>
  </si>
  <si>
    <t>EC3DA8E8-E54F-4CAA-AA88-230968F51594</t>
  </si>
  <si>
    <t>E-SALE-HYD-11-Lastfewdays</t>
  </si>
  <si>
    <t>Hurry! Only few days left.</t>
  </si>
  <si>
    <t>82701EF4-D224-4264-AB32-23D2DEF4E604</t>
  </si>
  <si>
    <t>E-GRFL-01-HYD-Emailer1-Campaignlaunch</t>
  </si>
  <si>
    <t>Sleep right, sleep tight.</t>
  </si>
  <si>
    <t>6F4818A6-A57B-413C-94A3-24199BC0AE61</t>
  </si>
  <si>
    <t>E-IB-SALE-17JAN</t>
  </si>
  <si>
    <t>Last week of the Store Sale. Shop now!</t>
  </si>
  <si>
    <t>2DDAFC7A-7341-43C8-8B2F-25DF7156F2CE</t>
  </si>
  <si>
    <t>E-HYD-PMA-MT3M-19DEC</t>
  </si>
  <si>
    <t>Don't miss the biggest SALE of the year!</t>
  </si>
  <si>
    <t>40CD13AD-6AC1-4658-913E-25E5A538AB56</t>
  </si>
  <si>
    <t>S-STORAGE-MUM-28NOV</t>
  </si>
  <si>
    <t>BBB644EC-F4C9-4AEB-B91A-25FAC5450AC3</t>
  </si>
  <si>
    <t>S-IF-COVID-14APR</t>
  </si>
  <si>
    <t>F5A423D1-7367-4698-AFAE-261FBBC0F27E</t>
  </si>
  <si>
    <t>S-PEAKOFFER-25DEC</t>
  </si>
  <si>
    <t>D42E78DB-A9A1-419A-AA87-2691186ABC6A</t>
  </si>
  <si>
    <t>S-HYD-PMA-IDS-19DEC</t>
  </si>
  <si>
    <t>D6CA687E-6C96-4C8A-ABBC-26AA82239FCB</t>
  </si>
  <si>
    <t>E-MRFE-ROI-ANGLATARAR</t>
  </si>
  <si>
    <t>F02CB570-22FD-4292-9D6A-26D8368D97A2</t>
  </si>
  <si>
    <t>S-KITCHEN-PLAN-180612</t>
  </si>
  <si>
    <t>8E24FB86-C414-42E7-9795-2723EA8431D3</t>
  </si>
  <si>
    <t>S-STORAGE-HYD-28NOV</t>
  </si>
  <si>
    <t>1701E7A1-1784-4F3E-AD22-276F556E6092</t>
  </si>
  <si>
    <t>S-HYD-GRFL6</t>
  </si>
  <si>
    <t>0F467D85-39A6-487D-8588-27724F3EEE01</t>
  </si>
  <si>
    <t>E-GRFL-07-MUM-DECORATION</t>
  </si>
  <si>
    <t>Let your home live the festive spirit</t>
  </si>
  <si>
    <t>CD45EF9B-2C4F-4BA1-8D02-27A3D8980589</t>
  </si>
  <si>
    <t>S-HYD-01-ONLINESHOPPINGOPEN-TG2</t>
  </si>
  <si>
    <t>59A36EB8-E73F-4540-A415-27A9A42DDD38</t>
  </si>
  <si>
    <t>E-IF-L3-MONTLYOFFER-MUM-DORMANT</t>
  </si>
  <si>
    <t>February offers are here! Scan to get discounts.</t>
  </si>
  <si>
    <t>3B42A7BF-E450-485A-B530-282054DA0F36</t>
  </si>
  <si>
    <t>E-HYD-PMA-IDS-19DEC</t>
  </si>
  <si>
    <t>Bigger than ever - the Store SALE is back!</t>
  </si>
  <si>
    <t>5231F582-447F-4E88-AAA6-29C6A3120A52</t>
  </si>
  <si>
    <t>S-SUM-HYD-01</t>
  </si>
  <si>
    <t>190D9EAE-17E0-4017-94B4-2A36547A00BF</t>
  </si>
  <si>
    <t>S-DC-FWC-HYD-03</t>
  </si>
  <si>
    <t>E1A6681F-A83D-44AE-840E-2A6E21762ADB</t>
  </si>
  <si>
    <t>S-MRFE-HYD-FWC-ID-01</t>
  </si>
  <si>
    <t>23FCBA81-BE1A-492A-8F72-2B3DF67E4D32</t>
  </si>
  <si>
    <t>S-MONOFFER-NONPMA-INACTIVE-HYD-21NOV</t>
  </si>
  <si>
    <t>4A86E92C-04AB-446B-902E-2BDC1C04E441</t>
  </si>
  <si>
    <t>E-BTS-ROI-01-Children</t>
  </si>
  <si>
    <t>The fun way to begin the year</t>
  </si>
  <si>
    <t>28E64385-1F86-4EC1-B80C-2C269F3AE6C9</t>
  </si>
  <si>
    <t>E-Birthday-07-HYD-Emailer3-UNIDENTIFIED</t>
  </si>
  <si>
    <t>Birthday celebrations are ending soon. Hurry!</t>
  </si>
  <si>
    <t>D9B279DA-7703-4FB0-AFAB-2C8485F66008</t>
  </si>
  <si>
    <t>S-WO-FWC-HYD-DUKTIG</t>
  </si>
  <si>
    <t>BF4DFD8D-CC33-4B90-8EF7-2D09BCCEDC62</t>
  </si>
  <si>
    <t>S-SUM-ROI-01</t>
  </si>
  <si>
    <t>02AB205B-A444-4433-867B-2D5EBED6531B</t>
  </si>
  <si>
    <t>S-SMS-MUM-DIYWORKSHOP-28NOV</t>
  </si>
  <si>
    <t>E3B19500-9BE7-4CD5-A974-2E3A759D79DB</t>
  </si>
  <si>
    <t>S-IF-LWC-EXAMPREP-MUM</t>
  </si>
  <si>
    <t>01F22A8B-C983-44B9-B7EF-2E8110547EE6</t>
  </si>
  <si>
    <t>S-KITCHEN-PLAN-180525</t>
  </si>
  <si>
    <t>05FC2AB2-9210-420E-99AF-2FC57B7B3063</t>
  </si>
  <si>
    <t>E-SALE-HYD-04-Discount-Base</t>
  </si>
  <si>
    <t>Storage solutions up to 50% off. Buy them now!</t>
  </si>
  <si>
    <t>B4C0E183-A5A9-40D2-B852-2FCE57A4B915</t>
  </si>
  <si>
    <t>S-LASTCHANCE-HYD-PMA</t>
  </si>
  <si>
    <t>6CEA58C2-C154-411D-AA74-309299ABA1CE</t>
  </si>
  <si>
    <t>E-IF-LWC-EXAMPREP-MUM</t>
  </si>
  <si>
    <t>Exam-ready with special February offers! Shop now.</t>
  </si>
  <si>
    <t>C2B51C31-FA03-40EC-A4E2-30B724C8B7F1</t>
  </si>
  <si>
    <t>E-WO-FWC-HYD-DUKTIG-Reminder</t>
  </si>
  <si>
    <t>What’s cooking? A great price!</t>
  </si>
  <si>
    <t>822FC5AC-0B8D-4E78-932A-30D34168ED5B</t>
  </si>
  <si>
    <t>S-HTS-HYD-NW-180708</t>
  </si>
  <si>
    <t>88A147A6-4D62-4A9B-A829-31E83DC105C3</t>
  </si>
  <si>
    <t>S-L3LAUNCH-MUM-1FEB</t>
  </si>
  <si>
    <t>BC801695-2CB8-4E7E-9AFB-3208650009C3</t>
  </si>
  <si>
    <t>E-HYD-NONPMA-UNIDENTIFIED-FWC-19DEC</t>
  </si>
  <si>
    <t>75E6AAD2-F628-4FE3-B73C-33DA5E7C5BE9</t>
  </si>
  <si>
    <t>S-WS-STUDY-MAY-01</t>
  </si>
  <si>
    <t>F87E5B50-1A63-48C6-B56F-3450B241E3CF</t>
  </si>
  <si>
    <t>E-Welcome-Coupon-01</t>
  </si>
  <si>
    <t>Woo hoo! You've just won a surprise coupon!</t>
  </si>
  <si>
    <t>86487278-4670-4BB0-B6F2-35101A2F8EF5</t>
  </si>
  <si>
    <t>E-SALE-HYD-07-BR-Furniture</t>
  </si>
  <si>
    <t>Up to 50% off on bedroom products. Shop now!</t>
  </si>
  <si>
    <t>496E7D8A-66BD-4299-BEE1-354CEABC9CB0</t>
  </si>
  <si>
    <t>E-FS–HYD-02B-NOTIDENTIFIED</t>
  </si>
  <si>
    <t>Throwing a party at home? Buy what you need at amazing prices.</t>
  </si>
  <si>
    <t>D70FF191-5A49-404E-86AC-35D8762782E8</t>
  </si>
  <si>
    <t>S-FAMILY-SALE-REMINDER-21JAN</t>
  </si>
  <si>
    <t>CF624BE9-7312-46A8-AB8C-36C29D0CBEAD</t>
  </si>
  <si>
    <t>S-SALE-SMS-HYD-Bedroom</t>
  </si>
  <si>
    <t>3CA9B3A7-ABAE-4D80-847D-36F4E3782665</t>
  </si>
  <si>
    <t>E-ANNIVERSARY-COUPON-01-RMND-D30</t>
  </si>
  <si>
    <t>Celebrate our anniversary with this lovely surprise!</t>
  </si>
  <si>
    <t>0C320AFF-C09D-4EEC-81B0-372A45AEBB40</t>
  </si>
  <si>
    <t>E-PLAYGROUND-29MAR-HYD-LWC</t>
  </si>
  <si>
    <t>Make indoors more fun for your little one</t>
  </si>
  <si>
    <t>1D1BD4F5-65A4-42A0-B8F3-374B3A513A94</t>
  </si>
  <si>
    <t>E-PARTY-28DEC-MUM-FWOC</t>
  </si>
  <si>
    <t>Throw a lit house party!</t>
  </si>
  <si>
    <t>7C5B801F-6E97-4F1E-A529-37A4C9427DC4</t>
  </si>
  <si>
    <t>E-IB-MAROFFER-5MAR</t>
  </si>
  <si>
    <t>Offers that you should not miss!</t>
  </si>
  <si>
    <t>09AFA7F5-0D15-4A45-9F0E-384F0693EB22</t>
  </si>
  <si>
    <t>S-MUM-FWOC-STORAGELAUNCH</t>
  </si>
  <si>
    <t>C8185FA3-8353-486F-B600-391DD04E4C6F</t>
  </si>
  <si>
    <t>E-IB-HYD-01-Reminder</t>
  </si>
  <si>
    <t>^_first_name_^, great prices on 1000+ amazing products. Hurry!</t>
  </si>
  <si>
    <t>AF7E4359-1758-47D6-9F57-397AB847975E</t>
  </si>
  <si>
    <t>E-store-BUSINESS-ENRL</t>
  </si>
  <si>
    <t>Your Store BUSINESS permanent digital card is on its way!</t>
  </si>
  <si>
    <t>2D36D687-FAE9-41F7-BF7B-39F3C5AD6ED4</t>
  </si>
  <si>
    <t>E-SALE-HYD-010-KT-Furnishings</t>
  </si>
  <si>
    <t>Up to 50% off on cooking products. Shop now!</t>
  </si>
  <si>
    <t>C218855E-8EFB-46A7-92EB-3A6B18B20EB0</t>
  </si>
  <si>
    <t>E-WEDDING-HYD-16JAN</t>
  </si>
  <si>
    <t>00C2AD49-FCDB-4BC3-8D98-3A7C3EE749BF</t>
  </si>
  <si>
    <t>E-DC-HYD-06-Global-Announcement</t>
  </si>
  <si>
    <t>Meet the newest members of our SAGOSKATT family</t>
  </si>
  <si>
    <t>5FC99D57-C17E-41EB-852D-3A9BAF2754BE</t>
  </si>
  <si>
    <t>E-HYD-LWC-STORAGELAUNCH</t>
  </si>
  <si>
    <t>1AD78875-CFEF-41D0-8BC9-3AF09F3DEBAB</t>
  </si>
  <si>
    <t>S-IFRECRUITMENT-15OCT</t>
  </si>
  <si>
    <t>A0D7A89D-3E26-4D2D-B905-3B4ADD1F8E2A</t>
  </si>
  <si>
    <t>E-IB-HYD-01</t>
  </si>
  <si>
    <t>Amazing prices. 1000+ products. Visit us now!</t>
  </si>
  <si>
    <t>BEA8B3C8-B46B-49FA-B4C3-3BD3093F8AEE</t>
  </si>
  <si>
    <t>S-SMS-GIFTWRAPPING-21STOCTDEPLOYMENT</t>
  </si>
  <si>
    <t>226756E4-D80F-47E7-8B3E-3D0C9632D3FA</t>
  </si>
  <si>
    <t>S-IF-HOLI-MUM-1MAR</t>
  </si>
  <si>
    <t>164AF9E2-2631-4BB8-8438-3D7513EBB383</t>
  </si>
  <si>
    <t>S-FS-HYD-02-Wedding</t>
  </si>
  <si>
    <t>B1E20B59-6581-4F29-8ACB-3E68908A5046</t>
  </si>
  <si>
    <t>S-SKUBB-WORKSHOP-11DEC-MUM</t>
  </si>
  <si>
    <t>9D203F1E-7610-49EC-8F71-3E909AFE4F68</t>
  </si>
  <si>
    <t>S-SALE-PONGAL-HYD-MUM-PUNE-14JAN</t>
  </si>
  <si>
    <t>C174E8A7-1C73-4704-A1B8-3F44315D8FAA</t>
  </si>
  <si>
    <t>S-SMS-HYD-01-BRIMNES</t>
  </si>
  <si>
    <t>1B6258B1-9BCD-4CE2-87EC-3F9CB08DFB11</t>
  </si>
  <si>
    <t>E-Birthday-02-HYD-Emailer2</t>
  </si>
  <si>
    <t>The party at Store starts tomorrow. Join us!</t>
  </si>
  <si>
    <t>8768ACBB-793F-452F-85D6-3FA1B12224B2</t>
  </si>
  <si>
    <t>S-MUM-IDENTIFIED-25DEC-NONOPENERS</t>
  </si>
  <si>
    <t>582B16B0-F2FD-4089-81F6-3FD6917F9BE9</t>
  </si>
  <si>
    <t>E-MRFBH-ROI-01-LED</t>
  </si>
  <si>
    <t>Throw a planet-friendly dinner party!</t>
  </si>
  <si>
    <t>8F2638C7-B665-4457-A385-403C55CBEF03</t>
  </si>
  <si>
    <t>E-BTS-HYD-01-Newlife</t>
  </si>
  <si>
    <t>A new life with new products!</t>
  </si>
  <si>
    <t>5A00720A-EC54-4A74-801C-407C9F1C6C46</t>
  </si>
  <si>
    <t>S-HYD-INACTIVE-CURRY</t>
  </si>
  <si>
    <t>D1752142-5976-4BCB-85B4-4096B2BC572F</t>
  </si>
  <si>
    <t>E-Welcome-Coupon-01-RMND-D45</t>
  </si>
  <si>
    <t>Your free coupon is expiring soon. Use it today!</t>
  </si>
  <si>
    <t>8ED797E8-E2A1-4F61-A56D-40EA0BB89373</t>
  </si>
  <si>
    <t>E-HYD-PMA-IDS-FWC-19DEC</t>
  </si>
  <si>
    <t>9F54A708-1D2E-43AA-971B-40EE7367D201</t>
  </si>
  <si>
    <t>E-EB-MUM-01-Employer-Branding</t>
  </si>
  <si>
    <t>E963BD24-5917-46F4-8583-41AE20A225AE</t>
  </si>
  <si>
    <t>E-STORAGE-MUM-28NOV</t>
  </si>
  <si>
    <t>22C14EA0-F506-490B-A46E-42228172E387</t>
  </si>
  <si>
    <t>S-PONGAL-MUM-SALEIDENTIFIED</t>
  </si>
  <si>
    <t>AA38F043-445B-419D-9E87-4230B4B88F06</t>
  </si>
  <si>
    <t>S-MOC-SEP-HYD-01A</t>
  </si>
  <si>
    <t>C30FA6D6-5850-4450-A80D-4238EE6FF9A2</t>
  </si>
  <si>
    <t>S-HYD-NONPMA-UNIDENTIFIED-19DEC</t>
  </si>
  <si>
    <t>B89412C6-126E-44EF-9036-4261F209D1DC</t>
  </si>
  <si>
    <t>E-HYD-GRFL6</t>
  </si>
  <si>
    <t>Make room for more, this season!</t>
  </si>
  <si>
    <t>EFE36EF2-7E9D-475B-8E0C-42ED4A1A96FB</t>
  </si>
  <si>
    <t>E-MOC-SEP-HYD–01B</t>
  </si>
  <si>
    <t>Special prices for Special members!</t>
  </si>
  <si>
    <t>98C52D0B-3498-49D3-A125-43EE713A2B46</t>
  </si>
  <si>
    <t>S-MRFE-HYD-01-Billy</t>
  </si>
  <si>
    <t>7F490EC8-3E9A-4E43-A0B6-442E870F0039</t>
  </si>
  <si>
    <t>S-HYD-PMA-LT3M-V2FURNISHING-19DEC</t>
  </si>
  <si>
    <t>FC903A74-7EF2-4DF8-B8B8-4470B2DB94BC</t>
  </si>
  <si>
    <t>S-COCONUT-VIP-PASS-W-1806</t>
  </si>
  <si>
    <t>65602951-B113-4CA6-A468-44CD6380F844</t>
  </si>
  <si>
    <t>S-MONOFFER-PMA-ACTIVE-HYD-21NOV</t>
  </si>
  <si>
    <t>360BFBFB-BE0F-4BE5-99CE-44CF96959A0E</t>
  </si>
  <si>
    <t>S-GRFL-07-MUM-DECORATION</t>
  </si>
  <si>
    <t>E2E2CFF8-BC91-48D7-BEB6-44EB866033C9</t>
  </si>
  <si>
    <t>E-COCONUT-ROI-RMND-1807</t>
  </si>
  <si>
    <t>Now opening on August 9</t>
  </si>
  <si>
    <t>720AFB91-BB44-49EE-A983-456E8E410CDE</t>
  </si>
  <si>
    <t>S-store-BUSINESS-PSWD</t>
  </si>
  <si>
    <t>E79B3A1E-C074-4D50-B369-466CCD9660D0</t>
  </si>
  <si>
    <t>S-MUM-CHRISTMAS-5DEC</t>
  </si>
  <si>
    <t>5DE6E707-0E0C-4796-A6A2-47446A0244F0</t>
  </si>
  <si>
    <t>E-MUM-INACTIVE-25DEC-NONOPENERS</t>
  </si>
  <si>
    <t>You cannot miss the biggest SALE of the year!</t>
  </si>
  <si>
    <t>638F0461-DC41-4858-B585-4772500EC54E</t>
  </si>
  <si>
    <t>E-MARKERADLAUNCH-19NOV</t>
  </si>
  <si>
    <t>Explore the limited MARKERAD collection</t>
  </si>
  <si>
    <t>307A0745-1F62-45C7-AE61-47CB902B4C84</t>
  </si>
  <si>
    <t>S-GRFL-HYD-05-WAKEUPFRESH</t>
  </si>
  <si>
    <t>D8DFEB12-A574-4407-AAAF-48044BB9C0FE</t>
  </si>
  <si>
    <t>S-HYD-PEAKOFFER-8OCT</t>
  </si>
  <si>
    <t>1F0B22B6-E932-42BE-8B51-487438DD34D1</t>
  </si>
  <si>
    <t>E-PN-HYD-05</t>
  </si>
  <si>
    <t>Sleep. Celebrate. Dine. Live.</t>
  </si>
  <si>
    <t>63A3EF3D-1DCA-44B4-A262-48CDC2C522FF</t>
  </si>
  <si>
    <t>S-KITCHEN-PLAN-180615</t>
  </si>
  <si>
    <t>616FDEDB-BBC0-42F1-829A-4997B094F8FF</t>
  </si>
  <si>
    <t>E-RMND-REFERRAL2-1805</t>
  </si>
  <si>
    <t>Less than a day to go. Forward, share, win!</t>
  </si>
  <si>
    <t>14926B46-8CC6-40C1-95DD-49EA3EDAF266</t>
  </si>
  <si>
    <t>S-store-BUSINESS-3</t>
  </si>
  <si>
    <t>7FDFE94A-EAEB-4E8C-A995-49FC87E36A55</t>
  </si>
  <si>
    <t>E-Birthday-03-HYD-Emailer2Identified</t>
  </si>
  <si>
    <t>F7259CD1-4489-4294-B3C9-4A391547C2D0</t>
  </si>
  <si>
    <t>E-MRFE-HYD-FWC-ID-01</t>
  </si>
  <si>
    <t>Space you never thought you had!</t>
  </si>
  <si>
    <t>D89D2711-4B22-4D25-87DB-4AA1FD317E09</t>
  </si>
  <si>
    <t>S-MUM-INACTIVE-25DEC-NONOPENERS</t>
  </si>
  <si>
    <t>99E9D26F-0EF5-4B4F-A6B8-4AC5541DC6DC</t>
  </si>
  <si>
    <t>E-MUM-GRFL6</t>
  </si>
  <si>
    <t>C046BC34-E611-4A0C-96B0-4B2DB017F9AB</t>
  </si>
  <si>
    <t>S-MRFBH-ROI-01-ISL</t>
  </si>
  <si>
    <t>931A8199-91DB-4535-BCEB-4B3E76CFC8A6</t>
  </si>
  <si>
    <t>E-MA–HYD–01-Regularprofile</t>
  </si>
  <si>
    <t>Get more benefits with Store Family</t>
  </si>
  <si>
    <t>8FFB706B-1281-4CF1-8EA4-4BBCF08C33C6</t>
  </si>
  <si>
    <t>S-MRFBH-SUM-HYDNO-01</t>
  </si>
  <si>
    <t>2C8F25B1-5EDF-4EA0-9501-4BE9F424ECE3</t>
  </si>
  <si>
    <t>S4-BOUNCED-D13</t>
  </si>
  <si>
    <t>7FC4C4D8-2C25-49C4-BDAF-4C2ED6326E95</t>
  </si>
  <si>
    <t>S-HYD-NONPMA-MT3M-FWC-19DEC</t>
  </si>
  <si>
    <t>4FA3F2FF-1591-47B7-A613-4C85A1D3E7B3</t>
  </si>
  <si>
    <t>E-MA-HYD-04-Regularprofile</t>
  </si>
  <si>
    <t>4BF379C8-C63F-407A-8D42-4C95AB75DCB3</t>
  </si>
  <si>
    <t>S-MUM-01-SMALLSPACE</t>
  </si>
  <si>
    <t>1AB5130D-176E-4A62-9497-4CE50704968A</t>
  </si>
  <si>
    <t>E-MOC-OCT-HYD-01</t>
  </si>
  <si>
    <t>Date with Store this weekend!</t>
  </si>
  <si>
    <t>1738EE39-275C-4A78-9EC0-4CE8066A287A</t>
  </si>
  <si>
    <t>E-MUM-IDENTIFIED-19DEC</t>
  </si>
  <si>
    <t xml:space="preserve">Bigger than ever - the Store SALE is here! </t>
  </si>
  <si>
    <t>883A7A50-B3E6-4818-8178-4CF3C8338E49</t>
  </si>
  <si>
    <t>S-MONDOFFER-MUM-21NOV</t>
  </si>
  <si>
    <t>AD9B6F97-0C3E-4AAD-96B6-4E775CD3F077</t>
  </si>
  <si>
    <t>E-MRFBH-ROI-02-Launch</t>
  </si>
  <si>
    <t>Want to save money and live healthy?</t>
  </si>
  <si>
    <t>D9CA28C8-6A63-430C-AC01-4EAE7E9D4619</t>
  </si>
  <si>
    <t>S-WS-HYD-SMS-LivingRoom</t>
  </si>
  <si>
    <t>B4D4F91D-C15B-4A44-AEBE-4EC1E5D6016E</t>
  </si>
  <si>
    <t>S-IF-L3-MONTLYOFFER-MUM-REST</t>
  </si>
  <si>
    <t>DA16C527-209C-41EF-81BB-4EFEBCDF5454</t>
  </si>
  <si>
    <t>E-MRFE-HYD-01-KitchenOffer</t>
  </si>
  <si>
    <t>What's inside? A cool offer only for you</t>
  </si>
  <si>
    <t>2F882FE5-7255-437F-B319-4F2E3361DAEF</t>
  </si>
  <si>
    <t>S-HYD-180810</t>
  </si>
  <si>
    <t>86BA3BE6-765D-4737-A506-4FA6F34CDCCA</t>
  </si>
  <si>
    <t>S-DC_LAUNCH_14NOV_HYD_NONOPENERS</t>
  </si>
  <si>
    <t>1DED91F5-8122-4C3C-8F3C-50378FC57065</t>
  </si>
  <si>
    <t>E-DC_LAUNCH_14NOV_HYD_NONOPENERS</t>
  </si>
  <si>
    <t>We are waiting for your submissions. Hurry!</t>
  </si>
  <si>
    <t>19DC0F78-FADA-41E5-854A-503FF05A0C4E</t>
  </si>
  <si>
    <t>S-IF-DECLUTTERBEDROOM-MUM-LWC</t>
  </si>
  <si>
    <t>6A267F39-36D5-4614-BCEB-509922B504B4</t>
  </si>
  <si>
    <t>S-FS-HYD-01-Dhanteras</t>
  </si>
  <si>
    <t>B334B7ED-A24F-4E10-8A13-510A61315ADE</t>
  </si>
  <si>
    <t>S-HOW-TO-SHOP-W-1807</t>
  </si>
  <si>
    <t>12FE532F-3202-483B-AB3A-518FBF2EA7F1</t>
  </si>
  <si>
    <t>S-HYD-01-ONLINESHOPPINGOPEN</t>
  </si>
  <si>
    <t>371B8E95-B2BF-471E-B43B-51A9C31B8F4E</t>
  </si>
  <si>
    <t>S-MOC-OCT-HYD-01</t>
  </si>
  <si>
    <t>A54EDB43-5EB9-40D5-A777-51C40987DE51</t>
  </si>
  <si>
    <t>S-MRFE-HYD-01-UGADI</t>
  </si>
  <si>
    <t>9867C41F-0C44-4703-991B-51F9A1287C38</t>
  </si>
  <si>
    <t>E-IF-COVID-14APR</t>
  </si>
  <si>
    <t>Coming together today, for a brighter tomorrow</t>
  </si>
  <si>
    <t>70645BEA-AD9D-47AB-9AD5-52A8320939DF</t>
  </si>
  <si>
    <t>S-IF-SMS-HYD-01-FINTORP</t>
  </si>
  <si>
    <t>19177E37-CA5B-4314-8C7B-52C9AE8F9924</t>
  </si>
  <si>
    <t>S-VDAY-WORKSHOP-13FEB</t>
  </si>
  <si>
    <t>221D1004-5C69-45BF-AD55-537BCB02F1B4</t>
  </si>
  <si>
    <t>E-MRFE-HYD-FWC-NID-02</t>
  </si>
  <si>
    <t>Can we share some storage secrets with you?</t>
  </si>
  <si>
    <t>C7C8F033-D0A7-4218-9DD8-53ED06E4B172</t>
  </si>
  <si>
    <t>S-21-NOV-WORKSHOP-15NOV</t>
  </si>
  <si>
    <t>82648CD1-0220-4340-82B2-546E3395BDD4</t>
  </si>
  <si>
    <t>E-BOTANISK-CANCEL-11MAR</t>
  </si>
  <si>
    <t>The 'Your Very Own Indoor Garden' workshop has been cancelled.</t>
  </si>
  <si>
    <t>A9BB9B73-6475-49CB-8F65-551876BB923C</t>
  </si>
  <si>
    <t>S-MRFE-HYD-01-LivingRoom</t>
  </si>
  <si>
    <t>6A8D9B96-CF16-4DE2-A946-555A194FE94D</t>
  </si>
  <si>
    <t>E-MONOFFER-NONPMA-ACTIVE-HYD-21NOV</t>
  </si>
  <si>
    <t>Big savings with brand new offers!</t>
  </si>
  <si>
    <t>44C1A7E8-6E2C-4B6B-A891-55DC2083435A</t>
  </si>
  <si>
    <t>S-MRFBH-SUM-HYDOpened-01</t>
  </si>
  <si>
    <t>9793D9E0-0599-4C64-8B8E-56A83BDEFAD7</t>
  </si>
  <si>
    <t>E-Birthday-01-HYD-Launch</t>
  </si>
  <si>
    <t>We're turning 1. Come celebrate!</t>
  </si>
  <si>
    <t>3280B97C-3961-46C3-8019-56C77AABBE4A</t>
  </si>
  <si>
    <t>E-MRFE-HYD-FWOC-ID-03</t>
  </si>
  <si>
    <t>B23602B0-3626-47CE-9BD4-56D84AFA4FB9</t>
  </si>
  <si>
    <t>S-VDAY-WORKSHOP-12FEB</t>
  </si>
  <si>
    <t>4D4327DF-BE8C-405E-8622-578E48A779A5</t>
  </si>
  <si>
    <t>E-REFERRAL-201805</t>
  </si>
  <si>
    <t>You’re about to make history with Store India</t>
  </si>
  <si>
    <t>5CC01B3E-A9BC-4A92-A25D-57D0724EB207</t>
  </si>
  <si>
    <t>S-BRI-HYD-02-February</t>
  </si>
  <si>
    <t>ECA457FA-5C0E-42CF-84A8-584051899555</t>
  </si>
  <si>
    <t>S-HYD-NONPMA-IDS-19DEC</t>
  </si>
  <si>
    <t>58780C9C-426D-4E87-9C46-584F3A479DE5</t>
  </si>
  <si>
    <t>E-HYD-03-GRFL3-OTHERS</t>
  </si>
  <si>
    <t>Calming colours. Tranquil sleep.</t>
  </si>
  <si>
    <t>78FF13C3-18B0-428B-AA64-585C45D15295</t>
  </si>
  <si>
    <t>E-MRFE-HYD-01-ANNANSTANS</t>
  </si>
  <si>
    <t>Explore ANNANSTANS - A limited designer collection.</t>
  </si>
  <si>
    <t>A52A7E20-9E92-4A9E-98B8-586591E86ED4</t>
  </si>
  <si>
    <t>E-SHELVES2DRAWERS-5JAN-HYD</t>
  </si>
  <si>
    <t>Declutter with drawers</t>
  </si>
  <si>
    <t>ED08D7B4-8C97-461F-A802-58CA76B4E4F7</t>
  </si>
  <si>
    <t>S-MRFE-ROI-01-Billy</t>
  </si>
  <si>
    <t>C5352837-0863-4E39-A9BD-5948466256EC</t>
  </si>
  <si>
    <t>E-MONDOFFER-MUM-21NOV</t>
  </si>
  <si>
    <t>New offers are here. Grab them all!</t>
  </si>
  <si>
    <t>93060FCF-68A2-4AD1-9C5E-59F76049C657</t>
  </si>
  <si>
    <t>E-HYD-PMA-LT3M-V2FURNISHING-FWC-19DEC</t>
  </si>
  <si>
    <t xml:space="preserve">Here is a fun reason to visit – Store SALE is on! </t>
  </si>
  <si>
    <t>8F4CB277-0714-4800-A5CB-5A411F2B4390</t>
  </si>
  <si>
    <t>S-HYD-NONPMA-UNIDENTIFIED-FWC-19DEC</t>
  </si>
  <si>
    <t>CA7A2B09-0F7B-49FD-BA68-5A68D8E7F2C8</t>
  </si>
  <si>
    <t>S-BTS-SMS-02-ComboOffer</t>
  </si>
  <si>
    <t>9D032D87-AB46-4BDB-A51C-5AAEA6B57537</t>
  </si>
  <si>
    <t>E-MRFE-HYD-01-Pongal-A</t>
  </si>
  <si>
    <t>Let the festivities begin</t>
  </si>
  <si>
    <t>F84235D4-948C-40D1-A468-5AEB21C6CC5A</t>
  </si>
  <si>
    <t>E-BTS-ROI-Launch-01</t>
  </si>
  <si>
    <t>Let's get started on something new</t>
  </si>
  <si>
    <t>954FE5EA-51AA-4A6B-B77E-5B0246F4DBB2</t>
  </si>
  <si>
    <t>E-IF-DECLUTTERBEDROOM-HYD-PMA</t>
  </si>
  <si>
    <t>Clutter bothering you? The solution is a click away!</t>
  </si>
  <si>
    <t>604CE04A-B69B-42F7-865A-5B1ADD8D91F6</t>
  </si>
  <si>
    <t>E-SLE-DEC-HYD-01</t>
  </si>
  <si>
    <t>You're specially invited to the sale preview!</t>
  </si>
  <si>
    <t>4E4378B7-F8C9-4DEF-94DB-5B459BB26E98</t>
  </si>
  <si>
    <t>S-CURRY-WED-20NOV</t>
  </si>
  <si>
    <t>C7599FA6-5B4B-4C77-AE1E-5B57C2BF36D5</t>
  </si>
  <si>
    <t>S-IF-HOLI-HYD-1MAR</t>
  </si>
  <si>
    <t>F0B138CC-E856-48FC-98B4-5BE0DDB91736</t>
  </si>
  <si>
    <t>E-WO-FWC-HYD-HEMNES-03</t>
  </si>
  <si>
    <t>A great product is now half the price. Open and discover now!</t>
  </si>
  <si>
    <t>C6C704A0-F94B-4F0C-8AD2-5BEBAE32C9D4</t>
  </si>
  <si>
    <t>S-Birthday-01-HYD-Launch</t>
  </si>
  <si>
    <t>66C7268E-9397-4D61-ABE0-5BF87EE103A4</t>
  </si>
  <si>
    <t>E-DC-FWC-HYD-03</t>
  </si>
  <si>
    <t>Thank you for participating</t>
  </si>
  <si>
    <t>230CA1D9-1D7E-4AA0-A015-5C01B5868C1D</t>
  </si>
  <si>
    <t>E-MONOFFER-NONPMA-INACTIVE-HYD-21NOV</t>
  </si>
  <si>
    <t>183CE40D-E992-4922-B182-5C2898BC0EB8</t>
  </si>
  <si>
    <t>E-FS-ROI-01-Diwali</t>
  </si>
  <si>
    <t>EC5452D7-E62F-4110-9BBA-5CD9F1E102CF</t>
  </si>
  <si>
    <t>E-HOW-TO-SHOP-W-1807</t>
  </si>
  <si>
    <t>B94BBE2D-398E-4D89-8F81-5D4B078F581F</t>
  </si>
  <si>
    <t>S-SALE-HYD-05-Starting-from-99</t>
  </si>
  <si>
    <t>1AE9A28D-CF56-4A22-9606-5DEDD8DBD072</t>
  </si>
  <si>
    <t>S-IF-DECLUTTERBEDROOM-HYD-DORMANT</t>
  </si>
  <si>
    <t>B5509ED3-B14B-4529-8CCD-5E87A9B87A8D</t>
  </si>
  <si>
    <t>S-BTS-ROI-01-Newlife</t>
  </si>
  <si>
    <t>FA07E307-078C-4DE3-995B-5F29621EBB70</t>
  </si>
  <si>
    <t>S-WS-HYD-01-Set-the-table</t>
  </si>
  <si>
    <t>5A544183-A3A0-4236-B041-5F5137B9B72F</t>
  </si>
  <si>
    <t>S-LETSPLAY-WORKSHOP-29DEC-MUM</t>
  </si>
  <si>
    <t>1C724DBC-9818-413E-841A-5F89994E5CC3</t>
  </si>
  <si>
    <t>S2-BOUNCED-D5</t>
  </si>
  <si>
    <t>520D2957-3064-41D8-9040-5FEABC531AA3</t>
  </si>
  <si>
    <t>E-MOC-HYD-01-February</t>
  </si>
  <si>
    <t>Come, fall in love with February offers!</t>
  </si>
  <si>
    <t>A084CD8B-E79C-4D36-8B74-602EF39D29EA</t>
  </si>
  <si>
    <t>E-HYD-180825</t>
  </si>
  <si>
    <t>You can now say Hej to us, everyday!</t>
  </si>
  <si>
    <t>D3DC8987-78E0-4153-B118-609F39DDF0A8</t>
  </si>
  <si>
    <t>IDEAS-INSPIRATION-SUMMER-HOLIDAYS</t>
  </si>
  <si>
    <t>Home is the new playground</t>
  </si>
  <si>
    <t>E8C4E57A-8FE7-4AA5-B82A-6186FAB10B03</t>
  </si>
  <si>
    <t>E-HYD-PMA-MT3M-FWC-19DEC</t>
  </si>
  <si>
    <t>5C11F31B-6988-4728-ACCE-61F8A9AE0F70</t>
  </si>
  <si>
    <t>S-WO-FWOC-HYD-DUKTIG-Reminder</t>
  </si>
  <si>
    <t>C0B42F68-C388-45A7-836D-623E590089C8</t>
  </si>
  <si>
    <t>S-HYD-BOTANISK-6MAR</t>
  </si>
  <si>
    <t>97069AB4-8230-4DCC-B211-6263F794A57A</t>
  </si>
  <si>
    <t>E-REFERRAL-ONR-1805</t>
  </si>
  <si>
    <t>Meet the winners of the ‘Store India History Made With You’ contest</t>
  </si>
  <si>
    <t>F098EE43-2310-4457-B21E-6283A3FEC088</t>
  </si>
  <si>
    <t>S-LASTCHANCE-HYD-NONPMA</t>
  </si>
  <si>
    <t>59597B6A-02DC-43A4-9A88-628FD1272F7B</t>
  </si>
  <si>
    <t>S-BTS-Hyd-Launch-01</t>
  </si>
  <si>
    <t>A2812B00-349C-436B-B2E2-62B39FCA7E8C</t>
  </si>
  <si>
    <t>S-IF-HYD-SMS-01-Triptosweden</t>
  </si>
  <si>
    <t>F8067644-D099-482B-9CF3-62EF6C0C4BF2</t>
  </si>
  <si>
    <t>E-IB-GIFTCARD-01</t>
  </si>
  <si>
    <t>Happy gifting!</t>
  </si>
  <si>
    <t>9B415EE1-D37C-4553-BA70-63593DA263CE</t>
  </si>
  <si>
    <t>E-SALE-HYD-01-Midsummer-Open</t>
  </si>
  <si>
    <t>Celebrate the Swedish Midsummer with us!</t>
  </si>
  <si>
    <t>22EC065C-81AA-444B-8277-63BBCD912F23</t>
  </si>
  <si>
    <t>E-COWRKS-IB-EMAILER-18FEB</t>
  </si>
  <si>
    <t>Customer speak: A workspace just like home.</t>
  </si>
  <si>
    <t>18D11D23-2ED8-4018-9E0F-643380C157D1</t>
  </si>
  <si>
    <t>S-BOTANISK-CANCEL-11MAR</t>
  </si>
  <si>
    <t>2E52E84A-3696-40C8-924B-6468BBF127A3</t>
  </si>
  <si>
    <t>E-WD-ROI-02-Womens-day</t>
  </si>
  <si>
    <t>Equality is an everyday culture at Store</t>
  </si>
  <si>
    <t>045BD1F6-B404-4DB6-BE43-64B578858E09</t>
  </si>
  <si>
    <t>E-RMND-REFERRAL1-201805</t>
  </si>
  <si>
    <t>061C39D8-2586-4D59-AEE4-64E0957C44ED</t>
  </si>
  <si>
    <t>S-HYD-NONPMA-MT3M-19DEC</t>
  </si>
  <si>
    <t>FCB15891-F7E4-4FCD-8C42-65250AB8DA1C</t>
  </si>
  <si>
    <t>S-FESTIVE-HYD-18OCT</t>
  </si>
  <si>
    <t>959BD5C2-802A-4A21-BD37-6540CDA1BE3E</t>
  </si>
  <si>
    <t>S-Mumecomlaunch-01-MUM-Emailer1</t>
  </si>
  <si>
    <t>1ABD5EF2-B31C-4DB8-802C-654268B3C4F6</t>
  </si>
  <si>
    <t>S-L3LAUNCH-HYD-1FEB</t>
  </si>
  <si>
    <t>414F5684-3461-4E5D-9D57-657F8CECD5FA</t>
  </si>
  <si>
    <t>S-DEDICATEDOFFERSMS-MUM</t>
  </si>
  <si>
    <t>C99C02FD-C192-4DE2-ADE9-665A68C154CF</t>
  </si>
  <si>
    <t>S-COCONUT-W-RMND-1807</t>
  </si>
  <si>
    <t>C5A98029-DE9D-4816-B7EF-66A4834E2B7D</t>
  </si>
  <si>
    <t>E-BTS-ROI-01-Newlife</t>
  </si>
  <si>
    <t>BF49C6E0-5EEF-4A2E-B864-66DF59021A7B</t>
  </si>
  <si>
    <t>S-IF-L3-MONTLYOFFER-MUM-LWC</t>
  </si>
  <si>
    <t>0634F800-0137-4EDD-B717-6733701F0C2F</t>
  </si>
  <si>
    <t>S-COCONUT-INVITE-1806</t>
  </si>
  <si>
    <t>A44DC146-6DDB-4966-A73D-6764578BB22C</t>
  </si>
  <si>
    <t>S-SLE-DEC-HYD-02</t>
  </si>
  <si>
    <t>ED0CECF3-6945-4007-ADE3-67D364C33C9E</t>
  </si>
  <si>
    <t>S-FS-ROI-01-Dhanteras</t>
  </si>
  <si>
    <t>C18E1154-1079-4F26-81A4-689496DBFB75</t>
  </si>
  <si>
    <t>E-storeBUSINESS-ODDLAUG-PANIND</t>
  </si>
  <si>
    <t>A quiet and calming workspace.</t>
  </si>
  <si>
    <t>B26159C5-CBBA-4ADE-B8B8-68BC22A75CAE</t>
  </si>
  <si>
    <t>E-CALYPSO-HYD-RECALL-01</t>
  </si>
  <si>
    <t>IMPORTANT: Recall of the CALYPSO ceiling lamp</t>
  </si>
  <si>
    <t>D92AD5E7-6E87-414F-B452-68E6845EA7E1</t>
  </si>
  <si>
    <t>E-VARMER-HYD-25DEC-FWC</t>
  </si>
  <si>
    <t>Here's your holiday surprise!</t>
  </si>
  <si>
    <t>605C53D2-FE54-4D4D-AE2D-6922B48F66BD</t>
  </si>
  <si>
    <t>S-HYD-NONPMA-LT3M-V1FURNITURE-19DEC</t>
  </si>
  <si>
    <t>5511E596-178A-47C2-8BC3-696185D96646</t>
  </si>
  <si>
    <t>E-IF-DECLUTTERBEDROOM-MUM-DORMANT</t>
  </si>
  <si>
    <t>Scan the card for great discounts on storage</t>
  </si>
  <si>
    <t>8E11DC36-9FB2-4939-B827-6A0B4C48C1B7</t>
  </si>
  <si>
    <t>E-MUM-02-SMALLSPACE</t>
  </si>
  <si>
    <t>E6BB0EF2-E166-41DC-8194-6B554F35408A</t>
  </si>
  <si>
    <t>E-SLE-DEC-HYD-Reminder-02</t>
  </si>
  <si>
    <t>Hurry! Last chance. Sale ending soon.</t>
  </si>
  <si>
    <t>9C262BFC-2A4E-4738-B513-6BDFA6A1985E</t>
  </si>
  <si>
    <t>E-HYD-PMA-UNIDENTIFIED-19DEC</t>
  </si>
  <si>
    <t>There's a surprise for you at the Store SALE.</t>
  </si>
  <si>
    <t>8F1B786F-B54B-4988-B61D-6C1009FE1ED4</t>
  </si>
  <si>
    <t>E-WO-FWC-HYD-HEMNES-01</t>
  </si>
  <si>
    <t>Solid savings on solid wood furniture. Visit us soon!</t>
  </si>
  <si>
    <t>EAC00FBB-F8B1-4801-9827-6C904F81A236</t>
  </si>
  <si>
    <t>S-Welcome-Coupon-01</t>
  </si>
  <si>
    <t>ED47898A-5333-4299-927D-6CD8DD3BCD21</t>
  </si>
  <si>
    <t>S-BTS-ROI-Launch-01</t>
  </si>
  <si>
    <t>E4A6170A-96AD-40A2-BC83-6D19DD3B21AE</t>
  </si>
  <si>
    <t>S-SALE-HYD-04-Discount-Base</t>
  </si>
  <si>
    <t>7979FEA8-67BD-4ED9-A98C-6D792755F4BE</t>
  </si>
  <si>
    <t>E-IF-DECLUTTERBEDROOM-MUM-LWC</t>
  </si>
  <si>
    <t>E38CB1A7-2B00-4B73-ACEB-6D84693AC151</t>
  </si>
  <si>
    <t>S-HYD-PMA-UNIDENTIFIED-FWC-19DEC</t>
  </si>
  <si>
    <t>8C3655E4-48EC-4E0E-AEB6-6D901F07C060</t>
  </si>
  <si>
    <t>S-WS-HYD-FEB-Lingonberry</t>
  </si>
  <si>
    <t>B804E3FF-E878-4838-AD42-6DA8965D9D88</t>
  </si>
  <si>
    <t>E-UGADI-HYD-22MARCH-INACTIVE</t>
  </si>
  <si>
    <t>New offers are just a click away</t>
  </si>
  <si>
    <t>D2044261-6D58-4EEB-88E2-6E029458C876</t>
  </si>
  <si>
    <t>E-COCO-PASS-INVITE-1807</t>
  </si>
  <si>
    <t>Catch you on ^_remarks1_^</t>
  </si>
  <si>
    <t>BE0EE141-B3A8-43D0-AB9C-6E1BE0667A93</t>
  </si>
  <si>
    <t>S-SLE-DEC-HYD-Reminder-01</t>
  </si>
  <si>
    <t>84BFD73F-FDAF-4149-BAEF-6E2B2039F386</t>
  </si>
  <si>
    <t>E-MRFE-HYD-02-KitchenOffer</t>
  </si>
  <si>
    <t>^_first_name_^! Last 2 weeks to enjoy this cool offer!</t>
  </si>
  <si>
    <t>4AE0FE03-C08C-4942-A3A9-6E9E5F253532</t>
  </si>
  <si>
    <t>E-MOC-HYD-01-March</t>
  </si>
  <si>
    <t>March offers are here. Why aren't you?</t>
  </si>
  <si>
    <t>E3F96C0C-DEEB-4E2D-8F14-6F2EC1D3AB6D</t>
  </si>
  <si>
    <t>E-DC-FWC-HYD-02A</t>
  </si>
  <si>
    <t>The soft toy drawing competition is almost over. Hurry!</t>
  </si>
  <si>
    <t>4149CEF1-0020-44B6-AE3B-6F7543A5CE92</t>
  </si>
  <si>
    <t>E-IF-WFH-5APR-MUM</t>
  </si>
  <si>
    <t>4 ways to work from home effectively</t>
  </si>
  <si>
    <t>E0EF0781-8709-4BAA-B1C6-6F79C8E91B40</t>
  </si>
  <si>
    <t>S-HYD-PMA-LT3M-V1FURNITURE-19DEC</t>
  </si>
  <si>
    <t>D36CDC4D-D5AE-4DD4-A9C0-6FC63624BF31</t>
  </si>
  <si>
    <t>E-SALE-HYD-12-Reminder2</t>
  </si>
  <si>
    <t>The SALE is ending soon. Hurry!</t>
  </si>
  <si>
    <t>008D597C-2EEF-4F25-BCCD-6FFA317D5028</t>
  </si>
  <si>
    <t>S-WEB-LAUNCH-HYD-NW-1807</t>
  </si>
  <si>
    <t>832DF9F8-5C20-4A32-B22A-708498518FA1</t>
  </si>
  <si>
    <t>E-HYD-HWP-NW-INVITE-1807</t>
  </si>
  <si>
    <t>Got plans on August 9?</t>
  </si>
  <si>
    <t>9AF4982C-1C9F-4B29-985F-70B0185493F1</t>
  </si>
  <si>
    <t>S-ANNIVERSARY-COUPON-01-RMND-D15</t>
  </si>
  <si>
    <t>3CA7BD43-844F-4255-B0C9-710865274395</t>
  </si>
  <si>
    <t>E-FAMILYTIME-12APR</t>
  </si>
  <si>
    <t>3 ways to enjoy your lockdown meals.</t>
  </si>
  <si>
    <t>2852983A-F4F1-4B05-B56F-713C540C82A4</t>
  </si>
  <si>
    <t>S-BTS-SMS-03-ComboOffer</t>
  </si>
  <si>
    <t>C15105C9-5913-4CF4-9C64-7153280371DA</t>
  </si>
  <si>
    <t>S-SALE-SMS-HYD-02-Children</t>
  </si>
  <si>
    <t>79F30A82-2CE2-443C-BA97-718945EC5925</t>
  </si>
  <si>
    <t>E-WO-FWOC-HYD-DUKTIG-Reminder</t>
  </si>
  <si>
    <t>The perfect holiday gift for children!</t>
  </si>
  <si>
    <t>6E5D9D86-266B-46AA-AB4A-71BE0F3058E6</t>
  </si>
  <si>
    <t>S-Birthday-02-SMS-Carnival</t>
  </si>
  <si>
    <t>3DAF534D-F8A7-432B-8491-72DD41B9F1A7</t>
  </si>
  <si>
    <t>S-IF-L3-MONTLYOFFER-HYD-NONPMA</t>
  </si>
  <si>
    <t>1890F727-B651-48F1-AC6E-72E77084B6AF</t>
  </si>
  <si>
    <t>E-PARTY-28DEC-MUM-FWC</t>
  </si>
  <si>
    <t>12026F3B-E291-405E-A3BC-73261F8B80C6</t>
  </si>
  <si>
    <t>S-MRFE-HYD-FWOC-NID-04</t>
  </si>
  <si>
    <t>65214354-6EEE-416C-ABF3-737FAB5A19AC</t>
  </si>
  <si>
    <t>S-WO-FWC-HYD-DUKTIG-Reminder</t>
  </si>
  <si>
    <t>7033DD82-0EDB-4372-A85D-748D83FFC74D</t>
  </si>
  <si>
    <t>E-HYD-04-GRFL4SEG2PINCODES</t>
  </si>
  <si>
    <t>Light, air, sound - 3 steps to sound sleep!</t>
  </si>
  <si>
    <t>474E2C5F-849E-4D1E-989B-7534254229C7</t>
  </si>
  <si>
    <t>S-WS-STUDY-MAY-02</t>
  </si>
  <si>
    <t>9CA2FCAD-5FC5-4D24-92A8-75C1057CB965</t>
  </si>
  <si>
    <t>E-HYD-NONPMA-IDS-19DEC</t>
  </si>
  <si>
    <t>Time to make a trip – Store Sale is on!</t>
  </si>
  <si>
    <t>71C25816-296C-4221-89D9-76214C78EF00</t>
  </si>
  <si>
    <t>E-BTS-Hyd-Launch-01</t>
  </si>
  <si>
    <t>6532D1A4-B677-474D-9D83-7639882BB502</t>
  </si>
  <si>
    <t>E-WO-FWC-HYD-DUKTIG</t>
  </si>
  <si>
    <t>9C9F4767-633C-4803-9487-76672A2B8C3B</t>
  </si>
  <si>
    <t>S-IF-L3-MONTLYOFFER-MUM-DORMANT</t>
  </si>
  <si>
    <t>0C9315CB-32D2-4C65-87F7-7684F43FFC51</t>
  </si>
  <si>
    <t>E-MUM-LWC-STORAGELAUNCH</t>
  </si>
  <si>
    <t>B9754D09-9C9F-4EC1-A610-769C680DC6AB</t>
  </si>
  <si>
    <t>E-IB-L3-LAUNCH-10FEB</t>
  </si>
  <si>
    <t>4 ways to organise your workspace</t>
  </si>
  <si>
    <t>99F28275-D00E-4F4D-949B-76C0A22B910B</t>
  </si>
  <si>
    <t>S-BTS-HYD-01-Children</t>
  </si>
  <si>
    <t>E28408AF-1402-41F9-828D-76CCD87CE17B</t>
  </si>
  <si>
    <t>E-IF-DECLUTTERBEDROOM-HYD-DORMANT</t>
  </si>
  <si>
    <t>5CB205B8-C8C6-44C1-BC2B-778D92638652</t>
  </si>
  <si>
    <t>S-MRFE-HYD-01-Study</t>
  </si>
  <si>
    <t>0941CF81-1C63-4ED9-AA9C-77A027FF0862</t>
  </si>
  <si>
    <t>S-Welcome-Coupon-01-RMND-D15</t>
  </si>
  <si>
    <t>C6E6874E-6C6A-4834-B01F-783FCDF32178</t>
  </si>
  <si>
    <t>E-Birthday-04-HYD-Emailer2Unidentified</t>
  </si>
  <si>
    <t>DF522E80-C834-40AF-B8A3-78864113B754</t>
  </si>
  <si>
    <t>S-SLE-DEC-HYD-Reminder-02</t>
  </si>
  <si>
    <t>067DCCB5-B020-4350-9973-78BEA563152A</t>
  </si>
  <si>
    <t>E-HYD-PMA-LT3M-V1FURNITURE-19DEC</t>
  </si>
  <si>
    <t>36FCDAD5-538B-479B-BA43-78CE991E8520</t>
  </si>
  <si>
    <t>S-IF-DECLUTTERBEDROOM-HYD-NONPMA</t>
  </si>
  <si>
    <t>176591F9-EC04-4EF4-9AE6-78D3505D6629</t>
  </si>
  <si>
    <t>E-IF-L3-MONTLYOFFER-HYD-REST</t>
  </si>
  <si>
    <t>1F0E6997-97FE-4145-9947-796498AD816A</t>
  </si>
  <si>
    <t>S-IF-WFH-5APR-MUM</t>
  </si>
  <si>
    <t>494A0D2E-65B7-4358-A571-79D29B9BC87E</t>
  </si>
  <si>
    <t>S-GRFL-07-MUM-DECORATION-NONOPENERS</t>
  </si>
  <si>
    <t>15B5C8D6-0DF2-45CC-9DDD-7A924201F237</t>
  </si>
  <si>
    <t>E-DC-19-PARTICIPATION-THANKYOU-WITH-PDF</t>
  </si>
  <si>
    <t>That was really cute.</t>
  </si>
  <si>
    <t>A5ACC18D-6FCA-4720-8CDB-7ABDFEC8899A</t>
  </si>
  <si>
    <t>E-MUM-INACTIVE-19DEC</t>
  </si>
  <si>
    <t>A0F2390D-F2AD-47B8-B0A4-7AE8BD1223E6</t>
  </si>
  <si>
    <t>E-IB-01-June-MonthlyOffer</t>
  </si>
  <si>
    <t>We have some amazing offers for your business!</t>
  </si>
  <si>
    <t>14F5721B-D4C1-45AC-8682-7C56390AFE39</t>
  </si>
  <si>
    <t>S-HYD-180811</t>
  </si>
  <si>
    <t>A4C0A3F3-63C3-4872-AE43-7DB327AC3A99</t>
  </si>
  <si>
    <t>S-MUM-IDENTIFIED-FWC-25DEC-NONOPENERS</t>
  </si>
  <si>
    <t>16A618F0-D945-4FDB-9320-7EA4237EE240</t>
  </si>
  <si>
    <t>E-FAMILY-SALE-REMINDER-21JAN</t>
  </si>
  <si>
    <t xml:space="preserve">Store Sale. Last week. Last chance. </t>
  </si>
  <si>
    <t>6FADB676-018E-4B1C-8855-7EE787663B72</t>
  </si>
  <si>
    <t>S-SUM-HYD-02</t>
  </si>
  <si>
    <t>844A2E3F-B854-459D-8B00-7EFEB6907F84</t>
  </si>
  <si>
    <t>E-HYD-NONPMA-LT3M-V2FURNISHING-19DEC</t>
  </si>
  <si>
    <t>CE8DE205-5CBF-40A6-BC9C-7F742A054213</t>
  </si>
  <si>
    <t>S-15NOV-WORKSHOP-SMS3</t>
  </si>
  <si>
    <t>2D95F7EE-C2A6-486C-89F2-7F78782E6C0B</t>
  </si>
  <si>
    <t>E-IB-IDASEN-28JAN</t>
  </si>
  <si>
    <t>Easy ways to redesign your workspace</t>
  </si>
  <si>
    <t>D7322F84-D8E1-4A6A-A4F7-7FDEBC4359F2</t>
  </si>
  <si>
    <t>S-FS-HYD-01-Diwali</t>
  </si>
  <si>
    <t>3D94863D-CA70-455A-8E9A-802726A58B6F</t>
  </si>
  <si>
    <t>E-Welcome-Coupon-01-RMND-D15</t>
  </si>
  <si>
    <t>Don't make your free coupon wait!</t>
  </si>
  <si>
    <t>8597DDB1-53BD-4D79-9802-80C227020EDE</t>
  </si>
  <si>
    <t>E-MONOFFER-PMA-ACTIVE-HYD-21NOV</t>
  </si>
  <si>
    <t>38E24655-9121-4D6F-9E40-81698F6CB798</t>
  </si>
  <si>
    <t>E-IF-WFH-5APR-HYD</t>
  </si>
  <si>
    <t>6D8857B4-BD94-457A-845D-816B4F288D3C</t>
  </si>
  <si>
    <t>E-MUM-KITCHENOFFER-12-18DEC</t>
  </si>
  <si>
    <t>A3F4C3CA-D3C8-4AFE-8A24-81993A0871F3</t>
  </si>
  <si>
    <t>E-HYBD-INVITE-180608</t>
  </si>
  <si>
    <t>Be the first to shop at Store Hyderabad!</t>
  </si>
  <si>
    <t>72BF397F-811D-44CC-9FBD-81F3E1F6725B</t>
  </si>
  <si>
    <t>S-MRFBH-HYD-01-LED</t>
  </si>
  <si>
    <t>6CC19411-27BA-429E-9026-81F7D0554DC0</t>
  </si>
  <si>
    <t>S-MUM-INACTIVE-FWC-25DEC-NONOPENERS</t>
  </si>
  <si>
    <t>2A1E35E1-AABB-46A5-8B13-81FB27162226</t>
  </si>
  <si>
    <t>S-SLE-DEC-HYD-Reminder-03</t>
  </si>
  <si>
    <t>3A8B2D86-86D1-4412-8A33-822A0E0F0C4D</t>
  </si>
  <si>
    <t>E-MRFE-ROI-01-Billy</t>
  </si>
  <si>
    <t>Have you met BILLY?</t>
  </si>
  <si>
    <t>EBFCD4E0-7317-491D-A776-823EB1F13253</t>
  </si>
  <si>
    <t>S-HYD-03-GRFL3-ENGBASE</t>
  </si>
  <si>
    <t>6FAE8C40-E49C-4C1B-8576-82D735E3D981</t>
  </si>
  <si>
    <t>E-VDAY-11FEB-MUM</t>
  </si>
  <si>
    <t>4 simple ways to say I Love you.</t>
  </si>
  <si>
    <t>6B2C8E49-17C0-49C7-8659-82E222B598B8</t>
  </si>
  <si>
    <t>E-TRO-HYD-01-BRIMNES</t>
  </si>
  <si>
    <t>What's in store? A lot of storage!</t>
  </si>
  <si>
    <t>D5A31831-64C2-4338-B174-82EDE4408543</t>
  </si>
  <si>
    <t>S-LETPLAY-WORKSHOP-MUM-21DEC</t>
  </si>
  <si>
    <t>1140C387-E56C-46F0-929B-831A12914D27</t>
  </si>
  <si>
    <t>E-HYD-FWOC-STORAGELAUNCH</t>
  </si>
  <si>
    <t>D2487D6E-F7DA-4719-B6F6-832F00C3BA12</t>
  </si>
  <si>
    <t>E-Birthday-09-HYD-Emailer4-STORY-SUBMITTED</t>
  </si>
  <si>
    <t>01C97626-C4EC-4486-85DA-84073C6DF7AE</t>
  </si>
  <si>
    <t>S-MRFE-ROI-ANGLATARAR</t>
  </si>
  <si>
    <t>D3AEBBC3-4659-4B8D-B833-84382C8B1995</t>
  </si>
  <si>
    <t>E-MOC-HYD-DEC-01</t>
  </si>
  <si>
    <t>Cozy up to great offers this month. Hurry!</t>
  </si>
  <si>
    <t>5DB9EFBD-CE95-4A63-B58F-843B4BA5DF0F</t>
  </si>
  <si>
    <t>E-IB-HYD-02-Reminder</t>
  </si>
  <si>
    <t>^_first_name_^! Hurry! Last chance. Sale ending soon.</t>
  </si>
  <si>
    <t>0CAB4098-594E-4E8F-AC31-845734AB590D</t>
  </si>
  <si>
    <t>E-COCO-W-RMND-INVITE-1807</t>
  </si>
  <si>
    <t>Picked dates for the housewarming party yet?</t>
  </si>
  <si>
    <t>515F0965-1025-4FFF-91B8-84BDD6C7C475</t>
  </si>
  <si>
    <t>S-IF-WFH-5APR-HYD</t>
  </si>
  <si>
    <t>496F3188-59D3-4198-B35F-84E7911B9DB4</t>
  </si>
  <si>
    <t>E-RMND-REFERRAL-201805</t>
  </si>
  <si>
    <t>Hej there, see you in Bangkok on 19-22 May?</t>
  </si>
  <si>
    <t>AE82E431-33A1-4E0E-B35E-8530A7C6725F</t>
  </si>
  <si>
    <t>S-GRFL-07-HYD-DECORATION</t>
  </si>
  <si>
    <t>7BCBE0A9-140F-421C-94F1-85B1096E7C5C</t>
  </si>
  <si>
    <t>E-GRFL-HYD-05-WAKEUPFRESH</t>
  </si>
  <si>
    <t>Have a well-rested, well-celebrated festival.</t>
  </si>
  <si>
    <t>5558CB51-0471-4FCE-BD27-864E0EB991E3</t>
  </si>
  <si>
    <t>S-MUM-BOTANISK-6MAR</t>
  </si>
  <si>
    <t>1EC04FF1-A29C-49B7-9DA9-87DB77F3DA79</t>
  </si>
  <si>
    <t>E-MRFBH-HYD-01-Launch</t>
  </si>
  <si>
    <t>CB2DB5EC-C388-45E2-8A0B-8930C36A77F9</t>
  </si>
  <si>
    <t>S-KITCHEN-PLAN-180619</t>
  </si>
  <si>
    <t>8191C895-C2CD-4100-AFE9-898CD737AB94</t>
  </si>
  <si>
    <t>S-PONGAL-HYD-SALENOTIDENTIFIED</t>
  </si>
  <si>
    <t>F9B57193-11C9-4B55-A29A-89AD266532C0</t>
  </si>
  <si>
    <t>E-IB-01-WEWORK</t>
  </si>
  <si>
    <t>Come, say Hej to us.</t>
  </si>
  <si>
    <t>9FD0C1D9-1D1A-41FC-85A2-89D41A62A4F8</t>
  </si>
  <si>
    <t>E-POANG-NL-HYD-1806</t>
  </si>
  <si>
    <t>392FEB11-12A3-44DA-AEC0-8A1D985FC655</t>
  </si>
  <si>
    <t>S-FS-HYD-01-Wedding</t>
  </si>
  <si>
    <t>E9FFF994-A568-4F94-9C9B-8A4480790392</t>
  </si>
  <si>
    <t>S-HYD-PMA-LT3M-V1FURNITURE-FWC-19DEC</t>
  </si>
  <si>
    <t>9822CFC9-36DC-47E7-AC23-8A54B748F287</t>
  </si>
  <si>
    <t>S-MRFE-HYD-FWOC-ANGLATARAR</t>
  </si>
  <si>
    <t>CEC496D9-F12E-4B5B-921F-8AB8CFA0AC71</t>
  </si>
  <si>
    <t>E-NEWREWARDS-14NOV-HYD</t>
  </si>
  <si>
    <t>Shop now to unlock a special coupon!</t>
  </si>
  <si>
    <t>A5C4813D-3826-4994-A6B2-8B5E8D2A3430</t>
  </si>
  <si>
    <t>S-store-BUSINESS-ENRL</t>
  </si>
  <si>
    <t>E72B12A7-5D75-4FC6-B911-8BDD0AD2CA68</t>
  </si>
  <si>
    <t>E-GRFL-07-MUM-DECORATION-NONOPENERS</t>
  </si>
  <si>
    <t>002BA376-B344-4EEB-9A6F-8D15AD59DA5E</t>
  </si>
  <si>
    <t>S-Welcome-Coupon-01-RMND-D45</t>
  </si>
  <si>
    <t>12F9758C-8F1C-4FAD-BC47-8E2D5879CE73</t>
  </si>
  <si>
    <t>S-store-BUSINESS-2</t>
  </si>
  <si>
    <t>3737717A-B5CD-487C-B31A-8ECFEF7FC194</t>
  </si>
  <si>
    <t>E-COCO-W-INVITE-1807</t>
  </si>
  <si>
    <t>When are we seeing you?</t>
  </si>
  <si>
    <t>82E93B85-557A-4867-8A4C-8F8980B52735</t>
  </si>
  <si>
    <t>TEST-HYBD</t>
  </si>
  <si>
    <t>What will your loved one win at Festival of Surprises?</t>
  </si>
  <si>
    <t>A4D86603-DDB4-4DCA-8399-8FA3A231EE28</t>
  </si>
  <si>
    <t>S-MOC-HYD-01-March</t>
  </si>
  <si>
    <t>E9208685-A16F-417F-A279-8FB298003DE0</t>
  </si>
  <si>
    <t>E-MRFBH-SUM-ROI-01</t>
  </si>
  <si>
    <t>Together, we went sustainable. Take a look!</t>
  </si>
  <si>
    <t>8D29F4BC-F732-448C-B808-9111E2481887</t>
  </si>
  <si>
    <t>E-HYD-DEDICATEDOFFER</t>
  </si>
  <si>
    <t>147CB003-7EC7-4A75-A9DB-9114AB372BC4</t>
  </si>
  <si>
    <t>S-SMS-HYD-REGFOR12WORKSHOP</t>
  </si>
  <si>
    <t>23745AC5-70D0-4513-83BF-9117B188D9E0</t>
  </si>
  <si>
    <t>S-HYD-CHRISTMAS-5DEC</t>
  </si>
  <si>
    <t>4F199352-D513-4D63-A885-914F68DF2E17</t>
  </si>
  <si>
    <t>S-MRFBH-HYD-01-F2F</t>
  </si>
  <si>
    <t>37B2C3CD-62FF-4CB5-8470-91F6541D1275</t>
  </si>
  <si>
    <t>E-MONOFFER-PMA-INACTIVE-HYD-21NOV</t>
  </si>
  <si>
    <t>7B05E3B1-1BDE-4FCF-86D0-92829E95ED61</t>
  </si>
  <si>
    <t>E-MRFE-HYD-01-Billy</t>
  </si>
  <si>
    <t>D6D2E1DA-9223-48D6-9BDE-92CE5484DE5F</t>
  </si>
  <si>
    <t>E-HYD-NONPMA-LT3M-V2FURNISHING-FWC-19DEC</t>
  </si>
  <si>
    <t>EA0B84C5-9FC9-4403-AE51-93B33C82EF80</t>
  </si>
  <si>
    <t>E-DRAWINGCOMPETITION-TEASER-01</t>
  </si>
  <si>
    <t>What's inside? Something cute!</t>
  </si>
  <si>
    <t>47F68F44-077E-4140-8426-93BB4C59B2D5</t>
  </si>
  <si>
    <t>S-MRFE-HYD-01-Pongal-A</t>
  </si>
  <si>
    <t>7680E5CB-4807-4531-AFBE-93D5004B8036</t>
  </si>
  <si>
    <t>S-IB-01-June-MonthlyOfferRem</t>
  </si>
  <si>
    <t>B375C4C4-EC65-4BB3-ACB6-947E6B84DFA8</t>
  </si>
  <si>
    <t>S-SMS-HYD-REGISTERFOR5THWORKSHOP</t>
  </si>
  <si>
    <t>F4B9AB0F-54A3-45A1-AFD3-94F183C1B9BE</t>
  </si>
  <si>
    <t>E-COCONUT-W-RMND-1807</t>
  </si>
  <si>
    <t>IMPORTANT DATE CHANGED: Store FAMILY day moved</t>
  </si>
  <si>
    <t>A51E9AA9-1EE4-4BD5-9E42-95723F036E63</t>
  </si>
  <si>
    <t>S-15NOV-WORKSHOP-SMS</t>
  </si>
  <si>
    <t>035E21E7-844D-4A2A-B906-9659316DE480</t>
  </si>
  <si>
    <t>E-IB-PAN-01-SepOffers</t>
  </si>
  <si>
    <t>We have September-special offers for you!</t>
  </si>
  <si>
    <t>E673392F-C908-49EA-A1A0-96672910BEB7</t>
  </si>
  <si>
    <t>S-MUM-01-PLAYINDOORS</t>
  </si>
  <si>
    <t>8AB953BF-16F2-45E8-90E7-96C78D333106</t>
  </si>
  <si>
    <t>S-SALE-HYD-01-Midsummer-NotOpen</t>
  </si>
  <si>
    <t>A2E9FD78-41EB-4232-B8AA-97268E437BC0</t>
  </si>
  <si>
    <t>E-PONGAL-HYD-SALENOTIDENTIFIED</t>
  </si>
  <si>
    <t>BFB171CD-20D5-4C54-AB57-976BC06C965A</t>
  </si>
  <si>
    <t>E-ECOMCLOSURE-23MAR</t>
  </si>
  <si>
    <t xml:space="preserve">Store is closing the online store for some time. </t>
  </si>
  <si>
    <t>39435F34-6EBB-424F-ADCA-97C7AEF0E593</t>
  </si>
  <si>
    <t>E-HYD-BOTANISK-6MAR</t>
  </si>
  <si>
    <t>The BOTANISK collection - new, limited, handmade</t>
  </si>
  <si>
    <t>7B4CF2F5-01CD-4AF4-8D2F-9884141B6299</t>
  </si>
  <si>
    <t>E-COCONUT-INVITE-AUTO-1806</t>
  </si>
  <si>
    <t>Win an invitation to shop before our store opens!</t>
  </si>
  <si>
    <t>9768DE6C-25C1-4502-8220-98DD8EC7E1BF</t>
  </si>
  <si>
    <t>S-BTS-SMS-HYD-02</t>
  </si>
  <si>
    <t>E9DCCA3A-85E2-44DC-BD98-997FC606E626</t>
  </si>
  <si>
    <t>E-SALE-HYD-05-Starting-from-99</t>
  </si>
  <si>
    <t>Storage solutions starting at Rs.999. Buy them now!</t>
  </si>
  <si>
    <t>CFDAE19D-56B8-402C-B77F-99B467BF4113</t>
  </si>
  <si>
    <t>E-WO-FWC-HYD-HEMNES-02</t>
  </si>
  <si>
    <t>^_first_name_^, open for great savings on a great product. Hurry!</t>
  </si>
  <si>
    <t>A00246DC-3691-42BA-872A-9AB9A61FA462</t>
  </si>
  <si>
    <t>E-HYD-PMA-UNIDENTIFIED-FWC-19DEC</t>
  </si>
  <si>
    <t>C0EAD77A-AFE0-4732-9A07-9C166392325B</t>
  </si>
  <si>
    <t>E-MUM-WEDDING-12DEC</t>
  </si>
  <si>
    <t>0DB63FE1-306F-4BD3-ACBD-9C76E685E477</t>
  </si>
  <si>
    <t>E-UGADI-HYD-22MARCH-ACTIVE</t>
  </si>
  <si>
    <t>F4CFF60A-3DBC-4632-8DF7-9C7F183A2719</t>
  </si>
  <si>
    <t>S-GIFTWRAPPING-22NDOCT</t>
  </si>
  <si>
    <t>E8137001-0550-41DD-880E-9CDAFD8839C7</t>
  </si>
  <si>
    <t>S-HYD-PMA-MT3M-19DEC</t>
  </si>
  <si>
    <t>73786B6E-78BA-46E8-A127-9CFB5D26E9F3</t>
  </si>
  <si>
    <t>S-TRO-HYD-01-Nissedal</t>
  </si>
  <si>
    <t>936CAEFC-5CC9-4E90-BB8D-9D1D470C4520</t>
  </si>
  <si>
    <t>S-WS-HYD-SMS-Anglatarar-02</t>
  </si>
  <si>
    <t>931B50E5-A803-4BCA-8D2A-9D746D657107</t>
  </si>
  <si>
    <t>E-MRFBH-HYD-01-F2F</t>
  </si>
  <si>
    <t>Savings on your mind? We have some ideas.</t>
  </si>
  <si>
    <t>C67EA92E-8124-474C-8787-9D8AA73F55B7</t>
  </si>
  <si>
    <t>E-HYD-NONPMA-IDS-FWC-19DEC</t>
  </si>
  <si>
    <t>0094F191-4D77-47F6-AF17-9D9F656DD32D</t>
  </si>
  <si>
    <t>E-UGADI-TRO-13MAR-HYD</t>
  </si>
  <si>
    <t>Festive offers are here! Grab them before we run out</t>
  </si>
  <si>
    <t>9A1E73FB-60D7-4855-96FA-A04600CB4E7E</t>
  </si>
  <si>
    <t>S-ANNIVERSARY-COUPON-01-RMND-D30</t>
  </si>
  <si>
    <t>1A7B0BD1-551F-4E48-8C56-A066B0AF50E6</t>
  </si>
  <si>
    <t>S-MUM-LWC-STORAGELAUNCH</t>
  </si>
  <si>
    <t>FA89F837-4EF3-4D78-A883-A08EBADA24B4</t>
  </si>
  <si>
    <t>S-BTS-SMS-03-JOKKOMOK</t>
  </si>
  <si>
    <t>EF1A5B9F-FD0F-4CB1-AF99-A0CF005A7972</t>
  </si>
  <si>
    <t>S-SALE-SMS-HYD-LivingRoom</t>
  </si>
  <si>
    <t>93255311-8B26-4184-B410-A1CE01808E0A</t>
  </si>
  <si>
    <t>E-SALE-HYD-01-Midsummer-NotOpen</t>
  </si>
  <si>
    <t>9375B665-F584-4C1A-AB9C-A1CF1EC8886B</t>
  </si>
  <si>
    <t>E-MOC-SEP-HYD–01A</t>
  </si>
  <si>
    <t xml:space="preserve">Members get up to 30% OFF on over 50 Products! </t>
  </si>
  <si>
    <t>EDA9F910-D336-4116-9E6D-A26DD432093C</t>
  </si>
  <si>
    <t>E-IB-01-PAN-Birthday</t>
  </si>
  <si>
    <t>Store birthday offers. Just for you.</t>
  </si>
  <si>
    <t>68FA7D59-7427-416F-A3C1-A3FDFA03D738</t>
  </si>
  <si>
    <t>E-DC_LAUNCH_11NOV_MUM</t>
  </si>
  <si>
    <t>Your child's drawing – Store's next soft toy.</t>
  </si>
  <si>
    <t>ED189D74-8E11-4C00-ABD3-A43BD6F27AD3</t>
  </si>
  <si>
    <t>E-MUM-IDENTIFIED-FWC-25DEC-NONOPENERS</t>
  </si>
  <si>
    <t>88FEA5E2-BC80-4AEE-9F95-A49C3025A573</t>
  </si>
  <si>
    <t>E-SHELVES2DRAWERS-5JAN-MUM</t>
  </si>
  <si>
    <t>C8184AD5-F125-460B-9D84-A4E0462841CD</t>
  </si>
  <si>
    <t>E-VD-HYD-01-Valentines-Day</t>
  </si>
  <si>
    <t>A heart and a home, full of love.</t>
  </si>
  <si>
    <t>A4BC7AEE-F0A5-42F9-8677-A4EAB74FA22A</t>
  </si>
  <si>
    <t>E-SLE-DEC-HYD-02</t>
  </si>
  <si>
    <t>^_first_name_^, the sale opens for you first!</t>
  </si>
  <si>
    <t>1FDA738E-11EA-4A26-85F2-A548D6C0FC9B</t>
  </si>
  <si>
    <t>E-SUM-HYD-01</t>
  </si>
  <si>
    <t>An amazing year with you!</t>
  </si>
  <si>
    <t>59C7FD2B-E99A-4EC6-97FE-A638C43F2CB4</t>
  </si>
  <si>
    <t>E-MRFE-HYD-FWOC-NID-04</t>
  </si>
  <si>
    <t>04B74330-9442-4C8E-B561-A6EF89BDC3C6</t>
  </si>
  <si>
    <t>S-MUM-IDENTIFIED-FWC-19DEC</t>
  </si>
  <si>
    <t>37252580-4BED-4698-B857-A78FEA9BDC0A</t>
  </si>
  <si>
    <t>E-MOC-NOV-HYD-01</t>
  </si>
  <si>
    <t>Ready for some celebrations?</t>
  </si>
  <si>
    <t>FC997D92-323D-4A93-8D18-A7B5A1C1C422</t>
  </si>
  <si>
    <t>S-IF-LWC-EXAMPREP-HYD</t>
  </si>
  <si>
    <t>97EF8821-6301-4E61-B3EE-A7C1F70FF172</t>
  </si>
  <si>
    <t>S-IF-HYD-SMS-Buy2Get1</t>
  </si>
  <si>
    <t>0678BC55-BACB-437D-9E3A-A7DDFE4C1A3B</t>
  </si>
  <si>
    <t>E-SALE-HYD-08-BR-Furnishings</t>
  </si>
  <si>
    <t>60D26A27-9C7D-4181-AF15-A8FF9A879438</t>
  </si>
  <si>
    <t>S-FS–HYD-02B-NOTIDENTIFIED</t>
  </si>
  <si>
    <t>C353ADFB-9E02-48D4-87B1-A92ACE75F8E1</t>
  </si>
  <si>
    <t>S-MUM-IDENTIFIED-19DEC</t>
  </si>
  <si>
    <t>6DEE6802-C454-4370-A774-A9D528B4A08B</t>
  </si>
  <si>
    <t>S-SALE-HYD-11-Lastfewdays</t>
  </si>
  <si>
    <t>CA56A955-4869-4615-96A7-AA188E61A525</t>
  </si>
  <si>
    <t>S-WS-HYD-SMS-Anglatarar</t>
  </si>
  <si>
    <t>9849D344-C3F9-4568-99DC-AAFF11A03E0F</t>
  </si>
  <si>
    <t>E-ANNIVERSARY-COUPON-01</t>
  </si>
  <si>
    <t>Here's a sweet surprise for a year together.</t>
  </si>
  <si>
    <t>1628DEEB-1214-4FD7-8C89-AB12405EA8BA</t>
  </si>
  <si>
    <t>S-MRFE-HYD-01-Small-Changes</t>
  </si>
  <si>
    <t>891D7559-80E5-4838-84FA-AB55D36DC44F</t>
  </si>
  <si>
    <t>E-WO-FWC-HYD-HEMNES-05</t>
  </si>
  <si>
    <t>Here’s a special wedding gift. At a special price too!</t>
  </si>
  <si>
    <t>DD9FE881-7379-46D7-8D36-AC9374C8E2D4</t>
  </si>
  <si>
    <t>S-ECOMCLOSURE-23MAR</t>
  </si>
  <si>
    <t>A8B4B08C-03B6-4AEF-ABEC-ACACACAEF659</t>
  </si>
  <si>
    <t>E-REFERRAL-WINNER-1805</t>
  </si>
  <si>
    <t>Congratulations, you have won!</t>
  </si>
  <si>
    <t>377246A6-4183-4A70-B08F-ACB454545EAB</t>
  </si>
  <si>
    <t>S-21-NOV-WORKSHOP-18NOV</t>
  </si>
  <si>
    <t>340B9792-3A57-456F-BA5B-AD048699A1CA</t>
  </si>
  <si>
    <t>E-KITCHEN-20180413</t>
  </si>
  <si>
    <t>A lot awaits you at Store Hej HOME</t>
  </si>
  <si>
    <t>C120CDFD-9B88-416C-BAA6-AD792743A226</t>
  </si>
  <si>
    <t>S-MRFBH-ROI-02-Launch</t>
  </si>
  <si>
    <t>5642C9DD-1E7F-4B73-8A40-AE137438C582</t>
  </si>
  <si>
    <t>S-DIGITAL-CARD-1806</t>
  </si>
  <si>
    <t>1F5E7BCC-A208-4A5B-8233-AF37A34834D0</t>
  </si>
  <si>
    <t>S-HYD-PMA-MT3M-FWC-19DEC</t>
  </si>
  <si>
    <t>9FD436B3-255F-4D3F-A70A-AF436D5EFF43</t>
  </si>
  <si>
    <t>S-COCO-W-RMND-INVITE-1807</t>
  </si>
  <si>
    <t>0FA7A1BD-E87F-42F1-8007-B08D90DE623A</t>
  </si>
  <si>
    <t>S-PN-HYD-05</t>
  </si>
  <si>
    <t>CD99775C-C4AB-42D9-9465-B09DE93DD695</t>
  </si>
  <si>
    <t>E-MRFBH-HYD-01-ISL</t>
  </si>
  <si>
    <t>What's inside: Planet-friendly summer tips!</t>
  </si>
  <si>
    <t>82D0E98E-84F2-43EB-9B49-B0CA9AFCDF35</t>
  </si>
  <si>
    <t>E-SALE-HYD-06-LR-Furnishings</t>
  </si>
  <si>
    <t>Up to 50% off on living room products. Shop now!</t>
  </si>
  <si>
    <t>D5F800DD-F073-43A3-BE2D-B1369C113AF2</t>
  </si>
  <si>
    <t>E-PARTY-28DEC-HYD-FWC</t>
  </si>
  <si>
    <t>FD4B7041-18B4-4134-BD1E-B239FB2537C0</t>
  </si>
  <si>
    <t>S-HYD-PMA-UNIDENTIFIED-19DEC</t>
  </si>
  <si>
    <t>3260C27C-E953-455F-BC5A-B3C0F57D33B0</t>
  </si>
  <si>
    <t>S-FS-ROI-01-Diwali</t>
  </si>
  <si>
    <t>CA1B653B-76AE-4550-9530-B3E3DA082CFD</t>
  </si>
  <si>
    <t>E-DC-19-PARTICIPATION-THANKYOU</t>
  </si>
  <si>
    <t>DAB8F62F-0799-4610-A70B-B401CE8B3AB2</t>
  </si>
  <si>
    <t>E-IF-DECLUTTERBEDROOM-HYD-NONPMA</t>
  </si>
  <si>
    <t>Get ready for a family outing at Store!</t>
  </si>
  <si>
    <t>46480A00-76A1-4A38-89B7-B54EB4CC7300</t>
  </si>
  <si>
    <t>E-DC-FWC-HYD-05</t>
  </si>
  <si>
    <t>You are invited to the national winner announcement at the store!</t>
  </si>
  <si>
    <t>B232372A-0F22-471B-9B12-B5735D5BDF47</t>
  </si>
  <si>
    <t>S-MRFBH-ROI-01-F2F</t>
  </si>
  <si>
    <t>90D9630B-A824-4784-A9F4-B587A501B619</t>
  </si>
  <si>
    <t>S-MUM-KITCHEN</t>
  </si>
  <si>
    <t>E903ED01-4479-4E4D-9149-B5A743A90741</t>
  </si>
  <si>
    <t>E-SALE-HYD-09-KT-Furniture</t>
  </si>
  <si>
    <t>Up to 50% off on kitchen products. Shop now!</t>
  </si>
  <si>
    <t>0E42D8EC-BCC9-415B-8998-B8D2D40E8A54</t>
  </si>
  <si>
    <t>E-IF-HOLI-HYD-1MAR</t>
  </si>
  <si>
    <t>BAFA79B7-B224-483D-9C15-B90672BBBD2F</t>
  </si>
  <si>
    <t>S-WEDDING-HYD-16JAN</t>
  </si>
  <si>
    <t>382F7B42-A055-401C-A92C-B96F3BF1B2BF</t>
  </si>
  <si>
    <t>S-DC-FWC-HYD-02</t>
  </si>
  <si>
    <t>AA0C0241-DBED-4BFF-9574-B9EE266010CF</t>
  </si>
  <si>
    <t>E-HYD-PMA-LT3M-V1FURNITURE-FWC-19DEC</t>
  </si>
  <si>
    <t>1D023A67-EB55-410D-A6AA-BB7E60E4D7D2</t>
  </si>
  <si>
    <t>S-MOC-HYD-01-February</t>
  </si>
  <si>
    <t>08A4FC11-5107-4A43-A7DF-BBA632B3C0A4</t>
  </si>
  <si>
    <t>E-FS-HYD-01-Dhanteras</t>
  </si>
  <si>
    <t>11889C6A-EBD3-4D2A-943C-BD7954B3DE2F</t>
  </si>
  <si>
    <t>S-COCONUT-INVITE-AUTO-1806</t>
  </si>
  <si>
    <t>308F28E4-2329-46BA-963B-BE066629FA31</t>
  </si>
  <si>
    <t>S-HYD-NONPMA-IDS-FWC-19DEC</t>
  </si>
  <si>
    <t>63B4A451-34C2-4986-83EA-BE69817439D0</t>
  </si>
  <si>
    <t>S-MONOFFER-PMA-INACTIVE-HYD-21NOV</t>
  </si>
  <si>
    <t>E338D6BF-0695-42CF-87BE-BE8477678444</t>
  </si>
  <si>
    <t>E-PN-HYD-02</t>
  </si>
  <si>
    <t>Sleep like a baby, wake up like a boss</t>
  </si>
  <si>
    <t>F349A735-B064-4D37-817E-BE8E87F12E87</t>
  </si>
  <si>
    <t>E-SALE-HYD-05-LR-Furniture</t>
  </si>
  <si>
    <t>ADA62592-59C5-4EA2-BCBE-BF04F2591D80</t>
  </si>
  <si>
    <t>S-IB-HYD-02-Reminder</t>
  </si>
  <si>
    <t>1393D0DC-0E96-4764-8013-BF936B6FCD88</t>
  </si>
  <si>
    <t>E-ANNIVERSARY-COUPON-01-RMND-D15</t>
  </si>
  <si>
    <t xml:space="preserve">Don't ignore our anniversary </t>
  </si>
  <si>
    <t>924D19C9-E965-4791-966D-BFA02AA07CC0</t>
  </si>
  <si>
    <t>S-FAMILYTIME-12APR</t>
  </si>
  <si>
    <t>392109BA-C565-49FF-86FC-BFDC4A773D7D</t>
  </si>
  <si>
    <t>E-MUM-CHRISTMAS-5DEC</t>
  </si>
  <si>
    <t>0BAF0991-95E1-4749-83DC-C02C24D205A1</t>
  </si>
  <si>
    <t>S-HYD-04-GRFL4</t>
  </si>
  <si>
    <t>3630CF9A-885C-47A0-BF5B-C03B0B7685BF</t>
  </si>
  <si>
    <t>S-DECORATEANstorePRODUCT-HYD-16OCT</t>
  </si>
  <si>
    <t>FFC98959-6266-494E-B62C-C0985D63E0AA</t>
  </si>
  <si>
    <t>E-IB-OFFER-19NOV</t>
  </si>
  <si>
    <t>BC82443E-694A-49AF-818E-C0ECB706F5D6</t>
  </si>
  <si>
    <t>S-BTS-HYD-01-Newlife</t>
  </si>
  <si>
    <t>FEF20AEC-A7D7-470E-B14F-C106827CDBA3</t>
  </si>
  <si>
    <t>E-IB-WFH-7APR</t>
  </si>
  <si>
    <t>4 ways to work from home effectively.</t>
  </si>
  <si>
    <t>7D3A5804-1F43-48BC-9D3C-C12E6C5D6931</t>
  </si>
  <si>
    <t>S-KITCHEN-PLAN-180523</t>
  </si>
  <si>
    <t>6CD00121-ECA6-4BE0-9EA6-C19DE60A1EAA</t>
  </si>
  <si>
    <t>S-UGADI-HYD-22MARCH-INACTIVE</t>
  </si>
  <si>
    <t>9BC15B67-558F-4A24-88C0-C41AD1F372F8</t>
  </si>
  <si>
    <t>E-MRFBH-HYD-01-LED</t>
  </si>
  <si>
    <t>26B85496-E5E5-429D-8668-C422B1F62FB3</t>
  </si>
  <si>
    <t>E-WO-FWOC-HYD-DUKTIG</t>
  </si>
  <si>
    <t>4FA149D3-5965-422E-913C-C502B9D6AE23</t>
  </si>
  <si>
    <t>E-SLE-DEC-HYD-03</t>
  </si>
  <si>
    <t>Crazy prices on 1000+ amazing products. Visit us now!</t>
  </si>
  <si>
    <t>E0067CAC-8A1A-4C32-A18F-C527E88E902A</t>
  </si>
  <si>
    <t>E-HYD-NONPMA-MT3M-19DEC</t>
  </si>
  <si>
    <t>2705F232-A52A-4A23-AF54-C559FF2A3B58</t>
  </si>
  <si>
    <t>E-DC_LAUNCH_14NOV_MUM_NONOPENERS</t>
  </si>
  <si>
    <t>6DA252AC-EF61-4386-8BE5-C55F3180ECDA</t>
  </si>
  <si>
    <t>S-NEWREWARDS-14NOV-HYD</t>
  </si>
  <si>
    <t>ABBF8D5B-D685-4851-8A95-C58462AE1FBD</t>
  </si>
  <si>
    <t>S-HOW-TO-SHOP-W-1807-2</t>
  </si>
  <si>
    <t>8837843D-9526-49D6-80A7-C5BEDE090CC1</t>
  </si>
  <si>
    <t>S-WEDDING-MUM-16JAN</t>
  </si>
  <si>
    <t>BABF0434-7C72-424E-ADF7-C675960324E9</t>
  </si>
  <si>
    <t>E-SLE-DEC-HYD-Reminder-03</t>
  </si>
  <si>
    <t>2F315A86-3010-4788-9AEB-C67A33BA77A7</t>
  </si>
  <si>
    <t>S-SHELVES2DRAWERS-5JAN-MUM</t>
  </si>
  <si>
    <t>A8F780A9-BD9D-4509-9FB2-C6E71001391C</t>
  </si>
  <si>
    <t>S-MUM-DIY-WORKSHOP-SMS-8JAN</t>
  </si>
  <si>
    <t>1B646E96-AEB5-4D3F-9E09-C73B34551EFC</t>
  </si>
  <si>
    <t>S-MUM-GENRICWORKSHOP-05DEC</t>
  </si>
  <si>
    <t>82BFA6D0-FA3B-4933-A4DE-C77CEC4D6CE2</t>
  </si>
  <si>
    <t>S-WS-HYD-SMS-GuidedTour</t>
  </si>
  <si>
    <t>E0512FB2-F1F9-4E27-AB27-C79052A896FB</t>
  </si>
  <si>
    <t>E-FS-HYD-01-Dusherra</t>
  </si>
  <si>
    <t>Let the celebration begin!</t>
  </si>
  <si>
    <t>A50ECF85-4F0E-4A56-A11C-C8644EAC847A</t>
  </si>
  <si>
    <t>S-VDAY-WORKSHOP-8FEB</t>
  </si>
  <si>
    <t>A083D154-C3C5-499E-BEBD-C8698BC8A56B</t>
  </si>
  <si>
    <t>E-MA–HYD–02-Regularprofile</t>
  </si>
  <si>
    <t>Join our Store Family club. It's free!</t>
  </si>
  <si>
    <t>CF3AF63E-BA4F-4825-8579-C8DB6EF2A128</t>
  </si>
  <si>
    <t>E-IB-01-Consent</t>
  </si>
  <si>
    <t>Let's Talk More</t>
  </si>
  <si>
    <t>90B0E6E9-901A-405A-AD53-C930EA08B0DC</t>
  </si>
  <si>
    <t>E-COCONUT-VIP-PASS-1806</t>
  </si>
  <si>
    <t>Your invitation has arrived!</t>
  </si>
  <si>
    <t>EF6010FA-9F34-4765-A443-C95177A0328B</t>
  </si>
  <si>
    <t>S-WO-FWC-HYD-HEMNES</t>
  </si>
  <si>
    <t>9717D4C1-85E8-4622-9E23-CA129AAF504E</t>
  </si>
  <si>
    <t>S-UGADI-TRO-13MAR-MUM</t>
  </si>
  <si>
    <t>143D01F3-592E-49AD-88A1-CA58310BCF65</t>
  </si>
  <si>
    <t>S-GRFL-01-HYD-Emailer1-Campaignlaunch</t>
  </si>
  <si>
    <t>79819FE5-D2D1-4C5B-890C-CAE1A319C471</t>
  </si>
  <si>
    <t>E-GRFL-02-HYD-Emailer2-Sleep</t>
  </si>
  <si>
    <t>Peaceful sleep starts now</t>
  </si>
  <si>
    <t>1378A5B5-686E-4158-ADB0-CB0B0E0DC932</t>
  </si>
  <si>
    <t>E-IF-DECLUTTERBEDROOM-MUM-REST</t>
  </si>
  <si>
    <t>215F3744-B90A-4D9A-8B6C-CB57BD1ACBC7</t>
  </si>
  <si>
    <t>S-SMS-NONREGISTERED-HYDMUM-ACTIVATION</t>
  </si>
  <si>
    <t>3CE43DBF-121F-4517-86E7-CC411B907698</t>
  </si>
  <si>
    <t>E-IF-L3-MONTLYOFFER-HYD-NONPMA</t>
  </si>
  <si>
    <t>February offers for your whole family! Shop now.</t>
  </si>
  <si>
    <t>FD2C855F-A1A4-4C1E-9936-CC54D495FF54</t>
  </si>
  <si>
    <t>S-PONGAL-HYD-SALEIDENTIFIED</t>
  </si>
  <si>
    <t>E378BDCF-EF85-4159-AA23-CC83A0B56509</t>
  </si>
  <si>
    <t>S-MRFE-HYD-01-Holi</t>
  </si>
  <si>
    <t>D336B313-1BE3-4D24-819B-CC8CB1600035</t>
  </si>
  <si>
    <t>S-PN-HYD-01</t>
  </si>
  <si>
    <t>95FCBB40-3D03-4B63-BE40-CCF0AF006DD4</t>
  </si>
  <si>
    <t>E-DC_LAUNCH_11NOV_HYD</t>
  </si>
  <si>
    <t>AEA398B0-27F4-4E38-A5FC-CCF550AAB7FE</t>
  </si>
  <si>
    <t>S-HYD-LWC-STORAGELAUNCH</t>
  </si>
  <si>
    <t>651D0CEB-EF40-459A-B963-CD95A4890FF2</t>
  </si>
  <si>
    <t>E-FS-HYD-01-Wedding</t>
  </si>
  <si>
    <t>Gift some love, this wedding season</t>
  </si>
  <si>
    <t>B3C15C24-0BF1-4F42-8D23-CE1AEC6093CD</t>
  </si>
  <si>
    <t>E-MRFE-HYD-01-Holi</t>
  </si>
  <si>
    <t>A colourful celebration instore for you</t>
  </si>
  <si>
    <t>BD19E28F-72A9-4281-9464-CECC6C2EEEA8</t>
  </si>
  <si>
    <t>S-PLAYGROUND-29MAR-HYD-LWC</t>
  </si>
  <si>
    <t>CDA0CAAB-A255-4395-87E4-CEE6C60D4AC5</t>
  </si>
  <si>
    <t>S-BTS-SMS-HYD-01</t>
  </si>
  <si>
    <t>5E61576C-7B7C-4B59-A34F-CFAB097E1304</t>
  </si>
  <si>
    <t>S-IF-HYD-SMS-03-Triptosweden3</t>
  </si>
  <si>
    <t>6623FB4C-6E19-4067-BA9B-CFF12B4C52F1</t>
  </si>
  <si>
    <t>E-HYD-04-GRFL4</t>
  </si>
  <si>
    <t>8314D6BE-7CD6-486E-98F6-D04A490490B7</t>
  </si>
  <si>
    <t>E-ANNIVERSARY-COUPON-01-RMND-D45</t>
  </si>
  <si>
    <t>Your anniversary treat is expiring soon! Visit us today.</t>
  </si>
  <si>
    <t>799B2B6B-F825-49F7-92CB-D06741FA1CE7</t>
  </si>
  <si>
    <t>E-MUM-IDENTIFIED-25DEC-NONOPENERS</t>
  </si>
  <si>
    <t>9CD8AE1C-7FB1-4F9D-A716-D0B577EA47D6</t>
  </si>
  <si>
    <t>E-PN-HYD-01</t>
  </si>
  <si>
    <t>Let your children's room tell a story</t>
  </si>
  <si>
    <t>A587B3AA-D27E-4B93-9280-D111D453A6A5</t>
  </si>
  <si>
    <t>E-IB-01-Mayoffers</t>
  </si>
  <si>
    <t>This May, we have exciting offers for you!</t>
  </si>
  <si>
    <t>34CBF227-636F-45F4-98AA-D273312F7F3B</t>
  </si>
  <si>
    <t>E-MUM-BOTANISK-6MAR</t>
  </si>
  <si>
    <t>A5F18026-F9CF-4F40-ADC1-D2B071769E1B</t>
  </si>
  <si>
    <t>S-MRFE-HYD-FWC-ANGLATARAR</t>
  </si>
  <si>
    <t>0EF00A56-7D51-444C-90A9-D2C2F2240815</t>
  </si>
  <si>
    <t>S-WS-HYD-01-SmartStorage</t>
  </si>
  <si>
    <t>D11FC39C-C9EB-47DD-AC3B-D3BCA5E26E68</t>
  </si>
  <si>
    <t>S-HYD-NONPMA-LT3M-V2FURNISHING-FWC-19DEC</t>
  </si>
  <si>
    <t>1E30B132-606A-4165-A956-D3E34DAE01E5</t>
  </si>
  <si>
    <t>S-SMS-HYD-03-INDUSTRIELL</t>
  </si>
  <si>
    <t>86D01358-2510-4E75-9EC9-D432D9DABDE8</t>
  </si>
  <si>
    <t>E-IB-01-Seating</t>
  </si>
  <si>
    <t>You might want to sit down for this.</t>
  </si>
  <si>
    <t>F1913850-ECAD-4388-A6B1-D4452CE5EEB5</t>
  </si>
  <si>
    <t>E-VARMER-HYD-25DEC-FWOC</t>
  </si>
  <si>
    <t>A8CF7557-B44C-4029-AA62-D44F632AC859</t>
  </si>
  <si>
    <t>E-HYD-03-GRFL3-ENGBASE</t>
  </si>
  <si>
    <t>D7FAF212-F911-43D1-B60C-D489B9764A89</t>
  </si>
  <si>
    <t>E-MUMHYD-DCTOP15SHORTLIST-06DEC</t>
  </si>
  <si>
    <t>Congratulations! Your drawing has been shortlisted.</t>
  </si>
  <si>
    <t>9FF91F4C-3CF3-41B0-964D-D496AABC039E</t>
  </si>
  <si>
    <t>S-IF-DECLUTTERBEDROOM-HYD-PMA</t>
  </si>
  <si>
    <t>A6F45489-8B31-40E8-A907-D52CB9D6E0B3</t>
  </si>
  <si>
    <t>S-HYD-180825</t>
  </si>
  <si>
    <t>9D2BC6C4-8107-45A9-B414-D576021FE96B</t>
  </si>
  <si>
    <t>E-MUM-INACTIVE-FWC-19DEC</t>
  </si>
  <si>
    <t>B3A58EA1-07A3-4DC2-8690-D7D864282AE9</t>
  </si>
  <si>
    <t>S-PONGAL-MUM-SALENOTIDENTIFIED</t>
  </si>
  <si>
    <t>9AB1B804-E3E4-42F8-88F5-D802F40FA120</t>
  </si>
  <si>
    <t>E-IF-DECLUTTERBEDROOM-HYD-LWC</t>
  </si>
  <si>
    <t>C3CA6F72-5200-4726-91B8-D83FB4DDD98F</t>
  </si>
  <si>
    <t>E-COCONUT-INVITE-1806</t>
  </si>
  <si>
    <t>AA5E18D6-6D23-4BC0-8C2D-D85554FF770E</t>
  </si>
  <si>
    <t>E-HTS-HYD-NW-180708</t>
  </si>
  <si>
    <t>Shop all day long</t>
  </si>
  <si>
    <t>7E61FD2D-8F65-4EEE-9B39-D8AFA3B1C1DF</t>
  </si>
  <si>
    <t>E-DC-FWC-HYD-04</t>
  </si>
  <si>
    <t>Your child is one of India's top 15</t>
  </si>
  <si>
    <t>7362BAE2-215D-4136-872C-D9375E885BF5</t>
  </si>
  <si>
    <t>S-ANNIVERSARY-COUPON-01-RMND-D45</t>
  </si>
  <si>
    <t>F9239306-7AF2-491A-B397-DAD0BBB29280</t>
  </si>
  <si>
    <t>S-COCO-PASS-INVITE-1807</t>
  </si>
  <si>
    <t>01681024-60D4-402A-8CCB-DAFC37A501C4</t>
  </si>
  <si>
    <t>S-HYD-03-GRFL3-OTHERS</t>
  </si>
  <si>
    <t>FDD0F517-3E17-415D-8A34-DB187E7D5510</t>
  </si>
  <si>
    <t>S-HYD-FWOC-STORAGELAUNCH</t>
  </si>
  <si>
    <t>4CAACF4C-F580-4F57-BDF6-DB32312EDD6D</t>
  </si>
  <si>
    <t>S-HYD-ONLINESHOPPINGOPEN-SELECTPINCODES</t>
  </si>
  <si>
    <t>E882CE50-4BC7-4718-8BBD-DB3AB6B5B312</t>
  </si>
  <si>
    <t>S-TRO-HYD-SMS-KRISTALLER</t>
  </si>
  <si>
    <t>C8C9F7FE-D2E8-4DCE-85FD-DB3D564CEDFA</t>
  </si>
  <si>
    <t>E-VDAY-11FEB-HYD</t>
  </si>
  <si>
    <t>28C08937-3C0C-41E5-8714-DB94EEFDA74B</t>
  </si>
  <si>
    <t>E-REFERRAL-OAR-1805</t>
  </si>
  <si>
    <t>2C43C508-87D6-4320-99D4-DC0A8216D466</t>
  </si>
  <si>
    <t>S-MUM-GRFL6</t>
  </si>
  <si>
    <t>09334E17-06B2-4BE1-9768-DC7E7776F69F</t>
  </si>
  <si>
    <t>E-L3LAUNCH-MUM-1FEB</t>
  </si>
  <si>
    <t>4 ways to make hectic mornings happy!</t>
  </si>
  <si>
    <t>40A14DF2-38AD-42E7-AEA6-DCB5EA32E529</t>
  </si>
  <si>
    <t>E-IF-LWC-EXAMPREP-HYD</t>
  </si>
  <si>
    <t>834D2167-2217-49BE-A2AC-DD322FE6B12D</t>
  </si>
  <si>
    <t>E-DC-FWC-HYD-02B</t>
  </si>
  <si>
    <t>5 days left. Has your child started drawing yet?</t>
  </si>
  <si>
    <t>6FF33B8D-D66E-4C5F-8631-DD56C40F43DE</t>
  </si>
  <si>
    <t>E-IB-01-SALE</t>
  </si>
  <si>
    <t>The Store SALE is on.</t>
  </si>
  <si>
    <t>1531A4F7-1E9D-4B88-B05E-DDA409A2AF79</t>
  </si>
  <si>
    <t>S-WS-HYD-01-SettheTable</t>
  </si>
  <si>
    <t>BA18C51A-432D-4DBC-A329-DDABEEEB0AC1</t>
  </si>
  <si>
    <t>E-PONGAL-HYD-SALEIDENTIFIED</t>
  </si>
  <si>
    <t>634B91C3-7A71-46C2-9F04-DF62DA2971A8</t>
  </si>
  <si>
    <t>E-MRFBH-SUM-HYDOpened-01</t>
  </si>
  <si>
    <t>We did it! We had a great sustainable month.</t>
  </si>
  <si>
    <t>F67C0F2E-5C71-4D19-9C0C-E0343FE38713</t>
  </si>
  <si>
    <t>S-COCONUT-VIP-PASS-L-1806</t>
  </si>
  <si>
    <t>320C56A5-5B13-4512-B10A-E05B35BF8DC9</t>
  </si>
  <si>
    <t>S-UGADI-TRO-13MAR-HYD</t>
  </si>
  <si>
    <t>AF89AFC9-E0A0-482A-853D-E0C9FA176DEF</t>
  </si>
  <si>
    <t>E-MRFE-HYD-01-LivingRoom</t>
  </si>
  <si>
    <t>One living room. Many activities. Find out here.</t>
  </si>
  <si>
    <t>96C71ACA-5C69-4BA7-97F3-E17295567070</t>
  </si>
  <si>
    <t>S-MINNEN-HYD-30OCT</t>
  </si>
  <si>
    <t>E759D41F-F251-4669-A8B1-E1E05F899BB6</t>
  </si>
  <si>
    <t>E-PRODUCT-MAMMUT-1806</t>
  </si>
  <si>
    <t>Things are about to get colourful!</t>
  </si>
  <si>
    <t>F1AB1ABC-695A-4382-8220-E22EDC1472FF</t>
  </si>
  <si>
    <t>S-HYD-NONPMA-LT3M-V1FURNITURE-FWC-19DEC</t>
  </si>
  <si>
    <t>51A3FE7F-766B-4921-95C9-E28B17E0F464</t>
  </si>
  <si>
    <t>E-Welcome-Coupon-01-RMND-D30</t>
  </si>
  <si>
    <t>If you love your home, you'll love this surprise.</t>
  </si>
  <si>
    <t>BE3CDBCA-75DA-488C-99EB-E361A2EB24F1</t>
  </si>
  <si>
    <t>S-COCONUT-ROI-RMND-1807</t>
  </si>
  <si>
    <t>ED0EBA4A-2A62-4EC2-80EC-E395B0A07F4F</t>
  </si>
  <si>
    <t>E-WEB-LAUNCH-HYD-NW-1807</t>
  </si>
  <si>
    <t>We are now online</t>
  </si>
  <si>
    <t>1EA1518E-E578-49F0-B460-E3EE553E4C26</t>
  </si>
  <si>
    <t>E-MUM-INACTIVE-FWC-25DEC-NONOPENERS</t>
  </si>
  <si>
    <t>BC494C62-D7EC-488F-912E-E4564F38D6D8</t>
  </si>
  <si>
    <t>S-WS-HYD-SMS-Anglatarar-03</t>
  </si>
  <si>
    <t>5E694C1A-B57D-4B22-92FE-E48EC4B5386C</t>
  </si>
  <si>
    <t>S-IF-L3-MONTLYOFFER-HYD-DORMANT</t>
  </si>
  <si>
    <t>15D7F657-443B-42B8-943B-E53AEA01229D</t>
  </si>
  <si>
    <t>S-Mannual-180621</t>
  </si>
  <si>
    <t>168C5AF0-67D1-416D-B792-E5D6B10709F4</t>
  </si>
  <si>
    <t>S-KITCHEN-PLAN-180608</t>
  </si>
  <si>
    <t>D4BE0DCB-3329-45E0-802F-E6116A957749</t>
  </si>
  <si>
    <t>S-SMS-HYD-LASTSHAREYOURSTORY</t>
  </si>
  <si>
    <t>93FF770F-6225-47F2-8022-E66A8AB635E0</t>
  </si>
  <si>
    <t>E-SUM-ROI-01</t>
  </si>
  <si>
    <t>FE310CC1-4B54-408B-A908-E6F7C6E55815</t>
  </si>
  <si>
    <t>S-AE-HYD-01-Artevent</t>
  </si>
  <si>
    <t>04687ECF-2C8B-4049-BD68-E738FAB2EC14</t>
  </si>
  <si>
    <t>TEST-NONHYBD</t>
  </si>
  <si>
    <t>Inspiration on-the-go</t>
  </si>
  <si>
    <t>5094D624-C104-4C58-AF55-E7D417363B92</t>
  </si>
  <si>
    <t>E-WO-FWC-HYD-HEMNES-04</t>
  </si>
  <si>
    <t>C23E31C5-C7C8-416D-B83A-E896049E0DBC</t>
  </si>
  <si>
    <t>E-GRFL-07-HYD-DECORATION</t>
  </si>
  <si>
    <t>690C150F-56E5-4667-9783-E8BCB7855F69</t>
  </si>
  <si>
    <t>E-MRFBH-ROI-01-F2F</t>
  </si>
  <si>
    <t>9DB6856C-9874-4A83-B051-E94E5D20CBDA</t>
  </si>
  <si>
    <t>E-DC-FWC-HYD-01</t>
  </si>
  <si>
    <t>Is your child the next soft toy designer?</t>
  </si>
  <si>
    <t>0C511F7D-0B64-4FB4-A1CD-E962F2CFA8A8</t>
  </si>
  <si>
    <t>E-STORECLOSURE-20MAR</t>
  </si>
  <si>
    <t>Store Hyderabad temporarily closed for your safety</t>
  </si>
  <si>
    <t>CBF9F94F-A764-4063-A462-E97C293F33F1</t>
  </si>
  <si>
    <t>E-MRFBH-ROI-01-ISL</t>
  </si>
  <si>
    <t>29732912-2CB0-456B-A08D-E98464665C06</t>
  </si>
  <si>
    <t>E-FS-HYD-02-Wedding</t>
  </si>
  <si>
    <t>This wedding season, carry the perfect gift.</t>
  </si>
  <si>
    <t>C6F35369-328A-4D7F-BFD2-E9B2B80DA7BD</t>
  </si>
  <si>
    <t>E-L3LAUNCH-HYD-1FEB</t>
  </si>
  <si>
    <t>8D8E9BAB-2FA9-42EC-AD42-E9E253828D00</t>
  </si>
  <si>
    <t>E-Birthday-05-HYD-Emailer3-IDENTIFIED</t>
  </si>
  <si>
    <t>We miss you! Come back for more celebrations!</t>
  </si>
  <si>
    <t>A2CC6E6C-585A-4307-A257-E9EAC3CBDCBD</t>
  </si>
  <si>
    <t>S-IF-DECLUTTERBEDROOM-HYD-LWC</t>
  </si>
  <si>
    <t>A1243ECA-C17C-4A5D-BC5C-EA23C586C088</t>
  </si>
  <si>
    <t>S-MRFE-HYD-FWC-NID-02</t>
  </si>
  <si>
    <t>254323E6-EE8F-4494-9575-EAA55A8BDDAB</t>
  </si>
  <si>
    <t>S-MRFE-HYD-FWOC-ID-03</t>
  </si>
  <si>
    <t>8E6B953D-2537-4E7F-B550-EB0DE2C90BB1</t>
  </si>
  <si>
    <t>E-HYD-PMA-LT3M-V2FURNISHING-19DEC</t>
  </si>
  <si>
    <t>E1E9A49A-9EAE-40AC-BB9C-EB26FCCD2DC2</t>
  </si>
  <si>
    <t>S3-BOUNCED-D9</t>
  </si>
  <si>
    <t>BFC89D13-E26A-47C8-93EC-EB4A2BA428C5</t>
  </si>
  <si>
    <t>S-SALE-HYD-01-Preview</t>
  </si>
  <si>
    <t>5170CAD3-3F1D-42FF-B1BA-EB4B7297F831</t>
  </si>
  <si>
    <t>S-MUM-01-ONLINESHOPPINGOPEN</t>
  </si>
  <si>
    <t>B706E37A-0311-4184-8408-EB4CFE533150</t>
  </si>
  <si>
    <t>S-COCO-W-INVITE-1807</t>
  </si>
  <si>
    <t>975B875C-9AAC-4C94-BFFB-EB85D3F3441A</t>
  </si>
  <si>
    <t>S-BRI-HYD-02-February-02</t>
  </si>
  <si>
    <t>D4272F24-E94F-4C06-824E-EB89D29C3F34</t>
  </si>
  <si>
    <t>S-DC-LAUNCH-SMS-HYD</t>
  </si>
  <si>
    <t>C86FA969-42FB-492C-A11E-EB8E325D7E7B</t>
  </si>
  <si>
    <t>E-MUM-IDENTIFIED-FWC-19DEC</t>
  </si>
  <si>
    <t>68BBDABF-3FEE-4DEF-B52F-EBCD962C9004</t>
  </si>
  <si>
    <t>E-PONGAL-MUM-SALENOTIDENTIFIED</t>
  </si>
  <si>
    <t>7B055113-FE1E-44C5-8F0A-EBEC255F306B</t>
  </si>
  <si>
    <t>S-HYD-WEDDING-12DEC</t>
  </si>
  <si>
    <t>4B1A38E1-DB80-48B7-ADE1-ECCE744139CF</t>
  </si>
  <si>
    <t>S-TROSHARK-19NOV-SMS</t>
  </si>
  <si>
    <t>8E8021F0-9305-4314-86AB-ED494DFACDA2</t>
  </si>
  <si>
    <t>S-IB-HYD-01</t>
  </si>
  <si>
    <t>BFF13408-9BE1-4D99-816B-ED5F1999D8D0</t>
  </si>
  <si>
    <t>S-MUM-02-SMALLSPACE</t>
  </si>
  <si>
    <t>6E1A1FB0-C8C7-4904-A5E8-ED997ADAB2FF</t>
  </si>
  <si>
    <t>E-SLE-DEC-HYD-Reminder-01</t>
  </si>
  <si>
    <t>C60FC74C-9F3E-435B-B856-EDFC759FB34D</t>
  </si>
  <si>
    <t>E-HYD-PEAKOFFER-8OCT</t>
  </si>
  <si>
    <t>3 reasons to visit us on 8 October</t>
  </si>
  <si>
    <t>86391716-9591-4D1A-9E0E-EE81BA968BE0</t>
  </si>
  <si>
    <t>S-PN-HYD-02</t>
  </si>
  <si>
    <t>F61D00E9-5A69-4C4F-BAC1-EF00AD6ED65F</t>
  </si>
  <si>
    <t>S-Welcome-Coupon-01-RMND-D30</t>
  </si>
  <si>
    <t>1A2F2B89-D949-4139-B8D4-EF428775FD1E</t>
  </si>
  <si>
    <t>S-MRFBH-HYD-01-ISL</t>
  </si>
  <si>
    <t>E87B4811-CD95-4123-8DF2-EF6722E626E3</t>
  </si>
  <si>
    <t>S-MUM-16DEC-GIFTWRAPPING-WORKSHOP</t>
  </si>
  <si>
    <t>D9D227C1-188C-4AFE-A11C-EFD3DC15CB6E</t>
  </si>
  <si>
    <t>E-BTS-HYD-01-Children</t>
  </si>
  <si>
    <t>16EB50BB-4FB2-4E7E-A8CB-F075C3B001DE</t>
  </si>
  <si>
    <t>E-IF-L3-MONTLYOFFER-HYD-DORMANT</t>
  </si>
  <si>
    <t>D448C732-8794-4C12-BA30-F0D878C8CAA9</t>
  </si>
  <si>
    <t>S-WS-HYD-01-Leftovermakeover</t>
  </si>
  <si>
    <t>B2B4230A-C22A-43E5-947E-F0D96060490A</t>
  </si>
  <si>
    <t>E-UGADI-TRO-13MAR-MUM</t>
  </si>
  <si>
    <t>F0B765E6-3277-480D-A356-F0DAFC18638E</t>
  </si>
  <si>
    <t>S-IF-L3-MONTLYOFFER-HYD-REST</t>
  </si>
  <si>
    <t>FE3F1DD6-EE15-4F85-BBE7-F0FFDC4F154A</t>
  </si>
  <si>
    <t>E-IB-01-Seating-WOQ</t>
  </si>
  <si>
    <t>0F443B36-8C5E-4F23-8670-F2281C09B48D</t>
  </si>
  <si>
    <t>S-WS-HYD-02-GuidedTour</t>
  </si>
  <si>
    <t>F914BFB0-F664-4AF5-BEB7-F39B89BD2846</t>
  </si>
  <si>
    <t>HYDERABAD-MONTHLY-SUMMARY-201803</t>
  </si>
  <si>
    <t>A memorable March</t>
  </si>
  <si>
    <t>1BE1A8BE-D8F8-404A-8994-F3DBA2D9FB23</t>
  </si>
  <si>
    <t>S-BTS-ROI-01-Children</t>
  </si>
  <si>
    <t>B8799868-FB2C-4C92-A746-F3E383BA22D1</t>
  </si>
  <si>
    <t>E-FS-HYD-02A-IDENTIFIED</t>
  </si>
  <si>
    <t>Ring in the new year with joy!</t>
  </si>
  <si>
    <t>A70EF040-1EB6-4F24-8FC5-F4891CA3F9CC</t>
  </si>
  <si>
    <t>S-SLE-DEC-HYD-03</t>
  </si>
  <si>
    <t>4D5DE437-C80E-4902-8FCC-F5B4ECEFBDE0</t>
  </si>
  <si>
    <t>E-MRFE-HYD-FWOC-ANGLATARAR</t>
  </si>
  <si>
    <t>8F8D5C71-32ED-4F2F-8905-F70F5BAE744E</t>
  </si>
  <si>
    <t>E-FAMILY-SALE-REMINDER-MUM-21JAN</t>
  </si>
  <si>
    <t>Store Sale. Last week. Last chance.</t>
  </si>
  <si>
    <t>C517A4D6-C161-46BD-B89E-F7898DFC3C1A</t>
  </si>
  <si>
    <t>E-WD-HYD-01-Womens-day</t>
  </si>
  <si>
    <t>73A16B48-8A01-4B51-BB70-F8121B83EA4E</t>
  </si>
  <si>
    <t>S-STORECLOSURE-20MAR</t>
  </si>
  <si>
    <t>53ACA629-29F9-4769-BECB-F845D8D7AFE3</t>
  </si>
  <si>
    <t>E-PLAYGROUND-29MAR-MUM-LWC</t>
  </si>
  <si>
    <t>C9CD53E3-6A4D-4458-88C4-F898E1D8110E</t>
  </si>
  <si>
    <t>S-IF-DECLUTTERBEDROOM-MUM-REST</t>
  </si>
  <si>
    <t>E15FC677-628F-4E57-A74D-F93B44855790</t>
  </si>
  <si>
    <t>S-SMS-TTS-20SHORTLISTEDSTOIRES</t>
  </si>
  <si>
    <t>56A555DD-45C4-4881-B13D-F9D5111BF116</t>
  </si>
  <si>
    <t>E-PARTY-28DEC-HYD-FWOC</t>
  </si>
  <si>
    <t>21E82D28-0935-4FAB-A7A0-FBACEA32EE44</t>
  </si>
  <si>
    <t>S-MRFBH-ROI-01-LED</t>
  </si>
  <si>
    <t>B3219295-AA92-448A-913C-FBC7AF5BC75E</t>
  </si>
  <si>
    <t>S-MUM-INACTIVE-FWC-19DEC</t>
  </si>
  <si>
    <t>584BC59F-9FC8-4B19-9D38-FC4F9F15321B</t>
  </si>
  <si>
    <t>E-IB-MOC-HYD-01-March</t>
  </si>
  <si>
    <t>Store BUSINESS offers for March are here! Check them out.</t>
  </si>
  <si>
    <t>40776C1F-B46B-47AC-900E-FD014AE2B09B</t>
  </si>
  <si>
    <t>S-MRFE-HYD-01-Pongal-B</t>
  </si>
  <si>
    <t>44E639FE-0010-4AB0-AEB7-FFA325756D9F</t>
  </si>
  <si>
    <t>S-WS-HYD-SMS-LingonberryMagic</t>
  </si>
  <si>
    <t>B8FC4C4C-BC4D-48AA-85AB-FFACE12A4B51</t>
  </si>
  <si>
    <t>E-MRFBH-SUM-HYDNO-01</t>
  </si>
  <si>
    <t>Don't miss our earth-friendly initiatives!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</si>
</sst>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758C-7D71-4261-A157-7A93B7480144}">
  <dimension ref="A1:G620"/>
  <sheetViews>
    <sheetView tabSelected="1" workbookViewId="0">
      <selection activeCell="A15" sqref="A15"/>
    </sheetView>
  </sheetViews>
  <sheetFormatPr defaultRowHeight="15" x14ac:dyDescent="0.25"/>
  <cols>
    <col min="1" max="1" width="38.85546875" customWidth="1"/>
    <col min="2" max="2" width="34.7109375" customWidth="1"/>
    <col min="3" max="3" width="28.140625" customWidth="1"/>
    <col min="4" max="4" width="19.8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7</v>
      </c>
      <c r="B2" s="1" t="s">
        <v>8</v>
      </c>
      <c r="C2" s="1" t="s">
        <v>9</v>
      </c>
      <c r="D2" s="2">
        <v>43468.376830092595</v>
      </c>
      <c r="E2" s="1">
        <f ca="1">IFERROR(__xludf.DUMMYFUNCTION("SPLIT(D2,""/"")"),1)</f>
        <v>1</v>
      </c>
      <c r="F2" s="1">
        <f ca="1">IFERROR(__xludf.DUMMYFUNCTION("""COMPUTED_VALUE"""),3)</f>
        <v>3</v>
      </c>
      <c r="G2" s="1">
        <f ca="1">IFERROR(__xludf.DUMMYFUNCTION("""COMPUTED_VALUE"""),2019)</f>
        <v>2019</v>
      </c>
    </row>
    <row r="3" spans="1:7" x14ac:dyDescent="0.25">
      <c r="A3" s="1" t="s">
        <v>10</v>
      </c>
      <c r="B3" s="1" t="s">
        <v>11</v>
      </c>
      <c r="C3" s="1" t="s">
        <v>12</v>
      </c>
      <c r="D3" s="2">
        <v>43406.759294560186</v>
      </c>
      <c r="E3" s="1">
        <f ca="1">IFERROR(__xludf.DUMMYFUNCTION("SPLIT(D3,""/"")"),11)</f>
        <v>11</v>
      </c>
      <c r="F3" s="1">
        <f ca="1">IFERROR(__xludf.DUMMYFUNCTION("""COMPUTED_VALUE"""),2)</f>
        <v>2</v>
      </c>
      <c r="G3" s="1">
        <f ca="1">IFERROR(__xludf.DUMMYFUNCTION("""COMPUTED_VALUE"""),2018)</f>
        <v>2018</v>
      </c>
    </row>
    <row r="4" spans="1:7" x14ac:dyDescent="0.25">
      <c r="A4" s="1" t="s">
        <v>13</v>
      </c>
      <c r="B4" s="1" t="s">
        <v>14</v>
      </c>
      <c r="C4" s="1" t="s">
        <v>15</v>
      </c>
      <c r="D4" s="2">
        <v>43867.399090856481</v>
      </c>
      <c r="E4" s="1">
        <f ca="1">IFERROR(__xludf.DUMMYFUNCTION("SPLIT(D4,""/"")"),2)</f>
        <v>2</v>
      </c>
      <c r="F4" s="1">
        <f ca="1">IFERROR(__xludf.DUMMYFUNCTION("""COMPUTED_VALUE"""),6)</f>
        <v>6</v>
      </c>
      <c r="G4" s="1">
        <f ca="1">IFERROR(__xludf.DUMMYFUNCTION("""COMPUTED_VALUE"""),2020)</f>
        <v>2020</v>
      </c>
    </row>
    <row r="5" spans="1:7" x14ac:dyDescent="0.25">
      <c r="A5" s="1" t="s">
        <v>16</v>
      </c>
      <c r="B5" s="1" t="s">
        <v>17</v>
      </c>
      <c r="C5" s="1" t="s">
        <v>18</v>
      </c>
      <c r="D5" s="2">
        <v>43452.413509756945</v>
      </c>
      <c r="E5" s="1">
        <f ca="1">IFERROR(__xludf.DUMMYFUNCTION("SPLIT(D5,""/"")"),12)</f>
        <v>12</v>
      </c>
      <c r="F5" s="1">
        <f ca="1">IFERROR(__xludf.DUMMYFUNCTION("""COMPUTED_VALUE"""),18)</f>
        <v>18</v>
      </c>
      <c r="G5" s="1">
        <f ca="1">IFERROR(__xludf.DUMMYFUNCTION("""COMPUTED_VALUE"""),2018)</f>
        <v>2018</v>
      </c>
    </row>
    <row r="6" spans="1:7" x14ac:dyDescent="0.25">
      <c r="A6" s="1" t="s">
        <v>19</v>
      </c>
      <c r="B6" s="1" t="s">
        <v>20</v>
      </c>
      <c r="C6" s="1" t="s">
        <v>21</v>
      </c>
      <c r="D6" s="2">
        <v>43699.378132175923</v>
      </c>
      <c r="E6" s="1">
        <f ca="1">IFERROR(__xludf.DUMMYFUNCTION("SPLIT(D6,""/"")"),8)</f>
        <v>8</v>
      </c>
      <c r="F6" s="1">
        <f ca="1">IFERROR(__xludf.DUMMYFUNCTION("""COMPUTED_VALUE"""),22)</f>
        <v>22</v>
      </c>
      <c r="G6" s="1">
        <f ca="1">IFERROR(__xludf.DUMMYFUNCTION("""COMPUTED_VALUE"""),2019)</f>
        <v>2019</v>
      </c>
    </row>
    <row r="7" spans="1:7" x14ac:dyDescent="0.25">
      <c r="A7" s="1" t="s">
        <v>22</v>
      </c>
      <c r="B7" s="1" t="s">
        <v>23</v>
      </c>
      <c r="C7" s="1" t="s">
        <v>24</v>
      </c>
      <c r="D7" s="2">
        <v>43777.730044293981</v>
      </c>
      <c r="E7" s="1">
        <f ca="1">IFERROR(__xludf.DUMMYFUNCTION("SPLIT(D7,""/"")"),11)</f>
        <v>11</v>
      </c>
      <c r="F7" s="1">
        <f ca="1">IFERROR(__xludf.DUMMYFUNCTION("""COMPUTED_VALUE"""),8)</f>
        <v>8</v>
      </c>
      <c r="G7" s="1">
        <f ca="1">IFERROR(__xludf.DUMMYFUNCTION("""COMPUTED_VALUE"""),2019)</f>
        <v>2019</v>
      </c>
    </row>
    <row r="8" spans="1:7" x14ac:dyDescent="0.25">
      <c r="A8" s="1" t="s">
        <v>25</v>
      </c>
      <c r="B8" s="1" t="s">
        <v>26</v>
      </c>
      <c r="C8" s="1" t="s">
        <v>18</v>
      </c>
      <c r="D8" s="2">
        <v>43820.492879317128</v>
      </c>
      <c r="E8" s="1">
        <f ca="1">IFERROR(__xludf.DUMMYFUNCTION("SPLIT(D8,""/"")"),12)</f>
        <v>12</v>
      </c>
      <c r="F8" s="1">
        <f ca="1">IFERROR(__xludf.DUMMYFUNCTION("""COMPUTED_VALUE"""),21)</f>
        <v>21</v>
      </c>
      <c r="G8" s="1">
        <f ca="1">IFERROR(__xludf.DUMMYFUNCTION("""COMPUTED_VALUE"""),2019)</f>
        <v>2019</v>
      </c>
    </row>
    <row r="9" spans="1:7" x14ac:dyDescent="0.25">
      <c r="A9" s="1" t="s">
        <v>27</v>
      </c>
      <c r="B9" s="1" t="s">
        <v>28</v>
      </c>
      <c r="C9" s="1" t="s">
        <v>18</v>
      </c>
      <c r="D9" s="2">
        <v>43690.652166400461</v>
      </c>
      <c r="E9" s="1">
        <f ca="1">IFERROR(__xludf.DUMMYFUNCTION("SPLIT(D9,""/"")"),8)</f>
        <v>8</v>
      </c>
      <c r="F9" s="1">
        <f ca="1">IFERROR(__xludf.DUMMYFUNCTION("""COMPUTED_VALUE"""),13)</f>
        <v>13</v>
      </c>
      <c r="G9" s="1">
        <f ca="1">IFERROR(__xludf.DUMMYFUNCTION("""COMPUTED_VALUE"""),2019)</f>
        <v>2019</v>
      </c>
    </row>
    <row r="10" spans="1:7" x14ac:dyDescent="0.25">
      <c r="A10" s="1" t="s">
        <v>29</v>
      </c>
      <c r="B10" s="1" t="s">
        <v>30</v>
      </c>
      <c r="C10" s="1" t="s">
        <v>18</v>
      </c>
      <c r="D10" s="2">
        <v>43317.405290706018</v>
      </c>
      <c r="E10" s="1">
        <f ca="1">IFERROR(__xludf.DUMMYFUNCTION("SPLIT(D10,""/"")"),8)</f>
        <v>8</v>
      </c>
      <c r="F10" s="1">
        <f ca="1">IFERROR(__xludf.DUMMYFUNCTION("""COMPUTED_VALUE"""),5)</f>
        <v>5</v>
      </c>
      <c r="G10" s="1">
        <f ca="1">IFERROR(__xludf.DUMMYFUNCTION("""COMPUTED_VALUE"""),2018)</f>
        <v>2018</v>
      </c>
    </row>
    <row r="11" spans="1:7" x14ac:dyDescent="0.25">
      <c r="A11" s="1" t="s">
        <v>31</v>
      </c>
      <c r="B11" s="1" t="s">
        <v>32</v>
      </c>
      <c r="C11" s="1" t="s">
        <v>18</v>
      </c>
      <c r="D11" s="2">
        <v>43835.390244756942</v>
      </c>
      <c r="E11" s="1">
        <f ca="1">IFERROR(__xludf.DUMMYFUNCTION("SPLIT(D11,""/"")"),1)</f>
        <v>1</v>
      </c>
      <c r="F11" s="1">
        <f ca="1">IFERROR(__xludf.DUMMYFUNCTION("""COMPUTED_VALUE"""),5)</f>
        <v>5</v>
      </c>
      <c r="G11" s="1">
        <f ca="1">IFERROR(__xludf.DUMMYFUNCTION("""COMPUTED_VALUE"""),2020)</f>
        <v>2020</v>
      </c>
    </row>
    <row r="12" spans="1:7" x14ac:dyDescent="0.25">
      <c r="A12" s="1" t="s">
        <v>33</v>
      </c>
      <c r="B12" s="1" t="s">
        <v>34</v>
      </c>
      <c r="C12" s="1" t="s">
        <v>35</v>
      </c>
      <c r="D12" s="2">
        <v>43350.377653391202</v>
      </c>
      <c r="E12" s="1">
        <f ca="1">IFERROR(__xludf.DUMMYFUNCTION("SPLIT(D12,""/"")"),9)</f>
        <v>9</v>
      </c>
      <c r="F12" s="1">
        <f ca="1">IFERROR(__xludf.DUMMYFUNCTION("""COMPUTED_VALUE"""),7)</f>
        <v>7</v>
      </c>
      <c r="G12" s="1">
        <f ca="1">IFERROR(__xludf.DUMMYFUNCTION("""COMPUTED_VALUE"""),2018)</f>
        <v>2018</v>
      </c>
    </row>
    <row r="13" spans="1:7" x14ac:dyDescent="0.25">
      <c r="A13" s="1" t="s">
        <v>36</v>
      </c>
      <c r="B13" s="1" t="s">
        <v>37</v>
      </c>
      <c r="C13" s="1" t="s">
        <v>38</v>
      </c>
      <c r="D13" s="2">
        <v>43679.598766087962</v>
      </c>
      <c r="E13" s="1">
        <f ca="1">IFERROR(__xludf.DUMMYFUNCTION("SPLIT(D13,""/"")"),8)</f>
        <v>8</v>
      </c>
      <c r="F13" s="1">
        <f ca="1">IFERROR(__xludf.DUMMYFUNCTION("""COMPUTED_VALUE"""),2)</f>
        <v>2</v>
      </c>
      <c r="G13" s="1">
        <f ca="1">IFERROR(__xludf.DUMMYFUNCTION("""COMPUTED_VALUE"""),2019)</f>
        <v>2019</v>
      </c>
    </row>
    <row r="14" spans="1:7" x14ac:dyDescent="0.25">
      <c r="A14" s="1" t="s">
        <v>39</v>
      </c>
      <c r="B14" s="1" t="s">
        <v>40</v>
      </c>
      <c r="C14" s="1" t="s">
        <v>41</v>
      </c>
      <c r="D14" s="2">
        <v>43378.419025960648</v>
      </c>
      <c r="E14" s="1">
        <f ca="1">IFERROR(__xludf.DUMMYFUNCTION("SPLIT(D14,""/"")"),10)</f>
        <v>10</v>
      </c>
      <c r="F14" s="1">
        <f ca="1">IFERROR(__xludf.DUMMYFUNCTION("""COMPUTED_VALUE"""),5)</f>
        <v>5</v>
      </c>
      <c r="G14" s="1">
        <f ca="1">IFERROR(__xludf.DUMMYFUNCTION("""COMPUTED_VALUE"""),2018)</f>
        <v>2018</v>
      </c>
    </row>
    <row r="15" spans="1:7" x14ac:dyDescent="0.25">
      <c r="A15" s="1" t="s">
        <v>42</v>
      </c>
      <c r="B15" s="1" t="s">
        <v>43</v>
      </c>
      <c r="C15" s="1" t="s">
        <v>18</v>
      </c>
      <c r="D15" s="2">
        <v>43573.486403125004</v>
      </c>
      <c r="E15" s="1">
        <f ca="1">IFERROR(__xludf.DUMMYFUNCTION("SPLIT(D15,""/"")"),4)</f>
        <v>4</v>
      </c>
      <c r="F15" s="1">
        <f ca="1">IFERROR(__xludf.DUMMYFUNCTION("""COMPUTED_VALUE"""),18)</f>
        <v>18</v>
      </c>
      <c r="G15" s="1">
        <f ca="1">IFERROR(__xludf.DUMMYFUNCTION("""COMPUTED_VALUE"""),2019)</f>
        <v>2019</v>
      </c>
    </row>
    <row r="16" spans="1:7" x14ac:dyDescent="0.25">
      <c r="A16" s="1" t="s">
        <v>44</v>
      </c>
      <c r="B16" s="1" t="s">
        <v>45</v>
      </c>
      <c r="C16" s="1" t="s">
        <v>46</v>
      </c>
      <c r="D16" s="2">
        <v>43820.495293055559</v>
      </c>
      <c r="E16" s="1">
        <f ca="1">IFERROR(__xludf.DUMMYFUNCTION("SPLIT(D16,""/"")"),12)</f>
        <v>12</v>
      </c>
      <c r="F16" s="1">
        <f ca="1">IFERROR(__xludf.DUMMYFUNCTION("""COMPUTED_VALUE"""),21)</f>
        <v>21</v>
      </c>
      <c r="G16" s="1">
        <f ca="1">IFERROR(__xludf.DUMMYFUNCTION("""COMPUTED_VALUE"""),2019)</f>
        <v>2019</v>
      </c>
    </row>
    <row r="17" spans="1:7" x14ac:dyDescent="0.25">
      <c r="A17" s="1" t="s">
        <v>47</v>
      </c>
      <c r="B17" s="1" t="s">
        <v>48</v>
      </c>
      <c r="C17" s="1" t="s">
        <v>49</v>
      </c>
      <c r="D17" s="2">
        <v>43820.495544131947</v>
      </c>
      <c r="E17" s="1">
        <f ca="1">IFERROR(__xludf.DUMMYFUNCTION("SPLIT(D17,""/"")"),12)</f>
        <v>12</v>
      </c>
      <c r="F17" s="1">
        <f ca="1">IFERROR(__xludf.DUMMYFUNCTION("""COMPUTED_VALUE"""),21)</f>
        <v>21</v>
      </c>
      <c r="G17" s="1">
        <f ca="1">IFERROR(__xludf.DUMMYFUNCTION("""COMPUTED_VALUE"""),2019)</f>
        <v>2019</v>
      </c>
    </row>
    <row r="18" spans="1:7" x14ac:dyDescent="0.25">
      <c r="A18" s="1" t="s">
        <v>50</v>
      </c>
      <c r="B18" s="1" t="s">
        <v>51</v>
      </c>
      <c r="C18" s="1" t="s">
        <v>52</v>
      </c>
      <c r="D18" s="2">
        <v>43840.779541435186</v>
      </c>
      <c r="E18" s="1">
        <f ca="1">IFERROR(__xludf.DUMMYFUNCTION("SPLIT(D18,""/"")"),1)</f>
        <v>1</v>
      </c>
      <c r="F18" s="1">
        <f ca="1">IFERROR(__xludf.DUMMYFUNCTION("""COMPUTED_VALUE"""),10)</f>
        <v>10</v>
      </c>
      <c r="G18" s="1">
        <f ca="1">IFERROR(__xludf.DUMMYFUNCTION("""COMPUTED_VALUE"""),2020)</f>
        <v>2020</v>
      </c>
    </row>
    <row r="19" spans="1:7" x14ac:dyDescent="0.25">
      <c r="A19" s="1" t="s">
        <v>53</v>
      </c>
      <c r="B19" s="1" t="s">
        <v>54</v>
      </c>
      <c r="C19" s="1" t="s">
        <v>18</v>
      </c>
      <c r="D19" s="2">
        <v>43783.380653587963</v>
      </c>
      <c r="E19" s="1">
        <f ca="1">IFERROR(__xludf.DUMMYFUNCTION("SPLIT(D19,""/"")"),11)</f>
        <v>11</v>
      </c>
      <c r="F19" s="1">
        <f ca="1">IFERROR(__xludf.DUMMYFUNCTION("""COMPUTED_VALUE"""),14)</f>
        <v>14</v>
      </c>
      <c r="G19" s="1">
        <f ca="1">IFERROR(__xludf.DUMMYFUNCTION("""COMPUTED_VALUE"""),2019)</f>
        <v>2019</v>
      </c>
    </row>
    <row r="20" spans="1:7" x14ac:dyDescent="0.25">
      <c r="A20" s="1" t="s">
        <v>55</v>
      </c>
      <c r="B20" s="1" t="s">
        <v>56</v>
      </c>
      <c r="C20" s="1" t="s">
        <v>57</v>
      </c>
      <c r="D20" s="2">
        <v>43399.375155324073</v>
      </c>
      <c r="E20" s="1">
        <f ca="1">IFERROR(__xludf.DUMMYFUNCTION("SPLIT(D20,""/"")"),10)</f>
        <v>10</v>
      </c>
      <c r="F20" s="1">
        <f ca="1">IFERROR(__xludf.DUMMYFUNCTION("""COMPUTED_VALUE"""),26)</f>
        <v>26</v>
      </c>
      <c r="G20" s="1">
        <f ca="1">IFERROR(__xludf.DUMMYFUNCTION("""COMPUTED_VALUE"""),2018)</f>
        <v>2018</v>
      </c>
    </row>
    <row r="21" spans="1:7" x14ac:dyDescent="0.25">
      <c r="A21" s="1" t="s">
        <v>58</v>
      </c>
      <c r="B21" s="1" t="s">
        <v>59</v>
      </c>
      <c r="C21" s="1" t="s">
        <v>60</v>
      </c>
      <c r="D21" s="2">
        <v>43768.37949201389</v>
      </c>
      <c r="E21" s="1">
        <f ca="1">IFERROR(__xludf.DUMMYFUNCTION("SPLIT(D21,""/"")"),10)</f>
        <v>10</v>
      </c>
      <c r="F21" s="1">
        <f ca="1">IFERROR(__xludf.DUMMYFUNCTION("""COMPUTED_VALUE"""),30)</f>
        <v>30</v>
      </c>
      <c r="G21" s="1">
        <f ca="1">IFERROR(__xludf.DUMMYFUNCTION("""COMPUTED_VALUE"""),2019)</f>
        <v>2019</v>
      </c>
    </row>
    <row r="22" spans="1:7" x14ac:dyDescent="0.25">
      <c r="A22" s="1" t="s">
        <v>61</v>
      </c>
      <c r="B22" s="1" t="s">
        <v>62</v>
      </c>
      <c r="C22" s="1" t="s">
        <v>18</v>
      </c>
      <c r="D22" s="2">
        <v>43820.509057407406</v>
      </c>
      <c r="E22" s="1">
        <f ca="1">IFERROR(__xludf.DUMMYFUNCTION("SPLIT(D22,""/"")"),12)</f>
        <v>12</v>
      </c>
      <c r="F22" s="1">
        <f ca="1">IFERROR(__xludf.DUMMYFUNCTION("""COMPUTED_VALUE"""),21)</f>
        <v>21</v>
      </c>
      <c r="G22" s="1">
        <f ca="1">IFERROR(__xludf.DUMMYFUNCTION("""COMPUTED_VALUE"""),2019)</f>
        <v>2019</v>
      </c>
    </row>
    <row r="23" spans="1:7" x14ac:dyDescent="0.25">
      <c r="A23" s="1" t="s">
        <v>63</v>
      </c>
      <c r="B23" s="1" t="s">
        <v>64</v>
      </c>
      <c r="C23" s="1" t="s">
        <v>65</v>
      </c>
      <c r="D23" s="2">
        <v>43514.485600347223</v>
      </c>
      <c r="E23" s="1">
        <f ca="1">IFERROR(__xludf.DUMMYFUNCTION("SPLIT(D23,""/"")"),2)</f>
        <v>2</v>
      </c>
      <c r="F23" s="1">
        <f ca="1">IFERROR(__xludf.DUMMYFUNCTION("""COMPUTED_VALUE"""),18)</f>
        <v>18</v>
      </c>
      <c r="G23" s="1">
        <f ca="1">IFERROR(__xludf.DUMMYFUNCTION("""COMPUTED_VALUE"""),2019)</f>
        <v>2019</v>
      </c>
    </row>
    <row r="24" spans="1:7" x14ac:dyDescent="0.25">
      <c r="A24" s="1" t="s">
        <v>66</v>
      </c>
      <c r="B24" s="1" t="s">
        <v>67</v>
      </c>
      <c r="C24" s="1" t="s">
        <v>18</v>
      </c>
      <c r="D24" s="2">
        <v>43481.33585466435</v>
      </c>
      <c r="E24" s="1">
        <f ca="1">IFERROR(__xludf.DUMMYFUNCTION("SPLIT(D24,""/"")"),1)</f>
        <v>1</v>
      </c>
      <c r="F24" s="1">
        <f ca="1">IFERROR(__xludf.DUMMYFUNCTION("""COMPUTED_VALUE"""),16)</f>
        <v>16</v>
      </c>
      <c r="G24" s="1">
        <f ca="1">IFERROR(__xludf.DUMMYFUNCTION("""COMPUTED_VALUE"""),2019)</f>
        <v>2019</v>
      </c>
    </row>
    <row r="25" spans="1:7" x14ac:dyDescent="0.25">
      <c r="A25" s="1" t="s">
        <v>68</v>
      </c>
      <c r="B25" s="1" t="s">
        <v>69</v>
      </c>
      <c r="C25" s="1" t="s">
        <v>70</v>
      </c>
      <c r="D25" s="2">
        <v>43526.377142858793</v>
      </c>
      <c r="E25" s="1">
        <f ca="1">IFERROR(__xludf.DUMMYFUNCTION("SPLIT(D25,""/"")"),3)</f>
        <v>3</v>
      </c>
      <c r="F25" s="1">
        <f ca="1">IFERROR(__xludf.DUMMYFUNCTION("""COMPUTED_VALUE"""),2)</f>
        <v>2</v>
      </c>
      <c r="G25" s="1">
        <f ca="1">IFERROR(__xludf.DUMMYFUNCTION("""COMPUTED_VALUE"""),2019)</f>
        <v>2019</v>
      </c>
    </row>
    <row r="26" spans="1:7" x14ac:dyDescent="0.25">
      <c r="A26" s="1" t="s">
        <v>71</v>
      </c>
      <c r="B26" s="1" t="s">
        <v>72</v>
      </c>
      <c r="C26" s="1" t="s">
        <v>18</v>
      </c>
      <c r="D26" s="2">
        <v>43912.378890011576</v>
      </c>
      <c r="E26" s="1">
        <f ca="1">IFERROR(__xludf.DUMMYFUNCTION("SPLIT(D26,""/"")"),3)</f>
        <v>3</v>
      </c>
      <c r="F26" s="1">
        <f ca="1">IFERROR(__xludf.DUMMYFUNCTION("""COMPUTED_VALUE"""),22)</f>
        <v>22</v>
      </c>
      <c r="G26" s="1">
        <f ca="1">IFERROR(__xludf.DUMMYFUNCTION("""COMPUTED_VALUE"""),2020)</f>
        <v>2020</v>
      </c>
    </row>
    <row r="27" spans="1:7" x14ac:dyDescent="0.25">
      <c r="A27" s="1" t="s">
        <v>73</v>
      </c>
      <c r="B27" s="1" t="s">
        <v>74</v>
      </c>
      <c r="C27" s="1" t="s">
        <v>75</v>
      </c>
      <c r="D27" s="2">
        <v>43405.443159918985</v>
      </c>
      <c r="E27" s="1">
        <f ca="1">IFERROR(__xludf.DUMMYFUNCTION("SPLIT(D27,""/"")"),11)</f>
        <v>11</v>
      </c>
      <c r="F27" s="1">
        <f ca="1">IFERROR(__xludf.DUMMYFUNCTION("""COMPUTED_VALUE"""),1)</f>
        <v>1</v>
      </c>
      <c r="G27" s="1">
        <f ca="1">IFERROR(__xludf.DUMMYFUNCTION("""COMPUTED_VALUE"""),2018)</f>
        <v>2018</v>
      </c>
    </row>
    <row r="28" spans="1:7" x14ac:dyDescent="0.25">
      <c r="A28" s="1" t="s">
        <v>76</v>
      </c>
      <c r="B28" s="1" t="s">
        <v>77</v>
      </c>
      <c r="C28" s="1" t="s">
        <v>78</v>
      </c>
      <c r="D28" s="2">
        <v>43811.385314270832</v>
      </c>
      <c r="E28" s="1">
        <f ca="1">IFERROR(__xludf.DUMMYFUNCTION("SPLIT(D28,""/"")"),12)</f>
        <v>12</v>
      </c>
      <c r="F28" s="1">
        <f ca="1">IFERROR(__xludf.DUMMYFUNCTION("""COMPUTED_VALUE"""),12)</f>
        <v>12</v>
      </c>
      <c r="G28" s="1">
        <f ca="1">IFERROR(__xludf.DUMMYFUNCTION("""COMPUTED_VALUE"""),2019)</f>
        <v>2019</v>
      </c>
    </row>
    <row r="29" spans="1:7" x14ac:dyDescent="0.25">
      <c r="A29" s="1" t="s">
        <v>79</v>
      </c>
      <c r="B29" s="1" t="s">
        <v>80</v>
      </c>
      <c r="C29" s="1" t="s">
        <v>18</v>
      </c>
      <c r="D29" s="2">
        <v>43350.341470486113</v>
      </c>
      <c r="E29" s="1">
        <f ca="1">IFERROR(__xludf.DUMMYFUNCTION("SPLIT(D29,""/"")"),9)</f>
        <v>9</v>
      </c>
      <c r="F29" s="1">
        <f ca="1">IFERROR(__xludf.DUMMYFUNCTION("""COMPUTED_VALUE"""),7)</f>
        <v>7</v>
      </c>
      <c r="G29" s="1">
        <f ca="1">IFERROR(__xludf.DUMMYFUNCTION("""COMPUTED_VALUE"""),2018)</f>
        <v>2018</v>
      </c>
    </row>
    <row r="30" spans="1:7" x14ac:dyDescent="0.25">
      <c r="A30" s="1" t="s">
        <v>81</v>
      </c>
      <c r="B30" s="1" t="s">
        <v>82</v>
      </c>
      <c r="C30" s="1" t="s">
        <v>18</v>
      </c>
      <c r="D30" s="2">
        <v>43867.397145138886</v>
      </c>
      <c r="E30" s="1">
        <f ca="1">IFERROR(__xludf.DUMMYFUNCTION("SPLIT(D30,""/"")"),2)</f>
        <v>2</v>
      </c>
      <c r="F30" s="1">
        <f ca="1">IFERROR(__xludf.DUMMYFUNCTION("""COMPUTED_VALUE"""),6)</f>
        <v>6</v>
      </c>
      <c r="G30" s="1">
        <f ca="1">IFERROR(__xludf.DUMMYFUNCTION("""COMPUTED_VALUE"""),2020)</f>
        <v>2020</v>
      </c>
    </row>
    <row r="31" spans="1:7" x14ac:dyDescent="0.25">
      <c r="A31" s="1" t="s">
        <v>83</v>
      </c>
      <c r="B31" s="1" t="s">
        <v>84</v>
      </c>
      <c r="C31" s="1" t="s">
        <v>18</v>
      </c>
      <c r="D31" s="2">
        <v>43410.380519525461</v>
      </c>
      <c r="E31" s="1">
        <f ca="1">IFERROR(__xludf.DUMMYFUNCTION("SPLIT(D31,""/"")"),11)</f>
        <v>11</v>
      </c>
      <c r="F31" s="1">
        <f ca="1">IFERROR(__xludf.DUMMYFUNCTION("""COMPUTED_VALUE"""),6)</f>
        <v>6</v>
      </c>
      <c r="G31" s="1">
        <f ca="1">IFERROR(__xludf.DUMMYFUNCTION("""COMPUTED_VALUE"""),2018)</f>
        <v>2018</v>
      </c>
    </row>
    <row r="32" spans="1:7" x14ac:dyDescent="0.25">
      <c r="A32" s="1" t="s">
        <v>85</v>
      </c>
      <c r="B32" s="1" t="s">
        <v>86</v>
      </c>
      <c r="C32" s="1" t="s">
        <v>87</v>
      </c>
      <c r="D32" s="2">
        <v>43374.642938460645</v>
      </c>
      <c r="E32" s="1">
        <f ca="1">IFERROR(__xludf.DUMMYFUNCTION("SPLIT(D32,""/"")"),10)</f>
        <v>10</v>
      </c>
      <c r="F32" s="1">
        <f ca="1">IFERROR(__xludf.DUMMYFUNCTION("""COMPUTED_VALUE"""),1)</f>
        <v>1</v>
      </c>
      <c r="G32" s="1">
        <f ca="1">IFERROR(__xludf.DUMMYFUNCTION("""COMPUTED_VALUE"""),2018)</f>
        <v>2018</v>
      </c>
    </row>
    <row r="33" spans="1:7" x14ac:dyDescent="0.25">
      <c r="A33" s="1" t="s">
        <v>88</v>
      </c>
      <c r="B33" s="1" t="s">
        <v>89</v>
      </c>
      <c r="C33" s="1" t="s">
        <v>18</v>
      </c>
      <c r="D33" s="2">
        <v>43650.661081562503</v>
      </c>
      <c r="E33" s="1">
        <f ca="1">IFERROR(__xludf.DUMMYFUNCTION("SPLIT(D33,""/"")"),7)</f>
        <v>7</v>
      </c>
      <c r="F33" s="1">
        <f ca="1">IFERROR(__xludf.DUMMYFUNCTION("""COMPUTED_VALUE"""),4)</f>
        <v>4</v>
      </c>
      <c r="G33" s="1">
        <f ca="1">IFERROR(__xludf.DUMMYFUNCTION("""COMPUTED_VALUE"""),2019)</f>
        <v>2019</v>
      </c>
    </row>
    <row r="34" spans="1:7" x14ac:dyDescent="0.25">
      <c r="A34" s="1" t="s">
        <v>90</v>
      </c>
      <c r="B34" s="1" t="s">
        <v>91</v>
      </c>
      <c r="C34" s="1" t="s">
        <v>92</v>
      </c>
      <c r="D34" s="2">
        <v>43749.377598645835</v>
      </c>
      <c r="E34" s="1">
        <f ca="1">IFERROR(__xludf.DUMMYFUNCTION("SPLIT(D34,""/"")"),10)</f>
        <v>10</v>
      </c>
      <c r="F34" s="1">
        <f ca="1">IFERROR(__xludf.DUMMYFUNCTION("""COMPUTED_VALUE"""),11)</f>
        <v>11</v>
      </c>
      <c r="G34" s="1">
        <f ca="1">IFERROR(__xludf.DUMMYFUNCTION("""COMPUTED_VALUE"""),2019)</f>
        <v>2019</v>
      </c>
    </row>
    <row r="35" spans="1:7" x14ac:dyDescent="0.25">
      <c r="A35" s="1" t="s">
        <v>93</v>
      </c>
      <c r="B35" s="1" t="s">
        <v>94</v>
      </c>
      <c r="C35" s="1" t="s">
        <v>18</v>
      </c>
      <c r="D35" s="2">
        <v>43919.377129826389</v>
      </c>
      <c r="E35" s="1">
        <f ca="1">IFERROR(__xludf.DUMMYFUNCTION("SPLIT(D35,""/"")"),3)</f>
        <v>3</v>
      </c>
      <c r="F35" s="1">
        <f ca="1">IFERROR(__xludf.DUMMYFUNCTION("""COMPUTED_VALUE"""),29)</f>
        <v>29</v>
      </c>
      <c r="G35" s="1">
        <f ca="1">IFERROR(__xludf.DUMMYFUNCTION("""COMPUTED_VALUE"""),2020)</f>
        <v>2020</v>
      </c>
    </row>
    <row r="36" spans="1:7" x14ac:dyDescent="0.25">
      <c r="A36" s="1" t="s">
        <v>95</v>
      </c>
      <c r="B36" s="1" t="s">
        <v>96</v>
      </c>
      <c r="C36" s="1" t="s">
        <v>97</v>
      </c>
      <c r="D36" s="2">
        <v>43732.494795949075</v>
      </c>
      <c r="E36" s="1">
        <f ca="1">IFERROR(__xludf.DUMMYFUNCTION("SPLIT(D36,""/"")"),9)</f>
        <v>9</v>
      </c>
      <c r="F36" s="1">
        <f ca="1">IFERROR(__xludf.DUMMYFUNCTION("""COMPUTED_VALUE"""),24)</f>
        <v>24</v>
      </c>
      <c r="G36" s="1">
        <f ca="1">IFERROR(__xludf.DUMMYFUNCTION("""COMPUTED_VALUE"""),2019)</f>
        <v>2019</v>
      </c>
    </row>
    <row r="37" spans="1:7" x14ac:dyDescent="0.25">
      <c r="A37" s="1" t="s">
        <v>98</v>
      </c>
      <c r="B37" s="1" t="s">
        <v>99</v>
      </c>
      <c r="C37" s="1" t="s">
        <v>100</v>
      </c>
      <c r="D37" s="2">
        <v>43816.818608831018</v>
      </c>
      <c r="E37" s="1">
        <f ca="1">IFERROR(__xludf.DUMMYFUNCTION("SPLIT(D37,""/"")"),12)</f>
        <v>12</v>
      </c>
      <c r="F37" s="1">
        <f ca="1">IFERROR(__xludf.DUMMYFUNCTION("""COMPUTED_VALUE"""),17)</f>
        <v>17</v>
      </c>
      <c r="G37" s="1">
        <f ca="1">IFERROR(__xludf.DUMMYFUNCTION("""COMPUTED_VALUE"""),2019)</f>
        <v>2019</v>
      </c>
    </row>
    <row r="38" spans="1:7" x14ac:dyDescent="0.25">
      <c r="A38" s="1" t="s">
        <v>101</v>
      </c>
      <c r="B38" s="1" t="s">
        <v>102</v>
      </c>
      <c r="C38" s="1" t="s">
        <v>103</v>
      </c>
      <c r="D38" s="2">
        <v>43846.603819525466</v>
      </c>
      <c r="E38" s="1">
        <f ca="1">IFERROR(__xludf.DUMMYFUNCTION("SPLIT(D38,""/"")"),1)</f>
        <v>1</v>
      </c>
      <c r="F38" s="1">
        <f ca="1">IFERROR(__xludf.DUMMYFUNCTION("""COMPUTED_VALUE"""),16)</f>
        <v>16</v>
      </c>
      <c r="G38" s="1">
        <f ca="1">IFERROR(__xludf.DUMMYFUNCTION("""COMPUTED_VALUE"""),2020)</f>
        <v>2020</v>
      </c>
    </row>
    <row r="39" spans="1:7" x14ac:dyDescent="0.25">
      <c r="A39" s="1" t="s">
        <v>104</v>
      </c>
      <c r="B39" s="1" t="s">
        <v>105</v>
      </c>
      <c r="C39" s="1" t="s">
        <v>18</v>
      </c>
      <c r="D39" s="2">
        <v>43880.6835091088</v>
      </c>
      <c r="E39" s="1">
        <f ca="1">IFERROR(__xludf.DUMMYFUNCTION("SPLIT(D39,""/"")"),2)</f>
        <v>2</v>
      </c>
      <c r="F39" s="1">
        <f ca="1">IFERROR(__xludf.DUMMYFUNCTION("""COMPUTED_VALUE"""),19)</f>
        <v>19</v>
      </c>
      <c r="G39" s="1">
        <f ca="1">IFERROR(__xludf.DUMMYFUNCTION("""COMPUTED_VALUE"""),2020)</f>
        <v>2020</v>
      </c>
    </row>
    <row r="40" spans="1:7" x14ac:dyDescent="0.25">
      <c r="A40" s="1" t="s">
        <v>106</v>
      </c>
      <c r="B40" s="1" t="s">
        <v>107</v>
      </c>
      <c r="C40" s="1" t="s">
        <v>15</v>
      </c>
      <c r="D40" s="2">
        <v>43867.39913888889</v>
      </c>
      <c r="E40" s="1">
        <f ca="1">IFERROR(__xludf.DUMMYFUNCTION("SPLIT(D40,""/"")"),2)</f>
        <v>2</v>
      </c>
      <c r="F40" s="1">
        <f ca="1">IFERROR(__xludf.DUMMYFUNCTION("""COMPUTED_VALUE"""),6)</f>
        <v>6</v>
      </c>
      <c r="G40" s="1">
        <f ca="1">IFERROR(__xludf.DUMMYFUNCTION("""COMPUTED_VALUE"""),2020)</f>
        <v>2020</v>
      </c>
    </row>
    <row r="41" spans="1:7" x14ac:dyDescent="0.25">
      <c r="A41" s="1" t="s">
        <v>108</v>
      </c>
      <c r="B41" s="1" t="s">
        <v>109</v>
      </c>
      <c r="C41" s="1" t="s">
        <v>18</v>
      </c>
      <c r="D41" s="2">
        <v>43417.672914432871</v>
      </c>
      <c r="E41" s="1">
        <f ca="1">IFERROR(__xludf.DUMMYFUNCTION("SPLIT(D41,""/"")"),11)</f>
        <v>11</v>
      </c>
      <c r="F41" s="1">
        <f ca="1">IFERROR(__xludf.DUMMYFUNCTION("""COMPUTED_VALUE"""),13)</f>
        <v>13</v>
      </c>
      <c r="G41" s="1">
        <f ca="1">IFERROR(__xludf.DUMMYFUNCTION("""COMPUTED_VALUE"""),2018)</f>
        <v>2018</v>
      </c>
    </row>
    <row r="42" spans="1:7" x14ac:dyDescent="0.25">
      <c r="A42" s="1" t="s">
        <v>110</v>
      </c>
      <c r="B42" s="1" t="s">
        <v>111</v>
      </c>
      <c r="C42" s="1" t="s">
        <v>18</v>
      </c>
      <c r="D42" s="2">
        <v>43434.509531631942</v>
      </c>
      <c r="E42" s="1">
        <f ca="1">IFERROR(__xludf.DUMMYFUNCTION("SPLIT(D42,""/"")"),11)</f>
        <v>11</v>
      </c>
      <c r="F42" s="1">
        <f ca="1">IFERROR(__xludf.DUMMYFUNCTION("""COMPUTED_VALUE"""),30)</f>
        <v>30</v>
      </c>
      <c r="G42" s="1">
        <f ca="1">IFERROR(__xludf.DUMMYFUNCTION("""COMPUTED_VALUE"""),2018)</f>
        <v>2018</v>
      </c>
    </row>
    <row r="43" spans="1:7" x14ac:dyDescent="0.25">
      <c r="A43" s="1" t="s">
        <v>112</v>
      </c>
      <c r="B43" s="1" t="s">
        <v>113</v>
      </c>
      <c r="C43" s="1" t="s">
        <v>114</v>
      </c>
      <c r="D43" s="2">
        <v>43270.714229363424</v>
      </c>
      <c r="E43" s="1">
        <f ca="1">IFERROR(__xludf.DUMMYFUNCTION("SPLIT(D43,""/"")"),6)</f>
        <v>6</v>
      </c>
      <c r="F43" s="1">
        <f ca="1">IFERROR(__xludf.DUMMYFUNCTION("""COMPUTED_VALUE"""),19)</f>
        <v>19</v>
      </c>
      <c r="G43" s="1">
        <f ca="1">IFERROR(__xludf.DUMMYFUNCTION("""COMPUTED_VALUE"""),2018)</f>
        <v>2018</v>
      </c>
    </row>
    <row r="44" spans="1:7" x14ac:dyDescent="0.25">
      <c r="A44" s="1" t="s">
        <v>115</v>
      </c>
      <c r="B44" s="1" t="s">
        <v>116</v>
      </c>
      <c r="C44" s="1" t="s">
        <v>18</v>
      </c>
      <c r="D44" s="2">
        <v>43788.461795717594</v>
      </c>
      <c r="E44" s="1">
        <f ca="1">IFERROR(__xludf.DUMMYFUNCTION("SPLIT(D44,""/"")"),11)</f>
        <v>11</v>
      </c>
      <c r="F44" s="1">
        <f ca="1">IFERROR(__xludf.DUMMYFUNCTION("""COMPUTED_VALUE"""),19)</f>
        <v>19</v>
      </c>
      <c r="G44" s="1">
        <f ca="1">IFERROR(__xludf.DUMMYFUNCTION("""COMPUTED_VALUE"""),2019)</f>
        <v>2019</v>
      </c>
    </row>
    <row r="45" spans="1:7" x14ac:dyDescent="0.25">
      <c r="A45" s="1" t="s">
        <v>117</v>
      </c>
      <c r="B45" s="1" t="s">
        <v>118</v>
      </c>
      <c r="C45" s="1" t="s">
        <v>18</v>
      </c>
      <c r="D45" s="2">
        <v>43811.388332442133</v>
      </c>
      <c r="E45" s="1">
        <f ca="1">IFERROR(__xludf.DUMMYFUNCTION("SPLIT(D45,""/"")"),12)</f>
        <v>12</v>
      </c>
      <c r="F45" s="1">
        <f ca="1">IFERROR(__xludf.DUMMYFUNCTION("""COMPUTED_VALUE"""),12)</f>
        <v>12</v>
      </c>
      <c r="G45" s="1">
        <f ca="1">IFERROR(__xludf.DUMMYFUNCTION("""COMPUTED_VALUE"""),2019)</f>
        <v>2019</v>
      </c>
    </row>
    <row r="46" spans="1:7" x14ac:dyDescent="0.25">
      <c r="A46" s="1" t="s">
        <v>119</v>
      </c>
      <c r="B46" s="1" t="s">
        <v>120</v>
      </c>
      <c r="C46" s="1" t="s">
        <v>18</v>
      </c>
      <c r="D46" s="2">
        <v>43462.733701504629</v>
      </c>
      <c r="E46" s="1">
        <f ca="1">IFERROR(__xludf.DUMMYFUNCTION("SPLIT(D46,""/"")"),12)</f>
        <v>12</v>
      </c>
      <c r="F46" s="1">
        <f ca="1">IFERROR(__xludf.DUMMYFUNCTION("""COMPUTED_VALUE"""),28)</f>
        <v>28</v>
      </c>
      <c r="G46" s="1">
        <f ca="1">IFERROR(__xludf.DUMMYFUNCTION("""COMPUTED_VALUE"""),2018)</f>
        <v>2018</v>
      </c>
    </row>
    <row r="47" spans="1:7" x14ac:dyDescent="0.25">
      <c r="A47" s="1" t="s">
        <v>121</v>
      </c>
      <c r="B47" s="1" t="s">
        <v>122</v>
      </c>
      <c r="C47" s="1" t="s">
        <v>18</v>
      </c>
      <c r="D47" s="2">
        <v>43790.382951886575</v>
      </c>
      <c r="E47" s="1">
        <f ca="1">IFERROR(__xludf.DUMMYFUNCTION("SPLIT(D47,""/"")"),11)</f>
        <v>11</v>
      </c>
      <c r="F47" s="1">
        <f ca="1">IFERROR(__xludf.DUMMYFUNCTION("""COMPUTED_VALUE"""),21)</f>
        <v>21</v>
      </c>
      <c r="G47" s="1">
        <f ca="1">IFERROR(__xludf.DUMMYFUNCTION("""COMPUTED_VALUE"""),2019)</f>
        <v>2019</v>
      </c>
    </row>
    <row r="48" spans="1:7" x14ac:dyDescent="0.25">
      <c r="A48" s="1" t="s">
        <v>123</v>
      </c>
      <c r="B48" s="1" t="s">
        <v>124</v>
      </c>
      <c r="C48" s="1" t="s">
        <v>125</v>
      </c>
      <c r="D48" s="2">
        <v>43561.563576851855</v>
      </c>
      <c r="E48" s="1">
        <f ca="1">IFERROR(__xludf.DUMMYFUNCTION("SPLIT(D48,""/"")"),4)</f>
        <v>4</v>
      </c>
      <c r="F48" s="1">
        <f ca="1">IFERROR(__xludf.DUMMYFUNCTION("""COMPUTED_VALUE"""),6)</f>
        <v>6</v>
      </c>
      <c r="G48" s="1">
        <f ca="1">IFERROR(__xludf.DUMMYFUNCTION("""COMPUTED_VALUE"""),2019)</f>
        <v>2019</v>
      </c>
    </row>
    <row r="49" spans="1:7" x14ac:dyDescent="0.25">
      <c r="A49" s="1" t="s">
        <v>126</v>
      </c>
      <c r="B49" s="1" t="s">
        <v>127</v>
      </c>
      <c r="C49" s="1" t="s">
        <v>18</v>
      </c>
      <c r="D49" s="2">
        <v>43656.505187650466</v>
      </c>
      <c r="E49" s="1">
        <f ca="1">IFERROR(__xludf.DUMMYFUNCTION("SPLIT(D49,""/"")"),7)</f>
        <v>7</v>
      </c>
      <c r="F49" s="1">
        <f ca="1">IFERROR(__xludf.DUMMYFUNCTION("""COMPUTED_VALUE"""),10)</f>
        <v>10</v>
      </c>
      <c r="G49" s="1">
        <f ca="1">IFERROR(__xludf.DUMMYFUNCTION("""COMPUTED_VALUE"""),2019)</f>
        <v>2019</v>
      </c>
    </row>
    <row r="50" spans="1:7" x14ac:dyDescent="0.25">
      <c r="A50" s="1" t="s">
        <v>128</v>
      </c>
      <c r="B50" s="1" t="s">
        <v>129</v>
      </c>
      <c r="C50" s="1" t="s">
        <v>130</v>
      </c>
      <c r="D50" s="2">
        <v>43762.377996990741</v>
      </c>
      <c r="E50" s="1">
        <f ca="1">IFERROR(__xludf.DUMMYFUNCTION("SPLIT(D50,""/"")"),10)</f>
        <v>10</v>
      </c>
      <c r="F50" s="1">
        <f ca="1">IFERROR(__xludf.DUMMYFUNCTION("""COMPUTED_VALUE"""),24)</f>
        <v>24</v>
      </c>
      <c r="G50" s="1">
        <f ca="1">IFERROR(__xludf.DUMMYFUNCTION("""COMPUTED_VALUE"""),2019)</f>
        <v>2019</v>
      </c>
    </row>
    <row r="51" spans="1:7" x14ac:dyDescent="0.25">
      <c r="A51" s="1" t="s">
        <v>131</v>
      </c>
      <c r="B51" s="1" t="s">
        <v>132</v>
      </c>
      <c r="C51" s="1" t="s">
        <v>18</v>
      </c>
      <c r="D51" s="2">
        <v>43316.347350925927</v>
      </c>
      <c r="E51" s="1">
        <f ca="1">IFERROR(__xludf.DUMMYFUNCTION("SPLIT(D51,""/"")"),8)</f>
        <v>8</v>
      </c>
      <c r="F51" s="1">
        <f ca="1">IFERROR(__xludf.DUMMYFUNCTION("""COMPUTED_VALUE"""),4)</f>
        <v>4</v>
      </c>
      <c r="G51" s="1">
        <f ca="1">IFERROR(__xludf.DUMMYFUNCTION("""COMPUTED_VALUE"""),2018)</f>
        <v>2018</v>
      </c>
    </row>
    <row r="52" spans="1:7" x14ac:dyDescent="0.25">
      <c r="A52" s="1" t="s">
        <v>133</v>
      </c>
      <c r="B52" s="1" t="s">
        <v>134</v>
      </c>
      <c r="C52" s="1" t="s">
        <v>135</v>
      </c>
      <c r="D52" s="2">
        <v>43742.647706793985</v>
      </c>
      <c r="E52" s="1">
        <f ca="1">IFERROR(__xludf.DUMMYFUNCTION("SPLIT(D52,""/"")"),10)</f>
        <v>10</v>
      </c>
      <c r="F52" s="1">
        <f ca="1">IFERROR(__xludf.DUMMYFUNCTION("""COMPUTED_VALUE"""),4)</f>
        <v>4</v>
      </c>
      <c r="G52" s="1">
        <f ca="1">IFERROR(__xludf.DUMMYFUNCTION("""COMPUTED_VALUE"""),2019)</f>
        <v>2019</v>
      </c>
    </row>
    <row r="53" spans="1:7" x14ac:dyDescent="0.25">
      <c r="A53" s="1" t="s">
        <v>136</v>
      </c>
      <c r="B53" s="1" t="s">
        <v>137</v>
      </c>
      <c r="C53" s="1" t="s">
        <v>18</v>
      </c>
      <c r="D53" s="2">
        <v>43843.743688310184</v>
      </c>
      <c r="E53" s="1">
        <f ca="1">IFERROR(__xludf.DUMMYFUNCTION("SPLIT(D53,""/"")"),1)</f>
        <v>1</v>
      </c>
      <c r="F53" s="1">
        <f ca="1">IFERROR(__xludf.DUMMYFUNCTION("""COMPUTED_VALUE"""),13)</f>
        <v>13</v>
      </c>
      <c r="G53" s="1">
        <f ca="1">IFERROR(__xludf.DUMMYFUNCTION("""COMPUTED_VALUE"""),2020)</f>
        <v>2020</v>
      </c>
    </row>
    <row r="54" spans="1:7" x14ac:dyDescent="0.25">
      <c r="A54" s="1" t="s">
        <v>138</v>
      </c>
      <c r="B54" s="1" t="s">
        <v>139</v>
      </c>
      <c r="C54" s="1" t="s">
        <v>140</v>
      </c>
      <c r="D54" s="2">
        <v>43476.630700196758</v>
      </c>
      <c r="E54" s="1">
        <f ca="1">IFERROR(__xludf.DUMMYFUNCTION("SPLIT(D54,""/"")"),1)</f>
        <v>1</v>
      </c>
      <c r="F54" s="1">
        <f ca="1">IFERROR(__xludf.DUMMYFUNCTION("""COMPUTED_VALUE"""),11)</f>
        <v>11</v>
      </c>
      <c r="G54" s="1">
        <f ca="1">IFERROR(__xludf.DUMMYFUNCTION("""COMPUTED_VALUE"""),2019)</f>
        <v>2019</v>
      </c>
    </row>
    <row r="55" spans="1:7" x14ac:dyDescent="0.25">
      <c r="A55" s="1" t="s">
        <v>141</v>
      </c>
      <c r="B55" s="1" t="s">
        <v>142</v>
      </c>
      <c r="C55" s="1" t="s">
        <v>143</v>
      </c>
      <c r="D55" s="2">
        <v>43721.69165552083</v>
      </c>
      <c r="E55" s="1">
        <f ca="1">IFERROR(__xludf.DUMMYFUNCTION("SPLIT(D55,""/"")"),9)</f>
        <v>9</v>
      </c>
      <c r="F55" s="1">
        <f ca="1">IFERROR(__xludf.DUMMYFUNCTION("""COMPUTED_VALUE"""),13)</f>
        <v>13</v>
      </c>
      <c r="G55" s="1">
        <f ca="1">IFERROR(__xludf.DUMMYFUNCTION("""COMPUTED_VALUE"""),2019)</f>
        <v>2019</v>
      </c>
    </row>
    <row r="56" spans="1:7" x14ac:dyDescent="0.25">
      <c r="A56" s="1" t="s">
        <v>144</v>
      </c>
      <c r="B56" s="1" t="s">
        <v>145</v>
      </c>
      <c r="C56" s="1" t="s">
        <v>146</v>
      </c>
      <c r="D56" s="2">
        <v>43745.378697337961</v>
      </c>
      <c r="E56" s="1">
        <f ca="1">IFERROR(__xludf.DUMMYFUNCTION("SPLIT(D56,""/"")"),10)</f>
        <v>10</v>
      </c>
      <c r="F56" s="1">
        <f ca="1">IFERROR(__xludf.DUMMYFUNCTION("""COMPUTED_VALUE"""),7)</f>
        <v>7</v>
      </c>
      <c r="G56" s="1">
        <f ca="1">IFERROR(__xludf.DUMMYFUNCTION("""COMPUTED_VALUE"""),2019)</f>
        <v>2019</v>
      </c>
    </row>
    <row r="57" spans="1:7" x14ac:dyDescent="0.25">
      <c r="A57" s="1" t="s">
        <v>147</v>
      </c>
      <c r="B57" s="1" t="s">
        <v>148</v>
      </c>
      <c r="C57" s="1" t="s">
        <v>149</v>
      </c>
      <c r="D57" s="2">
        <v>43797.467634340275</v>
      </c>
      <c r="E57" s="1">
        <f ca="1">IFERROR(__xludf.DUMMYFUNCTION("SPLIT(D57,""/"")"),11)</f>
        <v>11</v>
      </c>
      <c r="F57" s="1">
        <f ca="1">IFERROR(__xludf.DUMMYFUNCTION("""COMPUTED_VALUE"""),28)</f>
        <v>28</v>
      </c>
      <c r="G57" s="1">
        <f ca="1">IFERROR(__xludf.DUMMYFUNCTION("""COMPUTED_VALUE"""),2019)</f>
        <v>2019</v>
      </c>
    </row>
    <row r="58" spans="1:7" x14ac:dyDescent="0.25">
      <c r="A58" s="3" t="s">
        <v>150</v>
      </c>
      <c r="B58" s="1" t="s">
        <v>151</v>
      </c>
      <c r="C58" s="1" t="s">
        <v>18</v>
      </c>
      <c r="D58" s="2">
        <v>43804.3788403125</v>
      </c>
      <c r="E58" s="1">
        <f ca="1">IFERROR(__xludf.DUMMYFUNCTION("SPLIT(D58,""/"")"),12)</f>
        <v>12</v>
      </c>
      <c r="F58" s="1">
        <f ca="1">IFERROR(__xludf.DUMMYFUNCTION("""COMPUTED_VALUE"""),5)</f>
        <v>5</v>
      </c>
      <c r="G58" s="1">
        <f ca="1">IFERROR(__xludf.DUMMYFUNCTION("""COMPUTED_VALUE"""),2019)</f>
        <v>2019</v>
      </c>
    </row>
    <row r="59" spans="1:7" x14ac:dyDescent="0.25">
      <c r="A59" s="1" t="s">
        <v>152</v>
      </c>
      <c r="B59" s="1" t="s">
        <v>153</v>
      </c>
      <c r="C59" s="1" t="s">
        <v>154</v>
      </c>
      <c r="D59" s="2">
        <v>43481.335713576387</v>
      </c>
      <c r="E59" s="1">
        <f ca="1">IFERROR(__xludf.DUMMYFUNCTION("SPLIT(D59,""/"")"),1)</f>
        <v>1</v>
      </c>
      <c r="F59" s="1">
        <f ca="1">IFERROR(__xludf.DUMMYFUNCTION("""COMPUTED_VALUE"""),16)</f>
        <v>16</v>
      </c>
      <c r="G59" s="1">
        <f ca="1">IFERROR(__xludf.DUMMYFUNCTION("""COMPUTED_VALUE"""),2019)</f>
        <v>2019</v>
      </c>
    </row>
    <row r="60" spans="1:7" x14ac:dyDescent="0.25">
      <c r="A60" s="1" t="s">
        <v>155</v>
      </c>
      <c r="B60" s="1" t="s">
        <v>156</v>
      </c>
      <c r="C60" s="1" t="s">
        <v>18</v>
      </c>
      <c r="D60" s="2">
        <v>43391.375171180553</v>
      </c>
      <c r="E60" s="1">
        <f ca="1">IFERROR(__xludf.DUMMYFUNCTION("SPLIT(D60,""/"")"),10)</f>
        <v>10</v>
      </c>
      <c r="F60" s="1">
        <f ca="1">IFERROR(__xludf.DUMMYFUNCTION("""COMPUTED_VALUE"""),18)</f>
        <v>18</v>
      </c>
      <c r="G60" s="1">
        <f ca="1">IFERROR(__xludf.DUMMYFUNCTION("""COMPUTED_VALUE"""),2018)</f>
        <v>2018</v>
      </c>
    </row>
    <row r="61" spans="1:7" x14ac:dyDescent="0.25">
      <c r="A61" s="1" t="s">
        <v>157</v>
      </c>
      <c r="B61" s="1" t="s">
        <v>158</v>
      </c>
      <c r="C61" s="1" t="s">
        <v>15</v>
      </c>
      <c r="D61" s="2">
        <v>43867.396706562497</v>
      </c>
      <c r="E61" s="1">
        <f ca="1">IFERROR(__xludf.DUMMYFUNCTION("SPLIT(D61,""/"")"),2)</f>
        <v>2</v>
      </c>
      <c r="F61" s="1">
        <f ca="1">IFERROR(__xludf.DUMMYFUNCTION("""COMPUTED_VALUE"""),6)</f>
        <v>6</v>
      </c>
      <c r="G61" s="1">
        <f ca="1">IFERROR(__xludf.DUMMYFUNCTION("""COMPUTED_VALUE"""),2020)</f>
        <v>2020</v>
      </c>
    </row>
    <row r="62" spans="1:7" x14ac:dyDescent="0.25">
      <c r="A62" s="1" t="s">
        <v>159</v>
      </c>
      <c r="B62" s="1" t="s">
        <v>160</v>
      </c>
      <c r="C62" s="1" t="s">
        <v>18</v>
      </c>
      <c r="D62" s="2">
        <v>43819.731566469905</v>
      </c>
      <c r="E62" s="1">
        <f ca="1">IFERROR(__xludf.DUMMYFUNCTION("SPLIT(D62,""/"")"),12)</f>
        <v>12</v>
      </c>
      <c r="F62" s="1">
        <f ca="1">IFERROR(__xludf.DUMMYFUNCTION("""COMPUTED_VALUE"""),20)</f>
        <v>20</v>
      </c>
      <c r="G62" s="1">
        <f ca="1">IFERROR(__xludf.DUMMYFUNCTION("""COMPUTED_VALUE"""),2019)</f>
        <v>2019</v>
      </c>
    </row>
    <row r="63" spans="1:7" x14ac:dyDescent="0.25">
      <c r="A63" s="1" t="s">
        <v>161</v>
      </c>
      <c r="B63" s="1" t="s">
        <v>162</v>
      </c>
      <c r="C63" s="1" t="s">
        <v>18</v>
      </c>
      <c r="D63" s="2">
        <v>43508.377269409721</v>
      </c>
      <c r="E63" s="1">
        <f ca="1">IFERROR(__xludf.DUMMYFUNCTION("SPLIT(D63,""/"")"),2)</f>
        <v>2</v>
      </c>
      <c r="F63" s="1">
        <f ca="1">IFERROR(__xludf.DUMMYFUNCTION("""COMPUTED_VALUE"""),12)</f>
        <v>12</v>
      </c>
      <c r="G63" s="1">
        <f ca="1">IFERROR(__xludf.DUMMYFUNCTION("""COMPUTED_VALUE"""),2019)</f>
        <v>2019</v>
      </c>
    </row>
    <row r="64" spans="1:7" x14ac:dyDescent="0.25">
      <c r="A64" s="1" t="s">
        <v>163</v>
      </c>
      <c r="B64" s="1" t="s">
        <v>164</v>
      </c>
      <c r="C64" s="1" t="s">
        <v>18</v>
      </c>
      <c r="D64" s="2">
        <v>43782.55756400463</v>
      </c>
      <c r="E64" s="1">
        <f ca="1">IFERROR(__xludf.DUMMYFUNCTION("SPLIT(D64,""/"")"),11)</f>
        <v>11</v>
      </c>
      <c r="F64" s="1">
        <f ca="1">IFERROR(__xludf.DUMMYFUNCTION("""COMPUTED_VALUE"""),13)</f>
        <v>13</v>
      </c>
      <c r="G64" s="1">
        <f ca="1">IFERROR(__xludf.DUMMYFUNCTION("""COMPUTED_VALUE"""),2019)</f>
        <v>2019</v>
      </c>
    </row>
    <row r="65" spans="1:7" x14ac:dyDescent="0.25">
      <c r="A65" s="1" t="s">
        <v>165</v>
      </c>
      <c r="B65" s="1" t="s">
        <v>166</v>
      </c>
      <c r="C65" s="1" t="s">
        <v>18</v>
      </c>
      <c r="D65" s="2">
        <v>43572.601429780094</v>
      </c>
      <c r="E65" s="1">
        <f ca="1">IFERROR(__xludf.DUMMYFUNCTION("SPLIT(D65,""/"")"),4)</f>
        <v>4</v>
      </c>
      <c r="F65" s="1">
        <f ca="1">IFERROR(__xludf.DUMMYFUNCTION("""COMPUTED_VALUE"""),17)</f>
        <v>17</v>
      </c>
      <c r="G65" s="1">
        <f ca="1">IFERROR(__xludf.DUMMYFUNCTION("""COMPUTED_VALUE"""),2019)</f>
        <v>2019</v>
      </c>
    </row>
    <row r="66" spans="1:7" x14ac:dyDescent="0.25">
      <c r="A66" s="1" t="s">
        <v>167</v>
      </c>
      <c r="B66" s="1" t="s">
        <v>168</v>
      </c>
      <c r="C66" s="1" t="s">
        <v>169</v>
      </c>
      <c r="D66" s="2">
        <v>43627.691975810187</v>
      </c>
      <c r="E66" s="1">
        <f ca="1">IFERROR(__xludf.DUMMYFUNCTION("SPLIT(D66,""/"")"),6)</f>
        <v>6</v>
      </c>
      <c r="F66" s="1">
        <f ca="1">IFERROR(__xludf.DUMMYFUNCTION("""COMPUTED_VALUE"""),11)</f>
        <v>11</v>
      </c>
      <c r="G66" s="1">
        <f ca="1">IFERROR(__xludf.DUMMYFUNCTION("""COMPUTED_VALUE"""),2019)</f>
        <v>2019</v>
      </c>
    </row>
    <row r="67" spans="1:7" x14ac:dyDescent="0.25">
      <c r="A67" s="1" t="s">
        <v>170</v>
      </c>
      <c r="B67" s="1" t="s">
        <v>171</v>
      </c>
      <c r="C67" s="1" t="s">
        <v>18</v>
      </c>
      <c r="D67" s="2">
        <v>43703.38782329861</v>
      </c>
      <c r="E67" s="1">
        <f ca="1">IFERROR(__xludf.DUMMYFUNCTION("SPLIT(D67,""/"")"),8)</f>
        <v>8</v>
      </c>
      <c r="F67" s="1">
        <f ca="1">IFERROR(__xludf.DUMMYFUNCTION("""COMPUTED_VALUE"""),26)</f>
        <v>26</v>
      </c>
      <c r="G67" s="1">
        <f ca="1">IFERROR(__xludf.DUMMYFUNCTION("""COMPUTED_VALUE"""),2019)</f>
        <v>2019</v>
      </c>
    </row>
    <row r="68" spans="1:7" x14ac:dyDescent="0.25">
      <c r="A68" s="1" t="s">
        <v>172</v>
      </c>
      <c r="B68" s="1" t="s">
        <v>173</v>
      </c>
      <c r="C68" s="1" t="s">
        <v>18</v>
      </c>
      <c r="D68" s="2">
        <v>43782.382146875003</v>
      </c>
      <c r="E68" s="1">
        <f ca="1">IFERROR(__xludf.DUMMYFUNCTION("SPLIT(D68,""/"")"),11)</f>
        <v>11</v>
      </c>
      <c r="F68" s="1">
        <f ca="1">IFERROR(__xludf.DUMMYFUNCTION("""COMPUTED_VALUE"""),13)</f>
        <v>13</v>
      </c>
      <c r="G68" s="1">
        <f ca="1">IFERROR(__xludf.DUMMYFUNCTION("""COMPUTED_VALUE"""),2019)</f>
        <v>2019</v>
      </c>
    </row>
    <row r="69" spans="1:7" x14ac:dyDescent="0.25">
      <c r="A69" s="1" t="s">
        <v>174</v>
      </c>
      <c r="B69" s="1" t="s">
        <v>175</v>
      </c>
      <c r="C69" s="1" t="s">
        <v>176</v>
      </c>
      <c r="D69" s="2">
        <v>43519.376672800929</v>
      </c>
      <c r="E69" s="1">
        <f ca="1">IFERROR(__xludf.DUMMYFUNCTION("SPLIT(D69,""/"")"),2)</f>
        <v>2</v>
      </c>
      <c r="F69" s="1">
        <f ca="1">IFERROR(__xludf.DUMMYFUNCTION("""COMPUTED_VALUE"""),23)</f>
        <v>23</v>
      </c>
      <c r="G69" s="1">
        <f ca="1">IFERROR(__xludf.DUMMYFUNCTION("""COMPUTED_VALUE"""),2019)</f>
        <v>2019</v>
      </c>
    </row>
    <row r="70" spans="1:7" x14ac:dyDescent="0.25">
      <c r="A70" s="1" t="s">
        <v>177</v>
      </c>
      <c r="B70" s="1" t="s">
        <v>178</v>
      </c>
      <c r="C70" s="1" t="s">
        <v>179</v>
      </c>
      <c r="D70" s="2">
        <v>43696.378847141204</v>
      </c>
      <c r="E70" s="1">
        <f ca="1">IFERROR(__xludf.DUMMYFUNCTION("SPLIT(D70,""/"")"),8)</f>
        <v>8</v>
      </c>
      <c r="F70" s="1">
        <f ca="1">IFERROR(__xludf.DUMMYFUNCTION("""COMPUTED_VALUE"""),19)</f>
        <v>19</v>
      </c>
      <c r="G70" s="1">
        <f ca="1">IFERROR(__xludf.DUMMYFUNCTION("""COMPUTED_VALUE"""),2019)</f>
        <v>2019</v>
      </c>
    </row>
    <row r="71" spans="1:7" x14ac:dyDescent="0.25">
      <c r="A71" s="1" t="s">
        <v>180</v>
      </c>
      <c r="B71" s="1" t="s">
        <v>181</v>
      </c>
      <c r="C71" s="1" t="s">
        <v>182</v>
      </c>
      <c r="D71" s="2">
        <v>43891.378897916664</v>
      </c>
      <c r="E71" s="1">
        <f ca="1">IFERROR(__xludf.DUMMYFUNCTION("SPLIT(D71,""/"")"),3)</f>
        <v>3</v>
      </c>
      <c r="F71" s="1">
        <f ca="1">IFERROR(__xludf.DUMMYFUNCTION("""COMPUTED_VALUE"""),1)</f>
        <v>1</v>
      </c>
      <c r="G71" s="1">
        <f ca="1">IFERROR(__xludf.DUMMYFUNCTION("""COMPUTED_VALUE"""),2020)</f>
        <v>2020</v>
      </c>
    </row>
    <row r="72" spans="1:7" x14ac:dyDescent="0.25">
      <c r="A72" s="1" t="s">
        <v>183</v>
      </c>
      <c r="B72" s="1" t="s">
        <v>184</v>
      </c>
      <c r="C72" s="1" t="s">
        <v>18</v>
      </c>
      <c r="D72" s="2">
        <v>43247.348014467592</v>
      </c>
      <c r="E72" s="1">
        <f ca="1">IFERROR(__xludf.DUMMYFUNCTION("SPLIT(D72,""/"")"),5)</f>
        <v>5</v>
      </c>
      <c r="F72" s="1">
        <f ca="1">IFERROR(__xludf.DUMMYFUNCTION("""COMPUTED_VALUE"""),27)</f>
        <v>27</v>
      </c>
      <c r="G72" s="1">
        <f ca="1">IFERROR(__xludf.DUMMYFUNCTION("""COMPUTED_VALUE"""),2018)</f>
        <v>2018</v>
      </c>
    </row>
    <row r="73" spans="1:7" x14ac:dyDescent="0.25">
      <c r="A73" s="1" t="s">
        <v>185</v>
      </c>
      <c r="B73" s="1" t="s">
        <v>186</v>
      </c>
      <c r="C73" s="1" t="s">
        <v>18</v>
      </c>
      <c r="D73" s="2">
        <v>43701.377560104163</v>
      </c>
      <c r="E73" s="1">
        <f ca="1">IFERROR(__xludf.DUMMYFUNCTION("SPLIT(D73,""/"")"),8)</f>
        <v>8</v>
      </c>
      <c r="F73" s="1">
        <f ca="1">IFERROR(__xludf.DUMMYFUNCTION("""COMPUTED_VALUE"""),24)</f>
        <v>24</v>
      </c>
      <c r="G73" s="1">
        <f ca="1">IFERROR(__xludf.DUMMYFUNCTION("""COMPUTED_VALUE"""),2019)</f>
        <v>2019</v>
      </c>
    </row>
    <row r="74" spans="1:7" x14ac:dyDescent="0.25">
      <c r="A74" s="1" t="s">
        <v>187</v>
      </c>
      <c r="B74" s="1" t="s">
        <v>188</v>
      </c>
      <c r="C74" s="1" t="s">
        <v>46</v>
      </c>
      <c r="D74" s="2">
        <v>43820.495293055559</v>
      </c>
      <c r="E74" s="1">
        <f ca="1">IFERROR(__xludf.DUMMYFUNCTION("SPLIT(D74,""/"")"),12)</f>
        <v>12</v>
      </c>
      <c r="F74" s="1">
        <f ca="1">IFERROR(__xludf.DUMMYFUNCTION("""COMPUTED_VALUE"""),21)</f>
        <v>21</v>
      </c>
      <c r="G74" s="1">
        <f ca="1">IFERROR(__xludf.DUMMYFUNCTION("""COMPUTED_VALUE"""),2019)</f>
        <v>2019</v>
      </c>
    </row>
    <row r="75" spans="1:7" x14ac:dyDescent="0.25">
      <c r="A75" s="1" t="s">
        <v>189</v>
      </c>
      <c r="B75" s="1" t="s">
        <v>190</v>
      </c>
      <c r="C75" s="1" t="s">
        <v>18</v>
      </c>
      <c r="D75" s="2">
        <v>43441.379676770834</v>
      </c>
      <c r="E75" s="1">
        <f ca="1">IFERROR(__xludf.DUMMYFUNCTION("SPLIT(D75,""/"")"),12)</f>
        <v>12</v>
      </c>
      <c r="F75" s="1">
        <f ca="1">IFERROR(__xludf.DUMMYFUNCTION("""COMPUTED_VALUE"""),7)</f>
        <v>7</v>
      </c>
      <c r="G75" s="1">
        <f ca="1">IFERROR(__xludf.DUMMYFUNCTION("""COMPUTED_VALUE"""),2018)</f>
        <v>2018</v>
      </c>
    </row>
    <row r="76" spans="1:7" x14ac:dyDescent="0.25">
      <c r="A76" s="1" t="s">
        <v>191</v>
      </c>
      <c r="B76" s="1" t="s">
        <v>192</v>
      </c>
      <c r="C76" s="1" t="s">
        <v>193</v>
      </c>
      <c r="D76" s="2">
        <v>43804.643508020832</v>
      </c>
      <c r="E76" s="1">
        <f ca="1">IFERROR(__xludf.DUMMYFUNCTION("SPLIT(D76,""/"")"),12)</f>
        <v>12</v>
      </c>
      <c r="F76" s="1">
        <f ca="1">IFERROR(__xludf.DUMMYFUNCTION("""COMPUTED_VALUE"""),5)</f>
        <v>5</v>
      </c>
      <c r="G76" s="1">
        <f ca="1">IFERROR(__xludf.DUMMYFUNCTION("""COMPUTED_VALUE"""),2019)</f>
        <v>2019</v>
      </c>
    </row>
    <row r="77" spans="1:7" x14ac:dyDescent="0.25">
      <c r="A77" s="1" t="s">
        <v>194</v>
      </c>
      <c r="B77" s="1" t="s">
        <v>195</v>
      </c>
      <c r="C77" s="1" t="s">
        <v>196</v>
      </c>
      <c r="D77" s="2">
        <v>43315.71040517361</v>
      </c>
      <c r="E77" s="1">
        <f ca="1">IFERROR(__xludf.DUMMYFUNCTION("SPLIT(D77,""/"")"),8)</f>
        <v>8</v>
      </c>
      <c r="F77" s="1">
        <f ca="1">IFERROR(__xludf.DUMMYFUNCTION("""COMPUTED_VALUE"""),3)</f>
        <v>3</v>
      </c>
      <c r="G77" s="1">
        <f ca="1">IFERROR(__xludf.DUMMYFUNCTION("""COMPUTED_VALUE"""),2018)</f>
        <v>2018</v>
      </c>
    </row>
    <row r="78" spans="1:7" x14ac:dyDescent="0.25">
      <c r="A78" s="1" t="s">
        <v>197</v>
      </c>
      <c r="B78" s="1" t="s">
        <v>198</v>
      </c>
      <c r="C78" s="1" t="s">
        <v>18</v>
      </c>
      <c r="D78" s="2">
        <v>43820.490875497686</v>
      </c>
      <c r="E78" s="1">
        <f ca="1">IFERROR(__xludf.DUMMYFUNCTION("SPLIT(D78,""/"")"),12)</f>
        <v>12</v>
      </c>
      <c r="F78" s="1">
        <f ca="1">IFERROR(__xludf.DUMMYFUNCTION("""COMPUTED_VALUE"""),21)</f>
        <v>21</v>
      </c>
      <c r="G78" s="1">
        <f ca="1">IFERROR(__xludf.DUMMYFUNCTION("""COMPUTED_VALUE"""),2019)</f>
        <v>2019</v>
      </c>
    </row>
    <row r="79" spans="1:7" x14ac:dyDescent="0.25">
      <c r="A79" s="1" t="s">
        <v>199</v>
      </c>
      <c r="B79" s="1" t="s">
        <v>200</v>
      </c>
      <c r="C79" s="1" t="s">
        <v>201</v>
      </c>
      <c r="D79" s="2">
        <v>43818.715009293985</v>
      </c>
      <c r="E79" s="1">
        <f ca="1">IFERROR(__xludf.DUMMYFUNCTION("SPLIT(D79,""/"")"),12)</f>
        <v>12</v>
      </c>
      <c r="F79" s="1">
        <f ca="1">IFERROR(__xludf.DUMMYFUNCTION("""COMPUTED_VALUE"""),19)</f>
        <v>19</v>
      </c>
      <c r="G79" s="1">
        <f ca="1">IFERROR(__xludf.DUMMYFUNCTION("""COMPUTED_VALUE"""),2019)</f>
        <v>2019</v>
      </c>
    </row>
    <row r="80" spans="1:7" x14ac:dyDescent="0.25">
      <c r="A80" s="1" t="s">
        <v>202</v>
      </c>
      <c r="B80" s="1" t="s">
        <v>203</v>
      </c>
      <c r="C80" s="1" t="s">
        <v>18</v>
      </c>
      <c r="D80" s="2">
        <v>43776.465767245369</v>
      </c>
      <c r="E80" s="1">
        <f ca="1">IFERROR(__xludf.DUMMYFUNCTION("SPLIT(D80,""/"")"),11)</f>
        <v>11</v>
      </c>
      <c r="F80" s="1">
        <f ca="1">IFERROR(__xludf.DUMMYFUNCTION("""COMPUTED_VALUE"""),7)</f>
        <v>7</v>
      </c>
      <c r="G80" s="1">
        <f ca="1">IFERROR(__xludf.DUMMYFUNCTION("""COMPUTED_VALUE"""),2019)</f>
        <v>2019</v>
      </c>
    </row>
    <row r="81" spans="1:7" x14ac:dyDescent="0.25">
      <c r="A81" s="1" t="s">
        <v>204</v>
      </c>
      <c r="B81" s="1" t="s">
        <v>205</v>
      </c>
      <c r="C81" s="1" t="s">
        <v>18</v>
      </c>
      <c r="D81" s="2">
        <v>43631.440104166664</v>
      </c>
      <c r="E81" s="1">
        <f ca="1">IFERROR(__xludf.DUMMYFUNCTION("SPLIT(D81,""/"")"),6)</f>
        <v>6</v>
      </c>
      <c r="F81" s="1">
        <f ca="1">IFERROR(__xludf.DUMMYFUNCTION("""COMPUTED_VALUE"""),15)</f>
        <v>15</v>
      </c>
      <c r="G81" s="1">
        <f ca="1">IFERROR(__xludf.DUMMYFUNCTION("""COMPUTED_VALUE"""),2019)</f>
        <v>2019</v>
      </c>
    </row>
    <row r="82" spans="1:7" x14ac:dyDescent="0.25">
      <c r="A82" s="1" t="s">
        <v>206</v>
      </c>
      <c r="B82" s="1" t="s">
        <v>207</v>
      </c>
      <c r="C82" s="1" t="s">
        <v>208</v>
      </c>
      <c r="D82" s="2">
        <v>43666.379162118057</v>
      </c>
      <c r="E82" s="1">
        <f ca="1">IFERROR(__xludf.DUMMYFUNCTION("SPLIT(D82,""/"")"),7)</f>
        <v>7</v>
      </c>
      <c r="F82" s="1">
        <f ca="1">IFERROR(__xludf.DUMMYFUNCTION("""COMPUTED_VALUE"""),20)</f>
        <v>20</v>
      </c>
      <c r="G82" s="1">
        <f ca="1">IFERROR(__xludf.DUMMYFUNCTION("""COMPUTED_VALUE"""),2019)</f>
        <v>2019</v>
      </c>
    </row>
    <row r="83" spans="1:7" x14ac:dyDescent="0.25">
      <c r="A83" s="1" t="s">
        <v>209</v>
      </c>
      <c r="B83" s="1" t="s">
        <v>210</v>
      </c>
      <c r="C83" s="1" t="s">
        <v>211</v>
      </c>
      <c r="D83" s="2">
        <v>43712.701096215278</v>
      </c>
      <c r="E83" s="1">
        <f ca="1">IFERROR(__xludf.DUMMYFUNCTION("SPLIT(D83,""/"")"),9)</f>
        <v>9</v>
      </c>
      <c r="F83" s="1">
        <f ca="1">IFERROR(__xludf.DUMMYFUNCTION("""COMPUTED_VALUE"""),4)</f>
        <v>4</v>
      </c>
      <c r="G83" s="1">
        <f ca="1">IFERROR(__xludf.DUMMYFUNCTION("""COMPUTED_VALUE"""),2019)</f>
        <v>2019</v>
      </c>
    </row>
    <row r="84" spans="1:7" x14ac:dyDescent="0.25">
      <c r="A84" s="1" t="s">
        <v>212</v>
      </c>
      <c r="B84" s="1" t="s">
        <v>213</v>
      </c>
      <c r="C84" s="1" t="s">
        <v>214</v>
      </c>
      <c r="D84" s="2">
        <v>43851.493424803244</v>
      </c>
      <c r="E84" s="1">
        <f ca="1">IFERROR(__xludf.DUMMYFUNCTION("SPLIT(D84,""/"")"),1)</f>
        <v>1</v>
      </c>
      <c r="F84" s="1">
        <f ca="1">IFERROR(__xludf.DUMMYFUNCTION("""COMPUTED_VALUE"""),21)</f>
        <v>21</v>
      </c>
      <c r="G84" s="1">
        <f ca="1">IFERROR(__xludf.DUMMYFUNCTION("""COMPUTED_VALUE"""),2020)</f>
        <v>2020</v>
      </c>
    </row>
    <row r="85" spans="1:7" x14ac:dyDescent="0.25">
      <c r="A85" s="1" t="s">
        <v>215</v>
      </c>
      <c r="B85" s="1" t="s">
        <v>216</v>
      </c>
      <c r="C85" s="1" t="s">
        <v>217</v>
      </c>
      <c r="D85" s="2">
        <v>43820.490844097221</v>
      </c>
      <c r="E85" s="1">
        <f ca="1">IFERROR(__xludf.DUMMYFUNCTION("SPLIT(D85,""/"")"),12)</f>
        <v>12</v>
      </c>
      <c r="F85" s="1">
        <f ca="1">IFERROR(__xludf.DUMMYFUNCTION("""COMPUTED_VALUE"""),21)</f>
        <v>21</v>
      </c>
      <c r="G85" s="1">
        <f ca="1">IFERROR(__xludf.DUMMYFUNCTION("""COMPUTED_VALUE"""),2019)</f>
        <v>2019</v>
      </c>
    </row>
    <row r="86" spans="1:7" x14ac:dyDescent="0.25">
      <c r="A86" s="1" t="s">
        <v>218</v>
      </c>
      <c r="B86" s="1" t="s">
        <v>219</v>
      </c>
      <c r="C86" s="1" t="s">
        <v>18</v>
      </c>
      <c r="D86" s="2">
        <v>43798.378979166664</v>
      </c>
      <c r="E86" s="1">
        <f ca="1">IFERROR(__xludf.DUMMYFUNCTION("SPLIT(D86,""/"")"),11)</f>
        <v>11</v>
      </c>
      <c r="F86" s="1">
        <f ca="1">IFERROR(__xludf.DUMMYFUNCTION("""COMPUTED_VALUE"""),29)</f>
        <v>29</v>
      </c>
      <c r="G86" s="1">
        <f ca="1">IFERROR(__xludf.DUMMYFUNCTION("""COMPUTED_VALUE"""),2019)</f>
        <v>2019</v>
      </c>
    </row>
    <row r="87" spans="1:7" x14ac:dyDescent="0.25">
      <c r="A87" s="1" t="s">
        <v>220</v>
      </c>
      <c r="B87" s="1" t="s">
        <v>221</v>
      </c>
      <c r="C87" s="1" t="s">
        <v>18</v>
      </c>
      <c r="D87" s="2">
        <v>43937.436512731481</v>
      </c>
      <c r="E87" s="1">
        <f ca="1">IFERROR(__xludf.DUMMYFUNCTION("SPLIT(D87,""/"")"),4)</f>
        <v>4</v>
      </c>
      <c r="F87" s="1">
        <f ca="1">IFERROR(__xludf.DUMMYFUNCTION("""COMPUTED_VALUE"""),16)</f>
        <v>16</v>
      </c>
      <c r="G87" s="1">
        <f ca="1">IFERROR(__xludf.DUMMYFUNCTION("""COMPUTED_VALUE"""),2020)</f>
        <v>2020</v>
      </c>
    </row>
    <row r="88" spans="1:7" x14ac:dyDescent="0.25">
      <c r="A88" s="1" t="s">
        <v>222</v>
      </c>
      <c r="B88" s="1" t="s">
        <v>223</v>
      </c>
      <c r="C88" s="1" t="s">
        <v>18</v>
      </c>
      <c r="D88" s="2">
        <v>43823.832830324071</v>
      </c>
      <c r="E88" s="1">
        <f ca="1">IFERROR(__xludf.DUMMYFUNCTION("SPLIT(D88,""/"")"),12)</f>
        <v>12</v>
      </c>
      <c r="F88" s="1">
        <f ca="1">IFERROR(__xludf.DUMMYFUNCTION("""COMPUTED_VALUE"""),24)</f>
        <v>24</v>
      </c>
      <c r="G88" s="1">
        <f ca="1">IFERROR(__xludf.DUMMYFUNCTION("""COMPUTED_VALUE"""),2019)</f>
        <v>2019</v>
      </c>
    </row>
    <row r="89" spans="1:7" x14ac:dyDescent="0.25">
      <c r="A89" s="1" t="s">
        <v>224</v>
      </c>
      <c r="B89" s="1" t="s">
        <v>225</v>
      </c>
      <c r="C89" s="1" t="s">
        <v>18</v>
      </c>
      <c r="D89" s="2">
        <v>43820.491890474535</v>
      </c>
      <c r="E89" s="1">
        <f ca="1">IFERROR(__xludf.DUMMYFUNCTION("SPLIT(D89,""/"")"),12)</f>
        <v>12</v>
      </c>
      <c r="F89" s="1">
        <f ca="1">IFERROR(__xludf.DUMMYFUNCTION("""COMPUTED_VALUE"""),21)</f>
        <v>21</v>
      </c>
      <c r="G89" s="1">
        <f ca="1">IFERROR(__xludf.DUMMYFUNCTION("""COMPUTED_VALUE"""),2019)</f>
        <v>2019</v>
      </c>
    </row>
    <row r="90" spans="1:7" x14ac:dyDescent="0.25">
      <c r="A90" s="1" t="s">
        <v>226</v>
      </c>
      <c r="B90" s="1" t="s">
        <v>227</v>
      </c>
      <c r="C90" s="1" t="s">
        <v>65</v>
      </c>
      <c r="D90" s="2">
        <v>43514.582703206019</v>
      </c>
      <c r="E90" s="1">
        <f ca="1">IFERROR(__xludf.DUMMYFUNCTION("SPLIT(D90,""/"")"),2)</f>
        <v>2</v>
      </c>
      <c r="F90" s="1">
        <f ca="1">IFERROR(__xludf.DUMMYFUNCTION("""COMPUTED_VALUE"""),18)</f>
        <v>18</v>
      </c>
      <c r="G90" s="1">
        <f ca="1">IFERROR(__xludf.DUMMYFUNCTION("""COMPUTED_VALUE"""),2019)</f>
        <v>2019</v>
      </c>
    </row>
    <row r="91" spans="1:7" x14ac:dyDescent="0.25">
      <c r="A91" s="1" t="s">
        <v>228</v>
      </c>
      <c r="B91" s="1" t="s">
        <v>229</v>
      </c>
      <c r="C91" s="1" t="s">
        <v>18</v>
      </c>
      <c r="D91" s="2">
        <v>43263.649516354169</v>
      </c>
      <c r="E91" s="1">
        <f ca="1">IFERROR(__xludf.DUMMYFUNCTION("SPLIT(D91,""/"")"),6)</f>
        <v>6</v>
      </c>
      <c r="F91" s="1">
        <f ca="1">IFERROR(__xludf.DUMMYFUNCTION("""COMPUTED_VALUE"""),12)</f>
        <v>12</v>
      </c>
      <c r="G91" s="1">
        <f ca="1">IFERROR(__xludf.DUMMYFUNCTION("""COMPUTED_VALUE"""),2018)</f>
        <v>2018</v>
      </c>
    </row>
    <row r="92" spans="1:7" x14ac:dyDescent="0.25">
      <c r="A92" s="1" t="s">
        <v>230</v>
      </c>
      <c r="B92" s="1" t="s">
        <v>231</v>
      </c>
      <c r="C92" s="1" t="s">
        <v>18</v>
      </c>
      <c r="D92" s="2">
        <v>43797.466714814815</v>
      </c>
      <c r="E92" s="1">
        <f ca="1">IFERROR(__xludf.DUMMYFUNCTION("SPLIT(D92,""/"")"),11)</f>
        <v>11</v>
      </c>
      <c r="F92" s="1">
        <f ca="1">IFERROR(__xludf.DUMMYFUNCTION("""COMPUTED_VALUE"""),28)</f>
        <v>28</v>
      </c>
      <c r="G92" s="1">
        <f ca="1">IFERROR(__xludf.DUMMYFUNCTION("""COMPUTED_VALUE"""),2019)</f>
        <v>2019</v>
      </c>
    </row>
    <row r="93" spans="1:7" x14ac:dyDescent="0.25">
      <c r="A93" s="1" t="s">
        <v>232</v>
      </c>
      <c r="B93" s="1" t="s">
        <v>233</v>
      </c>
      <c r="C93" s="1" t="s">
        <v>18</v>
      </c>
      <c r="D93" s="2">
        <v>43742.378131979167</v>
      </c>
      <c r="E93" s="1">
        <f ca="1">IFERROR(__xludf.DUMMYFUNCTION("SPLIT(D93,""/"")"),10)</f>
        <v>10</v>
      </c>
      <c r="F93" s="1">
        <f ca="1">IFERROR(__xludf.DUMMYFUNCTION("""COMPUTED_VALUE"""),4)</f>
        <v>4</v>
      </c>
      <c r="G93" s="1">
        <f ca="1">IFERROR(__xludf.DUMMYFUNCTION("""COMPUTED_VALUE"""),2019)</f>
        <v>2019</v>
      </c>
    </row>
    <row r="94" spans="1:7" x14ac:dyDescent="0.25">
      <c r="A94" s="1" t="s">
        <v>234</v>
      </c>
      <c r="B94" s="1" t="s">
        <v>235</v>
      </c>
      <c r="C94" s="1" t="s">
        <v>236</v>
      </c>
      <c r="D94" s="2">
        <v>43756.379218784721</v>
      </c>
      <c r="E94" s="1">
        <f ca="1">IFERROR(__xludf.DUMMYFUNCTION("SPLIT(D94,""/"")"),10)</f>
        <v>10</v>
      </c>
      <c r="F94" s="1">
        <f ca="1">IFERROR(__xludf.DUMMYFUNCTION("""COMPUTED_VALUE"""),18)</f>
        <v>18</v>
      </c>
      <c r="G94" s="1">
        <f ca="1">IFERROR(__xludf.DUMMYFUNCTION("""COMPUTED_VALUE"""),2019)</f>
        <v>2019</v>
      </c>
    </row>
    <row r="95" spans="1:7" x14ac:dyDescent="0.25">
      <c r="A95" s="1" t="s">
        <v>237</v>
      </c>
      <c r="B95" s="1" t="s">
        <v>238</v>
      </c>
      <c r="C95" s="1" t="s">
        <v>18</v>
      </c>
      <c r="D95" s="2">
        <v>43738.492644062499</v>
      </c>
      <c r="E95" s="1">
        <f ca="1">IFERROR(__xludf.DUMMYFUNCTION("SPLIT(D95,""/"")"),9)</f>
        <v>9</v>
      </c>
      <c r="F95" s="1">
        <f ca="1">IFERROR(__xludf.DUMMYFUNCTION("""COMPUTED_VALUE"""),30)</f>
        <v>30</v>
      </c>
      <c r="G95" s="1">
        <f ca="1">IFERROR(__xludf.DUMMYFUNCTION("""COMPUTED_VALUE"""),2019)</f>
        <v>2019</v>
      </c>
    </row>
    <row r="96" spans="1:7" x14ac:dyDescent="0.25">
      <c r="A96" s="1" t="s">
        <v>239</v>
      </c>
      <c r="B96" s="1" t="s">
        <v>240</v>
      </c>
      <c r="C96" s="1" t="s">
        <v>241</v>
      </c>
      <c r="D96" s="2">
        <v>43867.398986840279</v>
      </c>
      <c r="E96" s="1">
        <f ca="1">IFERROR(__xludf.DUMMYFUNCTION("SPLIT(D96,""/"")"),2)</f>
        <v>2</v>
      </c>
      <c r="F96" s="1">
        <f ca="1">IFERROR(__xludf.DUMMYFUNCTION("""COMPUTED_VALUE"""),6)</f>
        <v>6</v>
      </c>
      <c r="G96" s="1">
        <f ca="1">IFERROR(__xludf.DUMMYFUNCTION("""COMPUTED_VALUE"""),2020)</f>
        <v>2020</v>
      </c>
    </row>
    <row r="97" spans="1:7" x14ac:dyDescent="0.25">
      <c r="A97" s="1" t="s">
        <v>242</v>
      </c>
      <c r="B97" s="1" t="s">
        <v>243</v>
      </c>
      <c r="C97" s="1" t="s">
        <v>244</v>
      </c>
      <c r="D97" s="2">
        <v>43818.704838692131</v>
      </c>
      <c r="E97" s="1">
        <f ca="1">IFERROR(__xludf.DUMMYFUNCTION("SPLIT(D97,""/"")"),12)</f>
        <v>12</v>
      </c>
      <c r="F97" s="1">
        <f ca="1">IFERROR(__xludf.DUMMYFUNCTION("""COMPUTED_VALUE"""),19)</f>
        <v>19</v>
      </c>
      <c r="G97" s="1">
        <f ca="1">IFERROR(__xludf.DUMMYFUNCTION("""COMPUTED_VALUE"""),2019)</f>
        <v>2019</v>
      </c>
    </row>
    <row r="98" spans="1:7" x14ac:dyDescent="0.25">
      <c r="A98" s="1" t="s">
        <v>245</v>
      </c>
      <c r="B98" s="1" t="s">
        <v>246</v>
      </c>
      <c r="C98" s="1" t="s">
        <v>18</v>
      </c>
      <c r="D98" s="2">
        <v>43468.377576076389</v>
      </c>
      <c r="E98" s="1">
        <f ca="1">IFERROR(__xludf.DUMMYFUNCTION("SPLIT(D98,""/"")"),1)</f>
        <v>1</v>
      </c>
      <c r="F98" s="1">
        <f ca="1">IFERROR(__xludf.DUMMYFUNCTION("""COMPUTED_VALUE"""),3)</f>
        <v>3</v>
      </c>
      <c r="G98" s="1">
        <f ca="1">IFERROR(__xludf.DUMMYFUNCTION("""COMPUTED_VALUE"""),2019)</f>
        <v>2019</v>
      </c>
    </row>
    <row r="99" spans="1:7" x14ac:dyDescent="0.25">
      <c r="A99" s="1" t="s">
        <v>247</v>
      </c>
      <c r="B99" s="1" t="s">
        <v>248</v>
      </c>
      <c r="C99" s="1" t="s">
        <v>18</v>
      </c>
      <c r="D99" s="2">
        <v>43421.504571990743</v>
      </c>
      <c r="E99" s="1">
        <f ca="1">IFERROR(__xludf.DUMMYFUNCTION("SPLIT(D99,""/"")"),11)</f>
        <v>11</v>
      </c>
      <c r="F99" s="1">
        <f ca="1">IFERROR(__xludf.DUMMYFUNCTION("""COMPUTED_VALUE"""),17)</f>
        <v>17</v>
      </c>
      <c r="G99" s="1">
        <f ca="1">IFERROR(__xludf.DUMMYFUNCTION("""COMPUTED_VALUE"""),2018)</f>
        <v>2018</v>
      </c>
    </row>
    <row r="100" spans="1:7" x14ac:dyDescent="0.25">
      <c r="A100" s="1" t="s">
        <v>249</v>
      </c>
      <c r="B100" s="1" t="s">
        <v>250</v>
      </c>
      <c r="C100" s="1" t="s">
        <v>18</v>
      </c>
      <c r="D100" s="2">
        <v>43553.379471527776</v>
      </c>
      <c r="E100" s="1">
        <f ca="1">IFERROR(__xludf.DUMMYFUNCTION("SPLIT(D100,""/"")"),3)</f>
        <v>3</v>
      </c>
      <c r="F100" s="1">
        <f ca="1">IFERROR(__xludf.DUMMYFUNCTION("""COMPUTED_VALUE"""),29)</f>
        <v>29</v>
      </c>
      <c r="G100" s="1">
        <f ca="1">IFERROR(__xludf.DUMMYFUNCTION("""COMPUTED_VALUE"""),2019)</f>
        <v>2019</v>
      </c>
    </row>
    <row r="101" spans="1:7" x14ac:dyDescent="0.25">
      <c r="A101" s="1" t="s">
        <v>251</v>
      </c>
      <c r="B101" s="1" t="s">
        <v>252</v>
      </c>
      <c r="C101" s="1" t="s">
        <v>18</v>
      </c>
      <c r="D101" s="2">
        <v>43790.383263807867</v>
      </c>
      <c r="E101" s="1">
        <f ca="1">IFERROR(__xludf.DUMMYFUNCTION("SPLIT(D101,""/"")"),11)</f>
        <v>11</v>
      </c>
      <c r="F101" s="1">
        <f ca="1">IFERROR(__xludf.DUMMYFUNCTION("""COMPUTED_VALUE"""),21)</f>
        <v>21</v>
      </c>
      <c r="G101" s="1">
        <f ca="1">IFERROR(__xludf.DUMMYFUNCTION("""COMPUTED_VALUE"""),2019)</f>
        <v>2019</v>
      </c>
    </row>
    <row r="102" spans="1:7" x14ac:dyDescent="0.25">
      <c r="A102" s="1" t="s">
        <v>253</v>
      </c>
      <c r="B102" s="1" t="s">
        <v>254</v>
      </c>
      <c r="C102" s="1" t="s">
        <v>255</v>
      </c>
      <c r="D102" s="2">
        <v>43611.381340856482</v>
      </c>
      <c r="E102" s="1">
        <f ca="1">IFERROR(__xludf.DUMMYFUNCTION("SPLIT(D102,""/"")"),5)</f>
        <v>5</v>
      </c>
      <c r="F102" s="1">
        <f ca="1">IFERROR(__xludf.DUMMYFUNCTION("""COMPUTED_VALUE"""),26)</f>
        <v>26</v>
      </c>
      <c r="G102" s="1">
        <f ca="1">IFERROR(__xludf.DUMMYFUNCTION("""COMPUTED_VALUE"""),2019)</f>
        <v>2019</v>
      </c>
    </row>
    <row r="103" spans="1:7" x14ac:dyDescent="0.25">
      <c r="A103" s="3" t="s">
        <v>256</v>
      </c>
      <c r="B103" s="1" t="s">
        <v>257</v>
      </c>
      <c r="C103" s="1" t="s">
        <v>258</v>
      </c>
      <c r="D103" s="2">
        <v>43692.385903125003</v>
      </c>
      <c r="E103" s="1">
        <f ca="1">IFERROR(__xludf.DUMMYFUNCTION("SPLIT(D103,""/"")"),8)</f>
        <v>8</v>
      </c>
      <c r="F103" s="1">
        <f ca="1">IFERROR(__xludf.DUMMYFUNCTION("""COMPUTED_VALUE"""),15)</f>
        <v>15</v>
      </c>
      <c r="G103" s="1">
        <f ca="1">IFERROR(__xludf.DUMMYFUNCTION("""COMPUTED_VALUE"""),2019)</f>
        <v>2019</v>
      </c>
    </row>
    <row r="104" spans="1:7" x14ac:dyDescent="0.25">
      <c r="A104" s="1" t="s">
        <v>259</v>
      </c>
      <c r="B104" s="1" t="s">
        <v>260</v>
      </c>
      <c r="C104" s="1" t="s">
        <v>18</v>
      </c>
      <c r="D104" s="2">
        <v>43433.616141087965</v>
      </c>
      <c r="E104" s="1">
        <f ca="1">IFERROR(__xludf.DUMMYFUNCTION("SPLIT(D104,""/"")"),11)</f>
        <v>11</v>
      </c>
      <c r="F104" s="1">
        <f ca="1">IFERROR(__xludf.DUMMYFUNCTION("""COMPUTED_VALUE"""),29)</f>
        <v>29</v>
      </c>
      <c r="G104" s="1">
        <f ca="1">IFERROR(__xludf.DUMMYFUNCTION("""COMPUTED_VALUE"""),2018)</f>
        <v>2018</v>
      </c>
    </row>
    <row r="105" spans="1:7" x14ac:dyDescent="0.25">
      <c r="A105" s="1" t="s">
        <v>261</v>
      </c>
      <c r="B105" s="1" t="s">
        <v>262</v>
      </c>
      <c r="C105" s="1" t="s">
        <v>18</v>
      </c>
      <c r="D105" s="2">
        <v>43468.378316238428</v>
      </c>
      <c r="E105" s="1">
        <f ca="1">IFERROR(__xludf.DUMMYFUNCTION("SPLIT(D105,""/"")"),1)</f>
        <v>1</v>
      </c>
      <c r="F105" s="1">
        <f ca="1">IFERROR(__xludf.DUMMYFUNCTION("""COMPUTED_VALUE"""),3)</f>
        <v>3</v>
      </c>
      <c r="G105" s="1">
        <f ca="1">IFERROR(__xludf.DUMMYFUNCTION("""COMPUTED_VALUE"""),2019)</f>
        <v>2019</v>
      </c>
    </row>
    <row r="106" spans="1:7" x14ac:dyDescent="0.25">
      <c r="A106" s="1" t="s">
        <v>263</v>
      </c>
      <c r="B106" s="1" t="s">
        <v>264</v>
      </c>
      <c r="C106" s="1" t="s">
        <v>18</v>
      </c>
      <c r="D106" s="2">
        <v>43797.519445798614</v>
      </c>
      <c r="E106" s="1">
        <f ca="1">IFERROR(__xludf.DUMMYFUNCTION("SPLIT(D106,""/"")"),11)</f>
        <v>11</v>
      </c>
      <c r="F106" s="1">
        <f ca="1">IFERROR(__xludf.DUMMYFUNCTION("""COMPUTED_VALUE"""),28)</f>
        <v>28</v>
      </c>
      <c r="G106" s="1">
        <f ca="1">IFERROR(__xludf.DUMMYFUNCTION("""COMPUTED_VALUE"""),2019)</f>
        <v>2019</v>
      </c>
    </row>
    <row r="107" spans="1:7" x14ac:dyDescent="0.25">
      <c r="A107" s="1" t="s">
        <v>265</v>
      </c>
      <c r="B107" s="1" t="s">
        <v>266</v>
      </c>
      <c r="C107" s="1" t="s">
        <v>18</v>
      </c>
      <c r="D107" s="2">
        <v>43884.378212071759</v>
      </c>
      <c r="E107" s="1">
        <f ca="1">IFERROR(__xludf.DUMMYFUNCTION("SPLIT(D107,""/"")"),2)</f>
        <v>2</v>
      </c>
      <c r="F107" s="1">
        <f ca="1">IFERROR(__xludf.DUMMYFUNCTION("""COMPUTED_VALUE"""),23)</f>
        <v>23</v>
      </c>
      <c r="G107" s="1">
        <f ca="1">IFERROR(__xludf.DUMMYFUNCTION("""COMPUTED_VALUE"""),2020)</f>
        <v>2020</v>
      </c>
    </row>
    <row r="108" spans="1:7" x14ac:dyDescent="0.25">
      <c r="A108" s="1" t="s">
        <v>267</v>
      </c>
      <c r="B108" s="1" t="s">
        <v>268</v>
      </c>
      <c r="C108" s="1" t="s">
        <v>18</v>
      </c>
      <c r="D108" s="2">
        <v>43245.668802465276</v>
      </c>
      <c r="E108" s="1">
        <f ca="1">IFERROR(__xludf.DUMMYFUNCTION("SPLIT(D108,""/"")"),5)</f>
        <v>5</v>
      </c>
      <c r="F108" s="1">
        <f ca="1">IFERROR(__xludf.DUMMYFUNCTION("""COMPUTED_VALUE"""),25)</f>
        <v>25</v>
      </c>
      <c r="G108" s="1">
        <f ca="1">IFERROR(__xludf.DUMMYFUNCTION("""COMPUTED_VALUE"""),2018)</f>
        <v>2018</v>
      </c>
    </row>
    <row r="109" spans="1:7" x14ac:dyDescent="0.25">
      <c r="A109" s="1" t="s">
        <v>269</v>
      </c>
      <c r="B109" s="1" t="s">
        <v>270</v>
      </c>
      <c r="C109" s="1" t="s">
        <v>271</v>
      </c>
      <c r="D109" s="2">
        <v>43638.337251504629</v>
      </c>
      <c r="E109" s="1">
        <f ca="1">IFERROR(__xludf.DUMMYFUNCTION("SPLIT(D109,""/"")"),6)</f>
        <v>6</v>
      </c>
      <c r="F109" s="1">
        <f ca="1">IFERROR(__xludf.DUMMYFUNCTION("""COMPUTED_VALUE"""),22)</f>
        <v>22</v>
      </c>
      <c r="G109" s="1">
        <f ca="1">IFERROR(__xludf.DUMMYFUNCTION("""COMPUTED_VALUE"""),2019)</f>
        <v>2019</v>
      </c>
    </row>
    <row r="110" spans="1:7" x14ac:dyDescent="0.25">
      <c r="A110" s="1" t="s">
        <v>272</v>
      </c>
      <c r="B110" s="1" t="s">
        <v>273</v>
      </c>
      <c r="C110" s="1" t="s">
        <v>18</v>
      </c>
      <c r="D110" s="2">
        <v>43795.602904664353</v>
      </c>
      <c r="E110" s="1">
        <f ca="1">IFERROR(__xludf.DUMMYFUNCTION("SPLIT(D110,""/"")"),11)</f>
        <v>11</v>
      </c>
      <c r="F110" s="1">
        <f ca="1">IFERROR(__xludf.DUMMYFUNCTION("""COMPUTED_VALUE"""),26)</f>
        <v>26</v>
      </c>
      <c r="G110" s="1">
        <f ca="1">IFERROR(__xludf.DUMMYFUNCTION("""COMPUTED_VALUE"""),2019)</f>
        <v>2019</v>
      </c>
    </row>
    <row r="111" spans="1:7" x14ac:dyDescent="0.25">
      <c r="A111" s="1" t="s">
        <v>274</v>
      </c>
      <c r="B111" s="1" t="s">
        <v>275</v>
      </c>
      <c r="C111" s="1" t="s">
        <v>276</v>
      </c>
      <c r="D111" s="2">
        <v>43884.376859687502</v>
      </c>
      <c r="E111" s="1">
        <f ca="1">IFERROR(__xludf.DUMMYFUNCTION("SPLIT(D111,""/"")"),2)</f>
        <v>2</v>
      </c>
      <c r="F111" s="1">
        <f ca="1">IFERROR(__xludf.DUMMYFUNCTION("""COMPUTED_VALUE"""),23)</f>
        <v>23</v>
      </c>
      <c r="G111" s="1">
        <f ca="1">IFERROR(__xludf.DUMMYFUNCTION("""COMPUTED_VALUE"""),2020)</f>
        <v>2020</v>
      </c>
    </row>
    <row r="112" spans="1:7" x14ac:dyDescent="0.25">
      <c r="A112" s="1" t="s">
        <v>277</v>
      </c>
      <c r="B112" s="1" t="s">
        <v>278</v>
      </c>
      <c r="C112" s="1" t="s">
        <v>279</v>
      </c>
      <c r="D112" s="2">
        <v>43436.376691435187</v>
      </c>
      <c r="E112" s="1">
        <f ca="1">IFERROR(__xludf.DUMMYFUNCTION("SPLIT(D112,""/"")"),12)</f>
        <v>12</v>
      </c>
      <c r="F112" s="1">
        <f ca="1">IFERROR(__xludf.DUMMYFUNCTION("""COMPUTED_VALUE"""),2)</f>
        <v>2</v>
      </c>
      <c r="G112" s="1">
        <f ca="1">IFERROR(__xludf.DUMMYFUNCTION("""COMPUTED_VALUE"""),2018)</f>
        <v>2018</v>
      </c>
    </row>
    <row r="113" spans="1:7" x14ac:dyDescent="0.25">
      <c r="A113" s="1" t="s">
        <v>280</v>
      </c>
      <c r="B113" s="1" t="s">
        <v>281</v>
      </c>
      <c r="C113" s="1" t="s">
        <v>18</v>
      </c>
      <c r="D113" s="2">
        <v>43320.587679050928</v>
      </c>
      <c r="E113" s="1">
        <f ca="1">IFERROR(__xludf.DUMMYFUNCTION("SPLIT(D113,""/"")"),8)</f>
        <v>8</v>
      </c>
      <c r="F113" s="1">
        <f ca="1">IFERROR(__xludf.DUMMYFUNCTION("""COMPUTED_VALUE"""),8)</f>
        <v>8</v>
      </c>
      <c r="G113" s="1">
        <f ca="1">IFERROR(__xludf.DUMMYFUNCTION("""COMPUTED_VALUE"""),2018)</f>
        <v>2018</v>
      </c>
    </row>
    <row r="114" spans="1:7" x14ac:dyDescent="0.25">
      <c r="A114" s="1" t="s">
        <v>282</v>
      </c>
      <c r="B114" s="1" t="s">
        <v>283</v>
      </c>
      <c r="C114" s="1" t="s">
        <v>18</v>
      </c>
      <c r="D114" s="2">
        <v>43864.562643483798</v>
      </c>
      <c r="E114" s="1">
        <f ca="1">IFERROR(__xludf.DUMMYFUNCTION("SPLIT(D114,""/"")"),2)</f>
        <v>2</v>
      </c>
      <c r="F114" s="1">
        <f ca="1">IFERROR(__xludf.DUMMYFUNCTION("""COMPUTED_VALUE"""),3)</f>
        <v>3</v>
      </c>
      <c r="G114" s="1">
        <f ca="1">IFERROR(__xludf.DUMMYFUNCTION("""COMPUTED_VALUE"""),2020)</f>
        <v>2020</v>
      </c>
    </row>
    <row r="115" spans="1:7" x14ac:dyDescent="0.25">
      <c r="A115" s="1" t="s">
        <v>284</v>
      </c>
      <c r="B115" s="1" t="s">
        <v>285</v>
      </c>
      <c r="C115" s="1" t="s">
        <v>201</v>
      </c>
      <c r="D115" s="2">
        <v>43818.715706481482</v>
      </c>
      <c r="E115" s="1">
        <f ca="1">IFERROR(__xludf.DUMMYFUNCTION("SPLIT(D115,""/"")"),12)</f>
        <v>12</v>
      </c>
      <c r="F115" s="1">
        <f ca="1">IFERROR(__xludf.DUMMYFUNCTION("""COMPUTED_VALUE"""),19)</f>
        <v>19</v>
      </c>
      <c r="G115" s="1">
        <f ca="1">IFERROR(__xludf.DUMMYFUNCTION("""COMPUTED_VALUE"""),2019)</f>
        <v>2019</v>
      </c>
    </row>
    <row r="116" spans="1:7" x14ac:dyDescent="0.25">
      <c r="A116" s="1" t="s">
        <v>286</v>
      </c>
      <c r="B116" s="1" t="s">
        <v>287</v>
      </c>
      <c r="C116" s="1" t="s">
        <v>18</v>
      </c>
      <c r="D116" s="2">
        <v>43603.478253472225</v>
      </c>
      <c r="E116" s="1">
        <f ca="1">IFERROR(__xludf.DUMMYFUNCTION("SPLIT(D116,""/"")"),5)</f>
        <v>5</v>
      </c>
      <c r="F116" s="1">
        <f ca="1">IFERROR(__xludf.DUMMYFUNCTION("""COMPUTED_VALUE"""),18)</f>
        <v>18</v>
      </c>
      <c r="G116" s="1">
        <f ca="1">IFERROR(__xludf.DUMMYFUNCTION("""COMPUTED_VALUE"""),2019)</f>
        <v>2019</v>
      </c>
    </row>
    <row r="117" spans="1:7" x14ac:dyDescent="0.25">
      <c r="A117" s="1" t="s">
        <v>288</v>
      </c>
      <c r="B117" s="1" t="s">
        <v>289</v>
      </c>
      <c r="C117" s="1" t="s">
        <v>290</v>
      </c>
      <c r="D117" s="2">
        <v>43647.528330474539</v>
      </c>
      <c r="E117" s="1">
        <f ca="1">IFERROR(__xludf.DUMMYFUNCTION("SPLIT(D117,""/"")"),7)</f>
        <v>7</v>
      </c>
      <c r="F117" s="1">
        <f ca="1">IFERROR(__xludf.DUMMYFUNCTION("""COMPUTED_VALUE"""),1)</f>
        <v>1</v>
      </c>
      <c r="G117" s="1">
        <f ca="1">IFERROR(__xludf.DUMMYFUNCTION("""COMPUTED_VALUE"""),2019)</f>
        <v>2019</v>
      </c>
    </row>
    <row r="118" spans="1:7" x14ac:dyDescent="0.25">
      <c r="A118" s="1" t="s">
        <v>291</v>
      </c>
      <c r="B118" s="1" t="s">
        <v>292</v>
      </c>
      <c r="C118" s="1" t="s">
        <v>293</v>
      </c>
      <c r="D118" s="2">
        <v>43652.397823032406</v>
      </c>
      <c r="E118" s="1">
        <f ca="1">IFERROR(__xludf.DUMMYFUNCTION("SPLIT(D118,""/"")"),7)</f>
        <v>7</v>
      </c>
      <c r="F118" s="1">
        <f ca="1">IFERROR(__xludf.DUMMYFUNCTION("""COMPUTED_VALUE"""),6)</f>
        <v>6</v>
      </c>
      <c r="G118" s="1">
        <f ca="1">IFERROR(__xludf.DUMMYFUNCTION("""COMPUTED_VALUE"""),2019)</f>
        <v>2019</v>
      </c>
    </row>
    <row r="119" spans="1:7" x14ac:dyDescent="0.25">
      <c r="A119" s="1" t="s">
        <v>294</v>
      </c>
      <c r="B119" s="1" t="s">
        <v>295</v>
      </c>
      <c r="C119" s="1" t="s">
        <v>296</v>
      </c>
      <c r="D119" s="2">
        <v>43458.610319791667</v>
      </c>
      <c r="E119" s="1">
        <f ca="1">IFERROR(__xludf.DUMMYFUNCTION("SPLIT(D119,""/"")"),12)</f>
        <v>12</v>
      </c>
      <c r="F119" s="1">
        <f ca="1">IFERROR(__xludf.DUMMYFUNCTION("""COMPUTED_VALUE"""),24)</f>
        <v>24</v>
      </c>
      <c r="G119" s="1">
        <f ca="1">IFERROR(__xludf.DUMMYFUNCTION("""COMPUTED_VALUE"""),2018)</f>
        <v>2018</v>
      </c>
    </row>
    <row r="120" spans="1:7" x14ac:dyDescent="0.25">
      <c r="A120" s="1" t="s">
        <v>297</v>
      </c>
      <c r="B120" s="1" t="s">
        <v>298</v>
      </c>
      <c r="C120" s="1" t="s">
        <v>18</v>
      </c>
      <c r="D120" s="2">
        <v>43849.384172881946</v>
      </c>
      <c r="E120" s="1">
        <f ca="1">IFERROR(__xludf.DUMMYFUNCTION("SPLIT(D120,""/"")"),1)</f>
        <v>1</v>
      </c>
      <c r="F120" s="1">
        <f ca="1">IFERROR(__xludf.DUMMYFUNCTION("""COMPUTED_VALUE"""),19)</f>
        <v>19</v>
      </c>
      <c r="G120" s="1">
        <f ca="1">IFERROR(__xludf.DUMMYFUNCTION("""COMPUTED_VALUE"""),2020)</f>
        <v>2020</v>
      </c>
    </row>
    <row r="121" spans="1:7" x14ac:dyDescent="0.25">
      <c r="A121" s="1" t="s">
        <v>299</v>
      </c>
      <c r="B121" s="1" t="s">
        <v>300</v>
      </c>
      <c r="C121" s="1" t="s">
        <v>18</v>
      </c>
      <c r="D121" s="2">
        <v>43650.742639039352</v>
      </c>
      <c r="E121" s="1">
        <f ca="1">IFERROR(__xludf.DUMMYFUNCTION("SPLIT(D121,""/"")"),7)</f>
        <v>7</v>
      </c>
      <c r="F121" s="1">
        <f ca="1">IFERROR(__xludf.DUMMYFUNCTION("""COMPUTED_VALUE"""),4)</f>
        <v>4</v>
      </c>
      <c r="G121" s="1">
        <f ca="1">IFERROR(__xludf.DUMMYFUNCTION("""COMPUTED_VALUE"""),2019)</f>
        <v>2019</v>
      </c>
    </row>
    <row r="122" spans="1:7" x14ac:dyDescent="0.25">
      <c r="A122" s="1" t="s">
        <v>301</v>
      </c>
      <c r="B122" s="1" t="s">
        <v>302</v>
      </c>
      <c r="C122" s="1" t="s">
        <v>303</v>
      </c>
      <c r="D122" s="2">
        <v>43819.38025234954</v>
      </c>
      <c r="E122" s="1">
        <f ca="1">IFERROR(__xludf.DUMMYFUNCTION("SPLIT(D122,""/"")"),12)</f>
        <v>12</v>
      </c>
      <c r="F122" s="1">
        <f ca="1">IFERROR(__xludf.DUMMYFUNCTION("""COMPUTED_VALUE"""),20)</f>
        <v>20</v>
      </c>
      <c r="G122" s="1">
        <f ca="1">IFERROR(__xludf.DUMMYFUNCTION("""COMPUTED_VALUE"""),2019)</f>
        <v>2019</v>
      </c>
    </row>
    <row r="123" spans="1:7" x14ac:dyDescent="0.25">
      <c r="A123" s="1" t="s">
        <v>304</v>
      </c>
      <c r="B123" s="1" t="s">
        <v>305</v>
      </c>
      <c r="C123" s="1" t="s">
        <v>306</v>
      </c>
      <c r="D123" s="2">
        <v>43919.376892395834</v>
      </c>
      <c r="E123" s="1">
        <f ca="1">IFERROR(__xludf.DUMMYFUNCTION("SPLIT(D123,""/"")"),3)</f>
        <v>3</v>
      </c>
      <c r="F123" s="1">
        <f ca="1">IFERROR(__xludf.DUMMYFUNCTION("""COMPUTED_VALUE"""),29)</f>
        <v>29</v>
      </c>
      <c r="G123" s="1">
        <f ca="1">IFERROR(__xludf.DUMMYFUNCTION("""COMPUTED_VALUE"""),2020)</f>
        <v>2020</v>
      </c>
    </row>
    <row r="124" spans="1:7" x14ac:dyDescent="0.25">
      <c r="A124" s="1" t="s">
        <v>307</v>
      </c>
      <c r="B124" s="1" t="s">
        <v>308</v>
      </c>
      <c r="C124" s="1" t="s">
        <v>309</v>
      </c>
      <c r="D124" s="2">
        <v>43827.382573495372</v>
      </c>
      <c r="E124" s="1">
        <f ca="1">IFERROR(__xludf.DUMMYFUNCTION("SPLIT(D124,""/"")"),12)</f>
        <v>12</v>
      </c>
      <c r="F124" s="1">
        <f ca="1">IFERROR(__xludf.DUMMYFUNCTION("""COMPUTED_VALUE"""),28)</f>
        <v>28</v>
      </c>
      <c r="G124" s="1">
        <f ca="1">IFERROR(__xludf.DUMMYFUNCTION("""COMPUTED_VALUE"""),2019)</f>
        <v>2019</v>
      </c>
    </row>
    <row r="125" spans="1:7" x14ac:dyDescent="0.25">
      <c r="A125" s="1" t="s">
        <v>310</v>
      </c>
      <c r="B125" s="1" t="s">
        <v>311</v>
      </c>
      <c r="C125" s="1" t="s">
        <v>312</v>
      </c>
      <c r="D125" s="2">
        <v>43895.446305439815</v>
      </c>
      <c r="E125" s="1">
        <f ca="1">IFERROR(__xludf.DUMMYFUNCTION("SPLIT(D125,""/"")"),3)</f>
        <v>3</v>
      </c>
      <c r="F125" s="1">
        <f ca="1">IFERROR(__xludf.DUMMYFUNCTION("""COMPUTED_VALUE"""),5)</f>
        <v>5</v>
      </c>
      <c r="G125" s="1">
        <f ca="1">IFERROR(__xludf.DUMMYFUNCTION("""COMPUTED_VALUE"""),2020)</f>
        <v>2020</v>
      </c>
    </row>
    <row r="126" spans="1:7" x14ac:dyDescent="0.25">
      <c r="A126" s="1" t="s">
        <v>313</v>
      </c>
      <c r="B126" s="1" t="s">
        <v>314</v>
      </c>
      <c r="C126" s="1" t="s">
        <v>18</v>
      </c>
      <c r="D126" s="2">
        <v>43777.392745717596</v>
      </c>
      <c r="E126" s="1">
        <f ca="1">IFERROR(__xludf.DUMMYFUNCTION("SPLIT(D126,""/"")"),11)</f>
        <v>11</v>
      </c>
      <c r="F126" s="1">
        <f ca="1">IFERROR(__xludf.DUMMYFUNCTION("""COMPUTED_VALUE"""),8)</f>
        <v>8</v>
      </c>
      <c r="G126" s="1">
        <f ca="1">IFERROR(__xludf.DUMMYFUNCTION("""COMPUTED_VALUE"""),2019)</f>
        <v>2019</v>
      </c>
    </row>
    <row r="127" spans="1:7" x14ac:dyDescent="0.25">
      <c r="A127" s="1" t="s">
        <v>315</v>
      </c>
      <c r="B127" s="1" t="s">
        <v>316</v>
      </c>
      <c r="C127" s="1" t="s">
        <v>317</v>
      </c>
      <c r="D127" s="2">
        <v>43462.733534143517</v>
      </c>
      <c r="E127" s="1">
        <f ca="1">IFERROR(__xludf.DUMMYFUNCTION("SPLIT(D127,""/"")"),12)</f>
        <v>12</v>
      </c>
      <c r="F127" s="1">
        <f ca="1">IFERROR(__xludf.DUMMYFUNCTION("""COMPUTED_VALUE"""),28)</f>
        <v>28</v>
      </c>
      <c r="G127" s="1">
        <f ca="1">IFERROR(__xludf.DUMMYFUNCTION("""COMPUTED_VALUE"""),2018)</f>
        <v>2018</v>
      </c>
    </row>
    <row r="128" spans="1:7" x14ac:dyDescent="0.25">
      <c r="A128" s="1" t="s">
        <v>318</v>
      </c>
      <c r="B128" s="1" t="s">
        <v>319</v>
      </c>
      <c r="C128" s="1" t="s">
        <v>320</v>
      </c>
      <c r="D128" s="2">
        <v>43383.796612615741</v>
      </c>
      <c r="E128" s="1">
        <f ca="1">IFERROR(__xludf.DUMMYFUNCTION("SPLIT(D128,""/"")"),10)</f>
        <v>10</v>
      </c>
      <c r="F128" s="1">
        <f ca="1">IFERROR(__xludf.DUMMYFUNCTION("""COMPUTED_VALUE"""),10)</f>
        <v>10</v>
      </c>
      <c r="G128" s="1">
        <f ca="1">IFERROR(__xludf.DUMMYFUNCTION("""COMPUTED_VALUE"""),2018)</f>
        <v>2018</v>
      </c>
    </row>
    <row r="129" spans="1:7" x14ac:dyDescent="0.25">
      <c r="A129" s="1" t="s">
        <v>321</v>
      </c>
      <c r="B129" s="1" t="s">
        <v>322</v>
      </c>
      <c r="C129" s="1" t="s">
        <v>323</v>
      </c>
      <c r="D129" s="2">
        <v>43659.380386377314</v>
      </c>
      <c r="E129" s="1">
        <f ca="1">IFERROR(__xludf.DUMMYFUNCTION("SPLIT(D129,""/"")"),7)</f>
        <v>7</v>
      </c>
      <c r="F129" s="1">
        <f ca="1">IFERROR(__xludf.DUMMYFUNCTION("""COMPUTED_VALUE"""),13)</f>
        <v>13</v>
      </c>
      <c r="G129" s="1">
        <f ca="1">IFERROR(__xludf.DUMMYFUNCTION("""COMPUTED_VALUE"""),2019)</f>
        <v>2019</v>
      </c>
    </row>
    <row r="130" spans="1:7" x14ac:dyDescent="0.25">
      <c r="A130" s="1" t="s">
        <v>324</v>
      </c>
      <c r="B130" s="1" t="s">
        <v>325</v>
      </c>
      <c r="C130" s="1" t="s">
        <v>103</v>
      </c>
      <c r="D130" s="2">
        <v>43846.612059606479</v>
      </c>
      <c r="E130" s="1">
        <f ca="1">IFERROR(__xludf.DUMMYFUNCTION("SPLIT(D130,""/"")"),1)</f>
        <v>1</v>
      </c>
      <c r="F130" s="1">
        <f ca="1">IFERROR(__xludf.DUMMYFUNCTION("""COMPUTED_VALUE"""),16)</f>
        <v>16</v>
      </c>
      <c r="G130" s="1">
        <f ca="1">IFERROR(__xludf.DUMMYFUNCTION("""COMPUTED_VALUE"""),2020)</f>
        <v>2020</v>
      </c>
    </row>
    <row r="131" spans="1:7" x14ac:dyDescent="0.25">
      <c r="A131" s="1" t="s">
        <v>326</v>
      </c>
      <c r="B131" s="1" t="s">
        <v>327</v>
      </c>
      <c r="C131" s="1" t="s">
        <v>328</v>
      </c>
      <c r="D131" s="2">
        <v>43545.377531018516</v>
      </c>
      <c r="E131" s="1">
        <f ca="1">IFERROR(__xludf.DUMMYFUNCTION("SPLIT(D131,""/"")"),3)</f>
        <v>3</v>
      </c>
      <c r="F131" s="1">
        <f ca="1">IFERROR(__xludf.DUMMYFUNCTION("""COMPUTED_VALUE"""),21)</f>
        <v>21</v>
      </c>
      <c r="G131" s="1">
        <f ca="1">IFERROR(__xludf.DUMMYFUNCTION("""COMPUTED_VALUE"""),2019)</f>
        <v>2019</v>
      </c>
    </row>
    <row r="132" spans="1:7" x14ac:dyDescent="0.25">
      <c r="A132" s="1" t="s">
        <v>329</v>
      </c>
      <c r="B132" s="1" t="s">
        <v>330</v>
      </c>
      <c r="C132" s="1" t="s">
        <v>24</v>
      </c>
      <c r="D132" s="2">
        <v>43777.620124270834</v>
      </c>
      <c r="E132" s="1">
        <f ca="1">IFERROR(__xludf.DUMMYFUNCTION("SPLIT(D132,""/"")"),11)</f>
        <v>11</v>
      </c>
      <c r="F132" s="1">
        <f ca="1">IFERROR(__xludf.DUMMYFUNCTION("""COMPUTED_VALUE"""),8)</f>
        <v>8</v>
      </c>
      <c r="G132" s="1">
        <f ca="1">IFERROR(__xludf.DUMMYFUNCTION("""COMPUTED_VALUE"""),2019)</f>
        <v>2019</v>
      </c>
    </row>
    <row r="133" spans="1:7" x14ac:dyDescent="0.25">
      <c r="A133" s="1" t="s">
        <v>331</v>
      </c>
      <c r="B133" s="1" t="s">
        <v>332</v>
      </c>
      <c r="C133" s="1" t="s">
        <v>18</v>
      </c>
      <c r="D133" s="2">
        <v>43753.747147337963</v>
      </c>
      <c r="E133" s="1">
        <f ca="1">IFERROR(__xludf.DUMMYFUNCTION("SPLIT(D133,""/"")"),10)</f>
        <v>10</v>
      </c>
      <c r="F133" s="1">
        <f ca="1">IFERROR(__xludf.DUMMYFUNCTION("""COMPUTED_VALUE"""),15)</f>
        <v>15</v>
      </c>
      <c r="G133" s="1">
        <f ca="1">IFERROR(__xludf.DUMMYFUNCTION("""COMPUTED_VALUE"""),2019)</f>
        <v>2019</v>
      </c>
    </row>
    <row r="134" spans="1:7" x14ac:dyDescent="0.25">
      <c r="A134" s="1" t="s">
        <v>333</v>
      </c>
      <c r="B134" s="1" t="s">
        <v>334</v>
      </c>
      <c r="C134" s="1" t="s">
        <v>335</v>
      </c>
      <c r="D134" s="2">
        <v>43456.447436574075</v>
      </c>
      <c r="E134" s="1">
        <f ca="1">IFERROR(__xludf.DUMMYFUNCTION("SPLIT(D134,""/"")"),12)</f>
        <v>12</v>
      </c>
      <c r="F134" s="1">
        <f ca="1">IFERROR(__xludf.DUMMYFUNCTION("""COMPUTED_VALUE"""),22)</f>
        <v>22</v>
      </c>
      <c r="G134" s="1">
        <f ca="1">IFERROR(__xludf.DUMMYFUNCTION("""COMPUTED_VALUE"""),2018)</f>
        <v>2018</v>
      </c>
    </row>
    <row r="135" spans="1:7" x14ac:dyDescent="0.25">
      <c r="A135" s="1" t="s">
        <v>336</v>
      </c>
      <c r="B135" s="1" t="s">
        <v>337</v>
      </c>
      <c r="C135" s="1" t="s">
        <v>18</v>
      </c>
      <c r="D135" s="2">
        <v>43759.481705520833</v>
      </c>
      <c r="E135" s="1">
        <f ca="1">IFERROR(__xludf.DUMMYFUNCTION("SPLIT(D135,""/"")"),10)</f>
        <v>10</v>
      </c>
      <c r="F135" s="1">
        <f ca="1">IFERROR(__xludf.DUMMYFUNCTION("""COMPUTED_VALUE"""),21)</f>
        <v>21</v>
      </c>
      <c r="G135" s="1">
        <f ca="1">IFERROR(__xludf.DUMMYFUNCTION("""COMPUTED_VALUE"""),2019)</f>
        <v>2019</v>
      </c>
    </row>
    <row r="136" spans="1:7" x14ac:dyDescent="0.25">
      <c r="A136" s="1" t="s">
        <v>338</v>
      </c>
      <c r="B136" s="1" t="s">
        <v>339</v>
      </c>
      <c r="C136" s="1" t="s">
        <v>18</v>
      </c>
      <c r="D136" s="2">
        <v>43891.378965011572</v>
      </c>
      <c r="E136" s="1">
        <f ca="1">IFERROR(__xludf.DUMMYFUNCTION("SPLIT(D136,""/"")"),3)</f>
        <v>3</v>
      </c>
      <c r="F136" s="1">
        <f ca="1">IFERROR(__xludf.DUMMYFUNCTION("""COMPUTED_VALUE"""),1)</f>
        <v>1</v>
      </c>
      <c r="G136" s="1">
        <f ca="1">IFERROR(__xludf.DUMMYFUNCTION("""COMPUTED_VALUE"""),2020)</f>
        <v>2020</v>
      </c>
    </row>
    <row r="137" spans="1:7" x14ac:dyDescent="0.25">
      <c r="A137" s="1" t="s">
        <v>340</v>
      </c>
      <c r="B137" s="1" t="s">
        <v>341</v>
      </c>
      <c r="C137" s="1" t="s">
        <v>18</v>
      </c>
      <c r="D137" s="2">
        <v>43441.811182175923</v>
      </c>
      <c r="E137" s="1">
        <f ca="1">IFERROR(__xludf.DUMMYFUNCTION("SPLIT(D137,""/"")"),12)</f>
        <v>12</v>
      </c>
      <c r="F137" s="1">
        <f ca="1">IFERROR(__xludf.DUMMYFUNCTION("""COMPUTED_VALUE"""),7)</f>
        <v>7</v>
      </c>
      <c r="G137" s="1">
        <f ca="1">IFERROR(__xludf.DUMMYFUNCTION("""COMPUTED_VALUE"""),2018)</f>
        <v>2018</v>
      </c>
    </row>
    <row r="138" spans="1:7" x14ac:dyDescent="0.25">
      <c r="A138" s="1" t="s">
        <v>342</v>
      </c>
      <c r="B138" s="1" t="s">
        <v>343</v>
      </c>
      <c r="C138" s="1" t="s">
        <v>18</v>
      </c>
      <c r="D138" s="2">
        <v>43810.808249421294</v>
      </c>
      <c r="E138" s="1">
        <f ca="1">IFERROR(__xludf.DUMMYFUNCTION("SPLIT(D138,""/"")"),12)</f>
        <v>12</v>
      </c>
      <c r="F138" s="1">
        <f ca="1">IFERROR(__xludf.DUMMYFUNCTION("""COMPUTED_VALUE"""),11)</f>
        <v>11</v>
      </c>
      <c r="G138" s="1">
        <f ca="1">IFERROR(__xludf.DUMMYFUNCTION("""COMPUTED_VALUE"""),2019)</f>
        <v>2019</v>
      </c>
    </row>
    <row r="139" spans="1:7" x14ac:dyDescent="0.25">
      <c r="A139" s="1" t="s">
        <v>344</v>
      </c>
      <c r="B139" s="1" t="s">
        <v>345</v>
      </c>
      <c r="C139" s="1" t="s">
        <v>18</v>
      </c>
      <c r="D139" s="2">
        <v>43844.790354826386</v>
      </c>
      <c r="E139" s="1">
        <f ca="1">IFERROR(__xludf.DUMMYFUNCTION("SPLIT(D139,""/"")"),1)</f>
        <v>1</v>
      </c>
      <c r="F139" s="1">
        <f ca="1">IFERROR(__xludf.DUMMYFUNCTION("""COMPUTED_VALUE"""),14)</f>
        <v>14</v>
      </c>
      <c r="G139" s="1">
        <f ca="1">IFERROR(__xludf.DUMMYFUNCTION("""COMPUTED_VALUE"""),2020)</f>
        <v>2020</v>
      </c>
    </row>
    <row r="140" spans="1:7" x14ac:dyDescent="0.25">
      <c r="A140" s="1" t="s">
        <v>346</v>
      </c>
      <c r="B140" s="1" t="s">
        <v>347</v>
      </c>
      <c r="C140" s="1" t="s">
        <v>18</v>
      </c>
      <c r="D140" s="2">
        <v>43700.378633564818</v>
      </c>
      <c r="E140" s="1">
        <f ca="1">IFERROR(__xludf.DUMMYFUNCTION("SPLIT(D140,""/"")"),8)</f>
        <v>8</v>
      </c>
      <c r="F140" s="1">
        <f ca="1">IFERROR(__xludf.DUMMYFUNCTION("""COMPUTED_VALUE"""),23)</f>
        <v>23</v>
      </c>
      <c r="G140" s="1">
        <f ca="1">IFERROR(__xludf.DUMMYFUNCTION("""COMPUTED_VALUE"""),2019)</f>
        <v>2019</v>
      </c>
    </row>
    <row r="141" spans="1:7" x14ac:dyDescent="0.25">
      <c r="A141" s="1" t="s">
        <v>348</v>
      </c>
      <c r="B141" s="1" t="s">
        <v>349</v>
      </c>
      <c r="C141" s="1" t="s">
        <v>350</v>
      </c>
      <c r="D141" s="2">
        <v>43685.38216134259</v>
      </c>
      <c r="E141" s="1">
        <f ca="1">IFERROR(__xludf.DUMMYFUNCTION("SPLIT(D141,""/"")"),8)</f>
        <v>8</v>
      </c>
      <c r="F141" s="1">
        <f ca="1">IFERROR(__xludf.DUMMYFUNCTION("""COMPUTED_VALUE"""),8)</f>
        <v>8</v>
      </c>
      <c r="G141" s="1">
        <f ca="1">IFERROR(__xludf.DUMMYFUNCTION("""COMPUTED_VALUE"""),2019)</f>
        <v>2019</v>
      </c>
    </row>
    <row r="142" spans="1:7" x14ac:dyDescent="0.25">
      <c r="A142" s="1" t="s">
        <v>351</v>
      </c>
      <c r="B142" s="1" t="s">
        <v>352</v>
      </c>
      <c r="C142" s="1" t="s">
        <v>18</v>
      </c>
      <c r="D142" s="2">
        <v>43824.386814699072</v>
      </c>
      <c r="E142" s="1">
        <f ca="1">IFERROR(__xludf.DUMMYFUNCTION("SPLIT(D142,""/"")"),12)</f>
        <v>12</v>
      </c>
      <c r="F142" s="1">
        <f ca="1">IFERROR(__xludf.DUMMYFUNCTION("""COMPUTED_VALUE"""),25)</f>
        <v>25</v>
      </c>
      <c r="G142" s="1">
        <f ca="1">IFERROR(__xludf.DUMMYFUNCTION("""COMPUTED_VALUE"""),2019)</f>
        <v>2019</v>
      </c>
    </row>
    <row r="143" spans="1:7" x14ac:dyDescent="0.25">
      <c r="A143" s="1" t="s">
        <v>353</v>
      </c>
      <c r="B143" s="1" t="s">
        <v>354</v>
      </c>
      <c r="C143" s="1" t="s">
        <v>355</v>
      </c>
      <c r="D143" s="2">
        <v>43584.391542824073</v>
      </c>
      <c r="E143" s="1">
        <f ca="1">IFERROR(__xludf.DUMMYFUNCTION("SPLIT(D143,""/"")"),4)</f>
        <v>4</v>
      </c>
      <c r="F143" s="1">
        <f ca="1">IFERROR(__xludf.DUMMYFUNCTION("""COMPUTED_VALUE"""),29)</f>
        <v>29</v>
      </c>
      <c r="G143" s="1">
        <f ca="1">IFERROR(__xludf.DUMMYFUNCTION("""COMPUTED_VALUE"""),2019)</f>
        <v>2019</v>
      </c>
    </row>
    <row r="144" spans="1:7" x14ac:dyDescent="0.25">
      <c r="A144" s="1" t="s">
        <v>356</v>
      </c>
      <c r="B144" s="1" t="s">
        <v>357</v>
      </c>
      <c r="C144" s="1" t="s">
        <v>358</v>
      </c>
      <c r="D144" s="2">
        <v>43618.379032986108</v>
      </c>
      <c r="E144" s="1">
        <f ca="1">IFERROR(__xludf.DUMMYFUNCTION("SPLIT(D144,""/"")"),6)</f>
        <v>6</v>
      </c>
      <c r="F144" s="1">
        <f ca="1">IFERROR(__xludf.DUMMYFUNCTION("""COMPUTED_VALUE"""),2)</f>
        <v>2</v>
      </c>
      <c r="G144" s="1">
        <f ca="1">IFERROR(__xludf.DUMMYFUNCTION("""COMPUTED_VALUE"""),2019)</f>
        <v>2019</v>
      </c>
    </row>
    <row r="145" spans="1:7" x14ac:dyDescent="0.25">
      <c r="A145" s="1" t="s">
        <v>359</v>
      </c>
      <c r="B145" s="1" t="s">
        <v>360</v>
      </c>
      <c r="C145" s="1" t="s">
        <v>18</v>
      </c>
      <c r="D145" s="2">
        <v>43782.380660069444</v>
      </c>
      <c r="E145" s="1">
        <f ca="1">IFERROR(__xludf.DUMMYFUNCTION("SPLIT(D145,""/"")"),11)</f>
        <v>11</v>
      </c>
      <c r="F145" s="1">
        <f ca="1">IFERROR(__xludf.DUMMYFUNCTION("""COMPUTED_VALUE"""),13)</f>
        <v>13</v>
      </c>
      <c r="G145" s="1">
        <f ca="1">IFERROR(__xludf.DUMMYFUNCTION("""COMPUTED_VALUE"""),2019)</f>
        <v>2019</v>
      </c>
    </row>
    <row r="146" spans="1:7" x14ac:dyDescent="0.25">
      <c r="A146" s="1" t="s">
        <v>361</v>
      </c>
      <c r="B146" s="1" t="s">
        <v>362</v>
      </c>
      <c r="C146" s="1" t="s">
        <v>363</v>
      </c>
      <c r="D146" s="2">
        <v>43834.378369907405</v>
      </c>
      <c r="E146" s="1">
        <f ca="1">IFERROR(__xludf.DUMMYFUNCTION("SPLIT(D146,""/"")"),1)</f>
        <v>1</v>
      </c>
      <c r="F146" s="1">
        <f ca="1">IFERROR(__xludf.DUMMYFUNCTION("""COMPUTED_VALUE"""),4)</f>
        <v>4</v>
      </c>
      <c r="G146" s="1">
        <f ca="1">IFERROR(__xludf.DUMMYFUNCTION("""COMPUTED_VALUE"""),2020)</f>
        <v>2020</v>
      </c>
    </row>
    <row r="147" spans="1:7" x14ac:dyDescent="0.25">
      <c r="A147" s="1" t="s">
        <v>364</v>
      </c>
      <c r="B147" s="1" t="s">
        <v>365</v>
      </c>
      <c r="C147" s="1" t="s">
        <v>244</v>
      </c>
      <c r="D147" s="2">
        <v>43818.704838692131</v>
      </c>
      <c r="E147" s="1">
        <f ca="1">IFERROR(__xludf.DUMMYFUNCTION("SPLIT(D147,""/"")"),12)</f>
        <v>12</v>
      </c>
      <c r="F147" s="1">
        <f ca="1">IFERROR(__xludf.DUMMYFUNCTION("""COMPUTED_VALUE"""),19)</f>
        <v>19</v>
      </c>
      <c r="G147" s="1">
        <f ca="1">IFERROR(__xludf.DUMMYFUNCTION("""COMPUTED_VALUE"""),2019)</f>
        <v>2019</v>
      </c>
    </row>
    <row r="148" spans="1:7" x14ac:dyDescent="0.25">
      <c r="A148" s="1" t="s">
        <v>366</v>
      </c>
      <c r="B148" s="1" t="s">
        <v>367</v>
      </c>
      <c r="C148" s="1" t="s">
        <v>100</v>
      </c>
      <c r="D148" s="2">
        <v>43567.377751585649</v>
      </c>
      <c r="E148" s="1">
        <f ca="1">IFERROR(__xludf.DUMMYFUNCTION("SPLIT(D148,""/"")"),4)</f>
        <v>4</v>
      </c>
      <c r="F148" s="1">
        <f ca="1">IFERROR(__xludf.DUMMYFUNCTION("""COMPUTED_VALUE"""),12)</f>
        <v>12</v>
      </c>
      <c r="G148" s="1">
        <f ca="1">IFERROR(__xludf.DUMMYFUNCTION("""COMPUTED_VALUE"""),2019)</f>
        <v>2019</v>
      </c>
    </row>
    <row r="149" spans="1:7" x14ac:dyDescent="0.25">
      <c r="A149" s="1" t="s">
        <v>368</v>
      </c>
      <c r="B149" s="1" t="s">
        <v>369</v>
      </c>
      <c r="C149" s="1" t="s">
        <v>149</v>
      </c>
      <c r="D149" s="2">
        <v>43798.378780324078</v>
      </c>
      <c r="E149" s="1">
        <f ca="1">IFERROR(__xludf.DUMMYFUNCTION("SPLIT(D149,""/"")"),11)</f>
        <v>11</v>
      </c>
      <c r="F149" s="1">
        <f ca="1">IFERROR(__xludf.DUMMYFUNCTION("""COMPUTED_VALUE"""),29)</f>
        <v>29</v>
      </c>
      <c r="G149" s="1">
        <f ca="1">IFERROR(__xludf.DUMMYFUNCTION("""COMPUTED_VALUE"""),2019)</f>
        <v>2019</v>
      </c>
    </row>
    <row r="150" spans="1:7" x14ac:dyDescent="0.25">
      <c r="A150" s="1" t="s">
        <v>370</v>
      </c>
      <c r="B150" s="1" t="s">
        <v>371</v>
      </c>
      <c r="C150" s="1" t="s">
        <v>18</v>
      </c>
      <c r="D150" s="2">
        <v>43840.805049074072</v>
      </c>
      <c r="E150" s="1">
        <f ca="1">IFERROR(__xludf.DUMMYFUNCTION("SPLIT(D150,""/"")"),1)</f>
        <v>1</v>
      </c>
      <c r="F150" s="1">
        <f ca="1">IFERROR(__xludf.DUMMYFUNCTION("""COMPUTED_VALUE"""),10)</f>
        <v>10</v>
      </c>
      <c r="G150" s="1">
        <f ca="1">IFERROR(__xludf.DUMMYFUNCTION("""COMPUTED_VALUE"""),2020)</f>
        <v>2020</v>
      </c>
    </row>
    <row r="151" spans="1:7" x14ac:dyDescent="0.25">
      <c r="A151" s="1" t="s">
        <v>372</v>
      </c>
      <c r="B151" s="1" t="s">
        <v>373</v>
      </c>
      <c r="C151" s="1" t="s">
        <v>18</v>
      </c>
      <c r="D151" s="2">
        <v>43362.375109224537</v>
      </c>
      <c r="E151" s="1">
        <f ca="1">IFERROR(__xludf.DUMMYFUNCTION("SPLIT(D151,""/"")"),9)</f>
        <v>9</v>
      </c>
      <c r="F151" s="1">
        <f ca="1">IFERROR(__xludf.DUMMYFUNCTION("""COMPUTED_VALUE"""),19)</f>
        <v>19</v>
      </c>
      <c r="G151" s="1">
        <f ca="1">IFERROR(__xludf.DUMMYFUNCTION("""COMPUTED_VALUE"""),2018)</f>
        <v>2018</v>
      </c>
    </row>
    <row r="152" spans="1:7" x14ac:dyDescent="0.25">
      <c r="A152" s="1" t="s">
        <v>374</v>
      </c>
      <c r="B152" s="1" t="s">
        <v>375</v>
      </c>
      <c r="C152" s="1" t="s">
        <v>18</v>
      </c>
      <c r="D152" s="2">
        <v>43820.511802083332</v>
      </c>
      <c r="E152" s="1">
        <f ca="1">IFERROR(__xludf.DUMMYFUNCTION("SPLIT(D152,""/"")"),12)</f>
        <v>12</v>
      </c>
      <c r="F152" s="1">
        <f ca="1">IFERROR(__xludf.DUMMYFUNCTION("""COMPUTED_VALUE"""),21)</f>
        <v>21</v>
      </c>
      <c r="G152" s="1">
        <f ca="1">IFERROR(__xludf.DUMMYFUNCTION("""COMPUTED_VALUE"""),2019)</f>
        <v>2019</v>
      </c>
    </row>
    <row r="153" spans="1:7" x14ac:dyDescent="0.25">
      <c r="A153" s="1" t="s">
        <v>376</v>
      </c>
      <c r="B153" s="1" t="s">
        <v>377</v>
      </c>
      <c r="C153" s="1" t="s">
        <v>378</v>
      </c>
      <c r="D153" s="2">
        <v>43742.37791354167</v>
      </c>
      <c r="E153" s="1">
        <f ca="1">IFERROR(__xludf.DUMMYFUNCTION("SPLIT(D153,""/"")"),10)</f>
        <v>10</v>
      </c>
      <c r="F153" s="1">
        <f ca="1">IFERROR(__xludf.DUMMYFUNCTION("""COMPUTED_VALUE"""),4)</f>
        <v>4</v>
      </c>
      <c r="G153" s="1">
        <f ca="1">IFERROR(__xludf.DUMMYFUNCTION("""COMPUTED_VALUE"""),2019)</f>
        <v>2019</v>
      </c>
    </row>
    <row r="154" spans="1:7" x14ac:dyDescent="0.25">
      <c r="A154" s="1" t="s">
        <v>379</v>
      </c>
      <c r="B154" s="1" t="s">
        <v>380</v>
      </c>
      <c r="C154" s="1" t="s">
        <v>381</v>
      </c>
      <c r="D154" s="2">
        <v>43362.416997569446</v>
      </c>
      <c r="E154" s="1">
        <f ca="1">IFERROR(__xludf.DUMMYFUNCTION("SPLIT(D154,""/"")"),9)</f>
        <v>9</v>
      </c>
      <c r="F154" s="1">
        <f ca="1">IFERROR(__xludf.DUMMYFUNCTION("""COMPUTED_VALUE"""),19)</f>
        <v>19</v>
      </c>
      <c r="G154" s="1">
        <f ca="1">IFERROR(__xludf.DUMMYFUNCTION("""COMPUTED_VALUE"""),2018)</f>
        <v>2018</v>
      </c>
    </row>
    <row r="155" spans="1:7" x14ac:dyDescent="0.25">
      <c r="A155" s="1" t="s">
        <v>382</v>
      </c>
      <c r="B155" s="1" t="s">
        <v>383</v>
      </c>
      <c r="C155" s="1" t="s">
        <v>18</v>
      </c>
      <c r="D155" s="2">
        <v>43525.775675150464</v>
      </c>
      <c r="E155" s="1">
        <f ca="1">IFERROR(__xludf.DUMMYFUNCTION("SPLIT(D155,""/"")"),3)</f>
        <v>3</v>
      </c>
      <c r="F155" s="1">
        <f ca="1">IFERROR(__xludf.DUMMYFUNCTION("""COMPUTED_VALUE"""),1)</f>
        <v>1</v>
      </c>
      <c r="G155" s="1">
        <f ca="1">IFERROR(__xludf.DUMMYFUNCTION("""COMPUTED_VALUE"""),2019)</f>
        <v>2019</v>
      </c>
    </row>
    <row r="156" spans="1:7" x14ac:dyDescent="0.25">
      <c r="A156" s="1" t="s">
        <v>384</v>
      </c>
      <c r="B156" s="1" t="s">
        <v>385</v>
      </c>
      <c r="C156" s="1" t="s">
        <v>18</v>
      </c>
      <c r="D156" s="2">
        <v>43820.500412303241</v>
      </c>
      <c r="E156" s="1">
        <f ca="1">IFERROR(__xludf.DUMMYFUNCTION("SPLIT(D156,""/"")"),12)</f>
        <v>12</v>
      </c>
      <c r="F156" s="1">
        <f ca="1">IFERROR(__xludf.DUMMYFUNCTION("""COMPUTED_VALUE"""),21)</f>
        <v>21</v>
      </c>
      <c r="G156" s="1">
        <f ca="1">IFERROR(__xludf.DUMMYFUNCTION("""COMPUTED_VALUE"""),2019)</f>
        <v>2019</v>
      </c>
    </row>
    <row r="157" spans="1:7" x14ac:dyDescent="0.25">
      <c r="A157" s="1" t="s">
        <v>386</v>
      </c>
      <c r="B157" s="1" t="s">
        <v>387</v>
      </c>
      <c r="C157" s="1" t="s">
        <v>18</v>
      </c>
      <c r="D157" s="2">
        <v>43285.672183645831</v>
      </c>
      <c r="E157" s="1">
        <f ca="1">IFERROR(__xludf.DUMMYFUNCTION("SPLIT(D157,""/"")"),7)</f>
        <v>7</v>
      </c>
      <c r="F157" s="1">
        <f ca="1">IFERROR(__xludf.DUMMYFUNCTION("""COMPUTED_VALUE"""),4)</f>
        <v>4</v>
      </c>
      <c r="G157" s="1">
        <f ca="1">IFERROR(__xludf.DUMMYFUNCTION("""COMPUTED_VALUE"""),2018)</f>
        <v>2018</v>
      </c>
    </row>
    <row r="158" spans="1:7" x14ac:dyDescent="0.25">
      <c r="A158" s="1" t="s">
        <v>388</v>
      </c>
      <c r="B158" s="1" t="s">
        <v>389</v>
      </c>
      <c r="C158" s="1" t="s">
        <v>18</v>
      </c>
      <c r="D158" s="2">
        <v>43790.379012581019</v>
      </c>
      <c r="E158" s="1">
        <f ca="1">IFERROR(__xludf.DUMMYFUNCTION("SPLIT(D158,""/"")"),11)</f>
        <v>11</v>
      </c>
      <c r="F158" s="1">
        <f ca="1">IFERROR(__xludf.DUMMYFUNCTION("""COMPUTED_VALUE"""),21)</f>
        <v>21</v>
      </c>
      <c r="G158" s="1">
        <f ca="1">IFERROR(__xludf.DUMMYFUNCTION("""COMPUTED_VALUE"""),2019)</f>
        <v>2019</v>
      </c>
    </row>
    <row r="159" spans="1:7" x14ac:dyDescent="0.25">
      <c r="A159" s="1" t="s">
        <v>390</v>
      </c>
      <c r="B159" s="1" t="s">
        <v>391</v>
      </c>
      <c r="C159" s="1" t="s">
        <v>18</v>
      </c>
      <c r="D159" s="2">
        <v>43756.379092210649</v>
      </c>
      <c r="E159" s="1">
        <f ca="1">IFERROR(__xludf.DUMMYFUNCTION("SPLIT(D159,""/"")"),10)</f>
        <v>10</v>
      </c>
      <c r="F159" s="1">
        <f ca="1">IFERROR(__xludf.DUMMYFUNCTION("""COMPUTED_VALUE"""),18)</f>
        <v>18</v>
      </c>
      <c r="G159" s="1">
        <f ca="1">IFERROR(__xludf.DUMMYFUNCTION("""COMPUTED_VALUE"""),2019)</f>
        <v>2019</v>
      </c>
    </row>
    <row r="160" spans="1:7" x14ac:dyDescent="0.25">
      <c r="A160" s="1" t="s">
        <v>392</v>
      </c>
      <c r="B160" s="1" t="s">
        <v>393</v>
      </c>
      <c r="C160" s="1" t="s">
        <v>394</v>
      </c>
      <c r="D160" s="2">
        <v>43294.79917943287</v>
      </c>
      <c r="E160" s="1">
        <f ca="1">IFERROR(__xludf.DUMMYFUNCTION("SPLIT(D160,""/"")"),7)</f>
        <v>7</v>
      </c>
      <c r="F160" s="1">
        <f ca="1">IFERROR(__xludf.DUMMYFUNCTION("""COMPUTED_VALUE"""),13)</f>
        <v>13</v>
      </c>
      <c r="G160" s="1">
        <f ca="1">IFERROR(__xludf.DUMMYFUNCTION("""COMPUTED_VALUE"""),2018)</f>
        <v>2018</v>
      </c>
    </row>
    <row r="161" spans="1:7" x14ac:dyDescent="0.25">
      <c r="A161" s="1" t="s">
        <v>395</v>
      </c>
      <c r="B161" s="1" t="s">
        <v>396</v>
      </c>
      <c r="C161" s="1" t="s">
        <v>18</v>
      </c>
      <c r="D161" s="2">
        <v>43406.763092592591</v>
      </c>
      <c r="E161" s="1">
        <f ca="1">IFERROR(__xludf.DUMMYFUNCTION("SPLIT(D161,""/"")"),11)</f>
        <v>11</v>
      </c>
      <c r="F161" s="1">
        <f ca="1">IFERROR(__xludf.DUMMYFUNCTION("""COMPUTED_VALUE"""),2)</f>
        <v>2</v>
      </c>
      <c r="G161" s="1">
        <f ca="1">IFERROR(__xludf.DUMMYFUNCTION("""COMPUTED_VALUE"""),2018)</f>
        <v>2018</v>
      </c>
    </row>
    <row r="162" spans="1:7" x14ac:dyDescent="0.25">
      <c r="A162" s="1" t="s">
        <v>397</v>
      </c>
      <c r="B162" s="1" t="s">
        <v>398</v>
      </c>
      <c r="C162" s="1" t="s">
        <v>18</v>
      </c>
      <c r="D162" s="2">
        <v>43804.454701076385</v>
      </c>
      <c r="E162" s="1">
        <f ca="1">IFERROR(__xludf.DUMMYFUNCTION("SPLIT(D162,""/"")"),12)</f>
        <v>12</v>
      </c>
      <c r="F162" s="1">
        <f ca="1">IFERROR(__xludf.DUMMYFUNCTION("""COMPUTED_VALUE"""),5)</f>
        <v>5</v>
      </c>
      <c r="G162" s="1">
        <f ca="1">IFERROR(__xludf.DUMMYFUNCTION("""COMPUTED_VALUE"""),2019)</f>
        <v>2019</v>
      </c>
    </row>
    <row r="163" spans="1:7" x14ac:dyDescent="0.25">
      <c r="A163" s="1" t="s">
        <v>399</v>
      </c>
      <c r="B163" s="1" t="s">
        <v>400</v>
      </c>
      <c r="C163" s="1" t="s">
        <v>401</v>
      </c>
      <c r="D163" s="2">
        <v>43824.385017592591</v>
      </c>
      <c r="E163" s="1">
        <f ca="1">IFERROR(__xludf.DUMMYFUNCTION("SPLIT(D163,""/"")"),12)</f>
        <v>12</v>
      </c>
      <c r="F163" s="1">
        <f ca="1">IFERROR(__xludf.DUMMYFUNCTION("""COMPUTED_VALUE"""),25)</f>
        <v>25</v>
      </c>
      <c r="G163" s="1">
        <f ca="1">IFERROR(__xludf.DUMMYFUNCTION("""COMPUTED_VALUE"""),2019)</f>
        <v>2019</v>
      </c>
    </row>
    <row r="164" spans="1:7" x14ac:dyDescent="0.25">
      <c r="A164" s="1" t="s">
        <v>402</v>
      </c>
      <c r="B164" s="1" t="s">
        <v>403</v>
      </c>
      <c r="C164" s="1" t="s">
        <v>404</v>
      </c>
      <c r="D164" s="2">
        <v>43788.461282060183</v>
      </c>
      <c r="E164" s="1">
        <f ca="1">IFERROR(__xludf.DUMMYFUNCTION("SPLIT(D164,""/"")"),11)</f>
        <v>11</v>
      </c>
      <c r="F164" s="1">
        <f ca="1">IFERROR(__xludf.DUMMYFUNCTION("""COMPUTED_VALUE"""),19)</f>
        <v>19</v>
      </c>
      <c r="G164" s="1">
        <f ca="1">IFERROR(__xludf.DUMMYFUNCTION("""COMPUTED_VALUE"""),2019)</f>
        <v>2019</v>
      </c>
    </row>
    <row r="165" spans="1:7" x14ac:dyDescent="0.25">
      <c r="A165" s="1" t="s">
        <v>405</v>
      </c>
      <c r="B165" s="1" t="s">
        <v>406</v>
      </c>
      <c r="C165" s="1" t="s">
        <v>18</v>
      </c>
      <c r="D165" s="2">
        <v>43763.54342696759</v>
      </c>
      <c r="E165" s="1">
        <f ca="1">IFERROR(__xludf.DUMMYFUNCTION("SPLIT(D165,""/"")"),10)</f>
        <v>10</v>
      </c>
      <c r="F165" s="1">
        <f ca="1">IFERROR(__xludf.DUMMYFUNCTION("""COMPUTED_VALUE"""),25)</f>
        <v>25</v>
      </c>
      <c r="G165" s="1">
        <f ca="1">IFERROR(__xludf.DUMMYFUNCTION("""COMPUTED_VALUE"""),2019)</f>
        <v>2019</v>
      </c>
    </row>
    <row r="166" spans="1:7" x14ac:dyDescent="0.25">
      <c r="A166" s="1" t="s">
        <v>407</v>
      </c>
      <c r="B166" s="1" t="s">
        <v>408</v>
      </c>
      <c r="C166" s="1" t="s">
        <v>18</v>
      </c>
      <c r="D166" s="2">
        <v>43745.459904016207</v>
      </c>
      <c r="E166" s="1">
        <f ca="1">IFERROR(__xludf.DUMMYFUNCTION("SPLIT(D166,""/"")"),10)</f>
        <v>10</v>
      </c>
      <c r="F166" s="1">
        <f ca="1">IFERROR(__xludf.DUMMYFUNCTION("""COMPUTED_VALUE"""),7)</f>
        <v>7</v>
      </c>
      <c r="G166" s="1">
        <f ca="1">IFERROR(__xludf.DUMMYFUNCTION("""COMPUTED_VALUE"""),2019)</f>
        <v>2019</v>
      </c>
    </row>
    <row r="167" spans="1:7" x14ac:dyDescent="0.25">
      <c r="A167" s="1" t="s">
        <v>409</v>
      </c>
      <c r="B167" s="1" t="s">
        <v>410</v>
      </c>
      <c r="C167" s="1" t="s">
        <v>411</v>
      </c>
      <c r="D167" s="2">
        <v>43368.377440081022</v>
      </c>
      <c r="E167" s="1">
        <f ca="1">IFERROR(__xludf.DUMMYFUNCTION("SPLIT(D167,""/"")"),9)</f>
        <v>9</v>
      </c>
      <c r="F167" s="1">
        <f ca="1">IFERROR(__xludf.DUMMYFUNCTION("""COMPUTED_VALUE"""),25)</f>
        <v>25</v>
      </c>
      <c r="G167" s="1">
        <f ca="1">IFERROR(__xludf.DUMMYFUNCTION("""COMPUTED_VALUE"""),2018)</f>
        <v>2018</v>
      </c>
    </row>
    <row r="168" spans="1:7" x14ac:dyDescent="0.25">
      <c r="A168" s="1" t="s">
        <v>412</v>
      </c>
      <c r="B168" s="1" t="s">
        <v>413</v>
      </c>
      <c r="C168" s="1" t="s">
        <v>18</v>
      </c>
      <c r="D168" s="2">
        <v>43266.455530474537</v>
      </c>
      <c r="E168" s="1">
        <f ca="1">IFERROR(__xludf.DUMMYFUNCTION("SPLIT(D168,""/"")"),6)</f>
        <v>6</v>
      </c>
      <c r="F168" s="1">
        <f ca="1">IFERROR(__xludf.DUMMYFUNCTION("""COMPUTED_VALUE"""),15)</f>
        <v>15</v>
      </c>
      <c r="G168" s="1">
        <f ca="1">IFERROR(__xludf.DUMMYFUNCTION("""COMPUTED_VALUE"""),2018)</f>
        <v>2018</v>
      </c>
    </row>
    <row r="169" spans="1:7" x14ac:dyDescent="0.25">
      <c r="A169" s="1" t="s">
        <v>414</v>
      </c>
      <c r="B169" s="1" t="s">
        <v>415</v>
      </c>
      <c r="C169" s="1" t="s">
        <v>416</v>
      </c>
      <c r="D169" s="2">
        <v>43230.45715509259</v>
      </c>
      <c r="E169" s="1">
        <f ca="1">IFERROR(__xludf.DUMMYFUNCTION("SPLIT(D169,""/"")"),5)</f>
        <v>5</v>
      </c>
      <c r="F169" s="1">
        <f ca="1">IFERROR(__xludf.DUMMYFUNCTION("""COMPUTED_VALUE"""),10)</f>
        <v>10</v>
      </c>
      <c r="G169" s="1">
        <f ca="1">IFERROR(__xludf.DUMMYFUNCTION("""COMPUTED_VALUE"""),2018)</f>
        <v>2018</v>
      </c>
    </row>
    <row r="170" spans="1:7" x14ac:dyDescent="0.25">
      <c r="A170" s="1" t="s">
        <v>417</v>
      </c>
      <c r="B170" s="1" t="s">
        <v>418</v>
      </c>
      <c r="C170" s="1" t="s">
        <v>18</v>
      </c>
      <c r="D170" s="2">
        <v>43378.419788078703</v>
      </c>
      <c r="E170" s="1">
        <f ca="1">IFERROR(__xludf.DUMMYFUNCTION("SPLIT(D170,""/"")"),10)</f>
        <v>10</v>
      </c>
      <c r="F170" s="1">
        <f ca="1">IFERROR(__xludf.DUMMYFUNCTION("""COMPUTED_VALUE"""),5)</f>
        <v>5</v>
      </c>
      <c r="G170" s="1">
        <f ca="1">IFERROR(__xludf.DUMMYFUNCTION("""COMPUTED_VALUE"""),2018)</f>
        <v>2018</v>
      </c>
    </row>
    <row r="171" spans="1:7" x14ac:dyDescent="0.25">
      <c r="A171" s="1" t="s">
        <v>419</v>
      </c>
      <c r="B171" s="1" t="s">
        <v>420</v>
      </c>
      <c r="C171" s="1" t="s">
        <v>350</v>
      </c>
      <c r="D171" s="2">
        <v>43685.386652546294</v>
      </c>
      <c r="E171" s="1">
        <f ca="1">IFERROR(__xludf.DUMMYFUNCTION("SPLIT(D171,""/"")"),8)</f>
        <v>8</v>
      </c>
      <c r="F171" s="1">
        <f ca="1">IFERROR(__xludf.DUMMYFUNCTION("""COMPUTED_VALUE"""),8)</f>
        <v>8</v>
      </c>
      <c r="G171" s="1">
        <f ca="1">IFERROR(__xludf.DUMMYFUNCTION("""COMPUTED_VALUE"""),2019)</f>
        <v>2019</v>
      </c>
    </row>
    <row r="172" spans="1:7" x14ac:dyDescent="0.25">
      <c r="A172" s="1" t="s">
        <v>421</v>
      </c>
      <c r="B172" s="1" t="s">
        <v>422</v>
      </c>
      <c r="C172" s="1" t="s">
        <v>423</v>
      </c>
      <c r="D172" s="2">
        <v>43553.37908298611</v>
      </c>
      <c r="E172" s="1">
        <f ca="1">IFERROR(__xludf.DUMMYFUNCTION("SPLIT(D172,""/"")"),3)</f>
        <v>3</v>
      </c>
      <c r="F172" s="1">
        <f ca="1">IFERROR(__xludf.DUMMYFUNCTION("""COMPUTED_VALUE"""),29)</f>
        <v>29</v>
      </c>
      <c r="G172" s="1">
        <f ca="1">IFERROR(__xludf.DUMMYFUNCTION("""COMPUTED_VALUE"""),2019)</f>
        <v>2019</v>
      </c>
    </row>
    <row r="173" spans="1:7" x14ac:dyDescent="0.25">
      <c r="A173" s="1" t="s">
        <v>424</v>
      </c>
      <c r="B173" s="1" t="s">
        <v>425</v>
      </c>
      <c r="C173" s="1" t="s">
        <v>18</v>
      </c>
      <c r="D173" s="2">
        <v>43824.392311689815</v>
      </c>
      <c r="E173" s="1">
        <f ca="1">IFERROR(__xludf.DUMMYFUNCTION("SPLIT(D173,""/"")"),12)</f>
        <v>12</v>
      </c>
      <c r="F173" s="1">
        <f ca="1">IFERROR(__xludf.DUMMYFUNCTION("""COMPUTED_VALUE"""),25)</f>
        <v>25</v>
      </c>
      <c r="G173" s="1">
        <f ca="1">IFERROR(__xludf.DUMMYFUNCTION("""COMPUTED_VALUE"""),2019)</f>
        <v>2019</v>
      </c>
    </row>
    <row r="174" spans="1:7" x14ac:dyDescent="0.25">
      <c r="A174" s="1" t="s">
        <v>426</v>
      </c>
      <c r="B174" s="1" t="s">
        <v>427</v>
      </c>
      <c r="C174" s="1" t="s">
        <v>378</v>
      </c>
      <c r="D174" s="2">
        <v>43742.594800115738</v>
      </c>
      <c r="E174" s="1">
        <f ca="1">IFERROR(__xludf.DUMMYFUNCTION("SPLIT(D174,""/"")"),10)</f>
        <v>10</v>
      </c>
      <c r="F174" s="1">
        <f ca="1">IFERROR(__xludf.DUMMYFUNCTION("""COMPUTED_VALUE"""),4)</f>
        <v>4</v>
      </c>
      <c r="G174" s="1">
        <f ca="1">IFERROR(__xludf.DUMMYFUNCTION("""COMPUTED_VALUE"""),2019)</f>
        <v>2019</v>
      </c>
    </row>
    <row r="175" spans="1:7" x14ac:dyDescent="0.25">
      <c r="A175" s="1" t="s">
        <v>428</v>
      </c>
      <c r="B175" s="1" t="s">
        <v>429</v>
      </c>
      <c r="C175" s="1" t="s">
        <v>18</v>
      </c>
      <c r="D175" s="2">
        <v>43593.379047222224</v>
      </c>
      <c r="E175" s="1">
        <f ca="1">IFERROR(__xludf.DUMMYFUNCTION("SPLIT(D175,""/"")"),5)</f>
        <v>5</v>
      </c>
      <c r="F175" s="1">
        <f ca="1">IFERROR(__xludf.DUMMYFUNCTION("""COMPUTED_VALUE"""),8)</f>
        <v>8</v>
      </c>
      <c r="G175" s="1">
        <f ca="1">IFERROR(__xludf.DUMMYFUNCTION("""COMPUTED_VALUE"""),2019)</f>
        <v>2019</v>
      </c>
    </row>
    <row r="176" spans="1:7" x14ac:dyDescent="0.25">
      <c r="A176" s="1" t="s">
        <v>430</v>
      </c>
      <c r="B176" s="1" t="s">
        <v>431</v>
      </c>
      <c r="C176" s="1" t="s">
        <v>432</v>
      </c>
      <c r="D176" s="2">
        <v>43628.977997256945</v>
      </c>
      <c r="E176" s="1">
        <f ca="1">IFERROR(__xludf.DUMMYFUNCTION("SPLIT(D176,""/"")"),6)</f>
        <v>6</v>
      </c>
      <c r="F176" s="1">
        <f ca="1">IFERROR(__xludf.DUMMYFUNCTION("""COMPUTED_VALUE"""),12)</f>
        <v>12</v>
      </c>
      <c r="G176" s="1">
        <f ca="1">IFERROR(__xludf.DUMMYFUNCTION("""COMPUTED_VALUE"""),2019)</f>
        <v>2019</v>
      </c>
    </row>
    <row r="177" spans="1:7" x14ac:dyDescent="0.25">
      <c r="A177" s="1" t="s">
        <v>433</v>
      </c>
      <c r="B177" s="1" t="s">
        <v>434</v>
      </c>
      <c r="C177" s="1" t="s">
        <v>18</v>
      </c>
      <c r="D177" s="2">
        <v>43596.380666122684</v>
      </c>
      <c r="E177" s="1">
        <f ca="1">IFERROR(__xludf.DUMMYFUNCTION("SPLIT(D177,""/"")"),5)</f>
        <v>5</v>
      </c>
      <c r="F177" s="1">
        <f ca="1">IFERROR(__xludf.DUMMYFUNCTION("""COMPUTED_VALUE"""),11)</f>
        <v>11</v>
      </c>
      <c r="G177" s="1">
        <f ca="1">IFERROR(__xludf.DUMMYFUNCTION("""COMPUTED_VALUE"""),2019)</f>
        <v>2019</v>
      </c>
    </row>
    <row r="178" spans="1:7" x14ac:dyDescent="0.25">
      <c r="A178" s="1" t="s">
        <v>435</v>
      </c>
      <c r="B178" s="1" t="s">
        <v>436</v>
      </c>
      <c r="C178" s="1" t="s">
        <v>18</v>
      </c>
      <c r="D178" s="2">
        <v>43537.63570914352</v>
      </c>
      <c r="E178" s="1">
        <f ca="1">IFERROR(__xludf.DUMMYFUNCTION("SPLIT(D178,""/"")"),3)</f>
        <v>3</v>
      </c>
      <c r="F178" s="1">
        <f ca="1">IFERROR(__xludf.DUMMYFUNCTION("""COMPUTED_VALUE"""),13)</f>
        <v>13</v>
      </c>
      <c r="G178" s="1">
        <f ca="1">IFERROR(__xludf.DUMMYFUNCTION("""COMPUTED_VALUE"""),2019)</f>
        <v>2019</v>
      </c>
    </row>
    <row r="179" spans="1:7" x14ac:dyDescent="0.25">
      <c r="A179" s="1" t="s">
        <v>437</v>
      </c>
      <c r="B179" s="1" t="s">
        <v>438</v>
      </c>
      <c r="C179" s="1" t="s">
        <v>18</v>
      </c>
      <c r="D179" s="2">
        <v>43820.511183101851</v>
      </c>
      <c r="E179" s="1">
        <f ca="1">IFERROR(__xludf.DUMMYFUNCTION("SPLIT(D179,""/"")"),12)</f>
        <v>12</v>
      </c>
      <c r="F179" s="1">
        <f ca="1">IFERROR(__xludf.DUMMYFUNCTION("""COMPUTED_VALUE"""),21)</f>
        <v>21</v>
      </c>
      <c r="G179" s="1">
        <f ca="1">IFERROR(__xludf.DUMMYFUNCTION("""COMPUTED_VALUE"""),2019)</f>
        <v>2019</v>
      </c>
    </row>
    <row r="180" spans="1:7" x14ac:dyDescent="0.25">
      <c r="A180" s="1" t="s">
        <v>439</v>
      </c>
      <c r="B180" s="1" t="s">
        <v>440</v>
      </c>
      <c r="C180" s="1" t="s">
        <v>38</v>
      </c>
      <c r="D180" s="2">
        <v>43714.610575150466</v>
      </c>
      <c r="E180" s="1">
        <f ca="1">IFERROR(__xludf.DUMMYFUNCTION("SPLIT(D180,""/"")"),9)</f>
        <v>9</v>
      </c>
      <c r="F180" s="1">
        <f ca="1">IFERROR(__xludf.DUMMYFUNCTION("""COMPUTED_VALUE"""),6)</f>
        <v>6</v>
      </c>
      <c r="G180" s="1">
        <f ca="1">IFERROR(__xludf.DUMMYFUNCTION("""COMPUTED_VALUE"""),2019)</f>
        <v>2019</v>
      </c>
    </row>
    <row r="181" spans="1:7" x14ac:dyDescent="0.25">
      <c r="A181" s="1" t="s">
        <v>441</v>
      </c>
      <c r="B181" s="1" t="s">
        <v>442</v>
      </c>
      <c r="C181" s="1" t="s">
        <v>18</v>
      </c>
      <c r="D181" s="2">
        <v>43732.49484846065</v>
      </c>
      <c r="E181" s="1">
        <f ca="1">IFERROR(__xludf.DUMMYFUNCTION("SPLIT(D181,""/"")"),9)</f>
        <v>9</v>
      </c>
      <c r="F181" s="1">
        <f ca="1">IFERROR(__xludf.DUMMYFUNCTION("""COMPUTED_VALUE"""),24)</f>
        <v>24</v>
      </c>
      <c r="G181" s="1">
        <f ca="1">IFERROR(__xludf.DUMMYFUNCTION("""COMPUTED_VALUE"""),2019)</f>
        <v>2019</v>
      </c>
    </row>
    <row r="182" spans="1:7" x14ac:dyDescent="0.25">
      <c r="A182" s="1" t="s">
        <v>443</v>
      </c>
      <c r="B182" s="1" t="s">
        <v>444</v>
      </c>
      <c r="C182" s="1" t="s">
        <v>445</v>
      </c>
      <c r="D182" s="2">
        <v>43377.596999803238</v>
      </c>
      <c r="E182" s="1">
        <f ca="1">IFERROR(__xludf.DUMMYFUNCTION("SPLIT(D182,""/"")"),10)</f>
        <v>10</v>
      </c>
      <c r="F182" s="1">
        <f ca="1">IFERROR(__xludf.DUMMYFUNCTION("""COMPUTED_VALUE"""),4)</f>
        <v>4</v>
      </c>
      <c r="G182" s="1">
        <f ca="1">IFERROR(__xludf.DUMMYFUNCTION("""COMPUTED_VALUE"""),2018)</f>
        <v>2018</v>
      </c>
    </row>
    <row r="183" spans="1:7" x14ac:dyDescent="0.25">
      <c r="A183" s="1" t="s">
        <v>446</v>
      </c>
      <c r="B183" s="1" t="s">
        <v>447</v>
      </c>
      <c r="C183" s="1" t="s">
        <v>448</v>
      </c>
      <c r="D183" s="2">
        <v>43818.686560532406</v>
      </c>
      <c r="E183" s="1">
        <f ca="1">IFERROR(__xludf.DUMMYFUNCTION("SPLIT(D183,""/"")"),12)</f>
        <v>12</v>
      </c>
      <c r="F183" s="1">
        <f ca="1">IFERROR(__xludf.DUMMYFUNCTION("""COMPUTED_VALUE"""),19)</f>
        <v>19</v>
      </c>
      <c r="G183" s="1">
        <f ca="1">IFERROR(__xludf.DUMMYFUNCTION("""COMPUTED_VALUE"""),2019)</f>
        <v>2019</v>
      </c>
    </row>
    <row r="184" spans="1:7" x14ac:dyDescent="0.25">
      <c r="A184" s="1" t="s">
        <v>449</v>
      </c>
      <c r="B184" s="1" t="s">
        <v>450</v>
      </c>
      <c r="C184" s="1" t="s">
        <v>18</v>
      </c>
      <c r="D184" s="2">
        <v>43790.385149618058</v>
      </c>
      <c r="E184" s="1">
        <f ca="1">IFERROR(__xludf.DUMMYFUNCTION("SPLIT(D184,""/"")"),11)</f>
        <v>11</v>
      </c>
      <c r="F184" s="1">
        <f ca="1">IFERROR(__xludf.DUMMYFUNCTION("""COMPUTED_VALUE"""),21)</f>
        <v>21</v>
      </c>
      <c r="G184" s="1">
        <f ca="1">IFERROR(__xludf.DUMMYFUNCTION("""COMPUTED_VALUE"""),2019)</f>
        <v>2019</v>
      </c>
    </row>
    <row r="185" spans="1:7" x14ac:dyDescent="0.25">
      <c r="A185" s="1" t="s">
        <v>451</v>
      </c>
      <c r="B185" s="1" t="s">
        <v>452</v>
      </c>
      <c r="C185" s="1" t="s">
        <v>453</v>
      </c>
      <c r="D185" s="2">
        <v>43572.59982314815</v>
      </c>
      <c r="E185" s="1">
        <f ca="1">IFERROR(__xludf.DUMMYFUNCTION("SPLIT(D185,""/"")"),4)</f>
        <v>4</v>
      </c>
      <c r="F185" s="1">
        <f ca="1">IFERROR(__xludf.DUMMYFUNCTION("""COMPUTED_VALUE"""),17)</f>
        <v>17</v>
      </c>
      <c r="G185" s="1">
        <f ca="1">IFERROR(__xludf.DUMMYFUNCTION("""COMPUTED_VALUE"""),2019)</f>
        <v>2019</v>
      </c>
    </row>
    <row r="186" spans="1:7" x14ac:dyDescent="0.25">
      <c r="A186" s="1" t="s">
        <v>454</v>
      </c>
      <c r="B186" s="1" t="s">
        <v>455</v>
      </c>
      <c r="C186" s="1" t="s">
        <v>18</v>
      </c>
      <c r="D186" s="2">
        <v>43530.628066550926</v>
      </c>
      <c r="E186" s="1">
        <f ca="1">IFERROR(__xludf.DUMMYFUNCTION("SPLIT(D186,""/"")"),3)</f>
        <v>3</v>
      </c>
      <c r="F186" s="1">
        <f ca="1">IFERROR(__xludf.DUMMYFUNCTION("""COMPUTED_VALUE"""),6)</f>
        <v>6</v>
      </c>
      <c r="G186" s="1">
        <f ca="1">IFERROR(__xludf.DUMMYFUNCTION("""COMPUTED_VALUE"""),2019)</f>
        <v>2019</v>
      </c>
    </row>
    <row r="187" spans="1:7" x14ac:dyDescent="0.25">
      <c r="A187" s="1" t="s">
        <v>456</v>
      </c>
      <c r="B187" s="1" t="s">
        <v>457</v>
      </c>
      <c r="C187" s="1" t="s">
        <v>18</v>
      </c>
      <c r="D187" s="2">
        <v>43867.404289618054</v>
      </c>
      <c r="E187" s="1">
        <f ca="1">IFERROR(__xludf.DUMMYFUNCTION("SPLIT(D187,""/"")"),2)</f>
        <v>2</v>
      </c>
      <c r="F187" s="1">
        <f ca="1">IFERROR(__xludf.DUMMYFUNCTION("""COMPUTED_VALUE"""),6)</f>
        <v>6</v>
      </c>
      <c r="G187" s="1">
        <f ca="1">IFERROR(__xludf.DUMMYFUNCTION("""COMPUTED_VALUE"""),2020)</f>
        <v>2020</v>
      </c>
    </row>
    <row r="188" spans="1:7" x14ac:dyDescent="0.25">
      <c r="A188" s="1" t="s">
        <v>458</v>
      </c>
      <c r="B188" s="1" t="s">
        <v>459</v>
      </c>
      <c r="C188" s="1" t="s">
        <v>460</v>
      </c>
      <c r="D188" s="2">
        <v>43564.378026967592</v>
      </c>
      <c r="E188" s="1">
        <f ca="1">IFERROR(__xludf.DUMMYFUNCTION("SPLIT(D188,""/"")"),4)</f>
        <v>4</v>
      </c>
      <c r="F188" s="1">
        <f ca="1">IFERROR(__xludf.DUMMYFUNCTION("""COMPUTED_VALUE"""),9)</f>
        <v>9</v>
      </c>
      <c r="G188" s="1">
        <f ca="1">IFERROR(__xludf.DUMMYFUNCTION("""COMPUTED_VALUE"""),2019)</f>
        <v>2019</v>
      </c>
    </row>
    <row r="189" spans="1:7" x14ac:dyDescent="0.25">
      <c r="A189" s="1" t="s">
        <v>461</v>
      </c>
      <c r="B189" s="1" t="s">
        <v>462</v>
      </c>
      <c r="C189" s="1" t="s">
        <v>18</v>
      </c>
      <c r="D189" s="2">
        <v>43322.384552743053</v>
      </c>
      <c r="E189" s="1">
        <f ca="1">IFERROR(__xludf.DUMMYFUNCTION("SPLIT(D189,""/"")"),8)</f>
        <v>8</v>
      </c>
      <c r="F189" s="1">
        <f ca="1">IFERROR(__xludf.DUMMYFUNCTION("""COMPUTED_VALUE"""),10)</f>
        <v>10</v>
      </c>
      <c r="G189" s="1">
        <f ca="1">IFERROR(__xludf.DUMMYFUNCTION("""COMPUTED_VALUE"""),2018)</f>
        <v>2018</v>
      </c>
    </row>
    <row r="190" spans="1:7" x14ac:dyDescent="0.25">
      <c r="A190" s="1" t="s">
        <v>463</v>
      </c>
      <c r="B190" s="1" t="s">
        <v>464</v>
      </c>
      <c r="C190" s="1" t="s">
        <v>18</v>
      </c>
      <c r="D190" s="2">
        <v>43783.382633530091</v>
      </c>
      <c r="E190" s="1">
        <f ca="1">IFERROR(__xludf.DUMMYFUNCTION("SPLIT(D190,""/"")"),11)</f>
        <v>11</v>
      </c>
      <c r="F190" s="1">
        <f ca="1">IFERROR(__xludf.DUMMYFUNCTION("""COMPUTED_VALUE"""),14)</f>
        <v>14</v>
      </c>
      <c r="G190" s="1">
        <f ca="1">IFERROR(__xludf.DUMMYFUNCTION("""COMPUTED_VALUE"""),2019)</f>
        <v>2019</v>
      </c>
    </row>
    <row r="191" spans="1:7" x14ac:dyDescent="0.25">
      <c r="A191" s="1" t="s">
        <v>465</v>
      </c>
      <c r="B191" s="1" t="s">
        <v>466</v>
      </c>
      <c r="C191" s="1" t="s">
        <v>467</v>
      </c>
      <c r="D191" s="2">
        <v>43783.38217271991</v>
      </c>
      <c r="E191" s="1">
        <f ca="1">IFERROR(__xludf.DUMMYFUNCTION("SPLIT(D191,""/"")"),11)</f>
        <v>11</v>
      </c>
      <c r="F191" s="1">
        <f ca="1">IFERROR(__xludf.DUMMYFUNCTION("""COMPUTED_VALUE"""),14)</f>
        <v>14</v>
      </c>
      <c r="G191" s="1">
        <f ca="1">IFERROR(__xludf.DUMMYFUNCTION("""COMPUTED_VALUE"""),2019)</f>
        <v>2019</v>
      </c>
    </row>
    <row r="192" spans="1:7" x14ac:dyDescent="0.25">
      <c r="A192" s="1" t="s">
        <v>468</v>
      </c>
      <c r="B192" s="1" t="s">
        <v>469</v>
      </c>
      <c r="C192" s="1" t="s">
        <v>18</v>
      </c>
      <c r="D192" s="2">
        <v>43880.548254629626</v>
      </c>
      <c r="E192" s="1">
        <f ca="1">IFERROR(__xludf.DUMMYFUNCTION("SPLIT(D192,""/"")"),2)</f>
        <v>2</v>
      </c>
      <c r="F192" s="1">
        <f ca="1">IFERROR(__xludf.DUMMYFUNCTION("""COMPUTED_VALUE"""),19)</f>
        <v>19</v>
      </c>
      <c r="G192" s="1">
        <f ca="1">IFERROR(__xludf.DUMMYFUNCTION("""COMPUTED_VALUE"""),2020)</f>
        <v>2020</v>
      </c>
    </row>
    <row r="193" spans="1:7" x14ac:dyDescent="0.25">
      <c r="A193" s="1" t="s">
        <v>470</v>
      </c>
      <c r="B193" s="1" t="s">
        <v>471</v>
      </c>
      <c r="C193" s="1" t="s">
        <v>18</v>
      </c>
      <c r="D193" s="2">
        <v>43399.375899618055</v>
      </c>
      <c r="E193" s="1">
        <f ca="1">IFERROR(__xludf.DUMMYFUNCTION("SPLIT(D193,""/"")"),10)</f>
        <v>10</v>
      </c>
      <c r="F193" s="1">
        <f ca="1">IFERROR(__xludf.DUMMYFUNCTION("""COMPUTED_VALUE"""),26)</f>
        <v>26</v>
      </c>
      <c r="G193" s="1">
        <f ca="1">IFERROR(__xludf.DUMMYFUNCTION("""COMPUTED_VALUE"""),2018)</f>
        <v>2018</v>
      </c>
    </row>
    <row r="194" spans="1:7" x14ac:dyDescent="0.25">
      <c r="A194" s="1" t="s">
        <v>472</v>
      </c>
      <c r="B194" s="1" t="s">
        <v>473</v>
      </c>
      <c r="C194" s="1" t="s">
        <v>18</v>
      </c>
      <c r="D194" s="2">
        <v>43314.38573425926</v>
      </c>
      <c r="E194" s="1">
        <f ca="1">IFERROR(__xludf.DUMMYFUNCTION("SPLIT(D194,""/"")"),8)</f>
        <v>8</v>
      </c>
      <c r="F194" s="1">
        <f ca="1">IFERROR(__xludf.DUMMYFUNCTION("""COMPUTED_VALUE"""),2)</f>
        <v>2</v>
      </c>
      <c r="G194" s="1">
        <f ca="1">IFERROR(__xludf.DUMMYFUNCTION("""COMPUTED_VALUE"""),2018)</f>
        <v>2018</v>
      </c>
    </row>
    <row r="195" spans="1:7" x14ac:dyDescent="0.25">
      <c r="A195" s="1" t="s">
        <v>474</v>
      </c>
      <c r="B195" s="1" t="s">
        <v>475</v>
      </c>
      <c r="C195" s="1" t="s">
        <v>18</v>
      </c>
      <c r="D195" s="2">
        <v>43734.716043136577</v>
      </c>
      <c r="E195" s="1">
        <f ca="1">IFERROR(__xludf.DUMMYFUNCTION("SPLIT(D195,""/"")"),9)</f>
        <v>9</v>
      </c>
      <c r="F195" s="1">
        <f ca="1">IFERROR(__xludf.DUMMYFUNCTION("""COMPUTED_VALUE"""),26)</f>
        <v>26</v>
      </c>
      <c r="G195" s="1">
        <f ca="1">IFERROR(__xludf.DUMMYFUNCTION("""COMPUTED_VALUE"""),2019)</f>
        <v>2019</v>
      </c>
    </row>
    <row r="196" spans="1:7" x14ac:dyDescent="0.25">
      <c r="A196" s="1" t="s">
        <v>476</v>
      </c>
      <c r="B196" s="1" t="s">
        <v>477</v>
      </c>
      <c r="C196" s="1" t="s">
        <v>18</v>
      </c>
      <c r="D196" s="2">
        <v>43378.37893564815</v>
      </c>
      <c r="E196" s="1">
        <f ca="1">IFERROR(__xludf.DUMMYFUNCTION("SPLIT(D196,""/"")"),10)</f>
        <v>10</v>
      </c>
      <c r="F196" s="1">
        <f ca="1">IFERROR(__xludf.DUMMYFUNCTION("""COMPUTED_VALUE"""),5)</f>
        <v>5</v>
      </c>
      <c r="G196" s="1">
        <f ca="1">IFERROR(__xludf.DUMMYFUNCTION("""COMPUTED_VALUE"""),2018)</f>
        <v>2018</v>
      </c>
    </row>
    <row r="197" spans="1:7" x14ac:dyDescent="0.25">
      <c r="A197" s="1" t="s">
        <v>478</v>
      </c>
      <c r="B197" s="1" t="s">
        <v>479</v>
      </c>
      <c r="C197" s="1" t="s">
        <v>18</v>
      </c>
      <c r="D197" s="2">
        <v>43561.563859756941</v>
      </c>
      <c r="E197" s="1">
        <f ca="1">IFERROR(__xludf.DUMMYFUNCTION("SPLIT(D197,""/"")"),4)</f>
        <v>4</v>
      </c>
      <c r="F197" s="1">
        <f ca="1">IFERROR(__xludf.DUMMYFUNCTION("""COMPUTED_VALUE"""),6)</f>
        <v>6</v>
      </c>
      <c r="G197" s="1">
        <f ca="1">IFERROR(__xludf.DUMMYFUNCTION("""COMPUTED_VALUE"""),2019)</f>
        <v>2019</v>
      </c>
    </row>
    <row r="198" spans="1:7" x14ac:dyDescent="0.25">
      <c r="A198" s="1" t="s">
        <v>480</v>
      </c>
      <c r="B198" s="1" t="s">
        <v>481</v>
      </c>
      <c r="C198" s="1" t="s">
        <v>482</v>
      </c>
      <c r="D198" s="2">
        <v>43937.436433182869</v>
      </c>
      <c r="E198" s="1">
        <f ca="1">IFERROR(__xludf.DUMMYFUNCTION("SPLIT(D198,""/"")"),4)</f>
        <v>4</v>
      </c>
      <c r="F198" s="1">
        <f ca="1">IFERROR(__xludf.DUMMYFUNCTION("""COMPUTED_VALUE"""),16)</f>
        <v>16</v>
      </c>
      <c r="G198" s="1">
        <f ca="1">IFERROR(__xludf.DUMMYFUNCTION("""COMPUTED_VALUE"""),2020)</f>
        <v>2020</v>
      </c>
    </row>
    <row r="199" spans="1:7" x14ac:dyDescent="0.25">
      <c r="A199" s="1" t="s">
        <v>483</v>
      </c>
      <c r="B199" s="1" t="s">
        <v>484</v>
      </c>
      <c r="C199" s="1" t="s">
        <v>18</v>
      </c>
      <c r="D199" s="2">
        <v>43691.528343900463</v>
      </c>
      <c r="E199" s="1">
        <f ca="1">IFERROR(__xludf.DUMMYFUNCTION("SPLIT(D199,""/"")"),8)</f>
        <v>8</v>
      </c>
      <c r="F199" s="1">
        <f ca="1">IFERROR(__xludf.DUMMYFUNCTION("""COMPUTED_VALUE"""),14)</f>
        <v>14</v>
      </c>
      <c r="G199" s="1">
        <f ca="1">IFERROR(__xludf.DUMMYFUNCTION("""COMPUTED_VALUE"""),2019)</f>
        <v>2019</v>
      </c>
    </row>
    <row r="200" spans="1:7" x14ac:dyDescent="0.25">
      <c r="A200" s="1" t="s">
        <v>485</v>
      </c>
      <c r="B200" s="1" t="s">
        <v>486</v>
      </c>
      <c r="C200" s="1" t="s">
        <v>18</v>
      </c>
      <c r="D200" s="2">
        <v>43874.49114421296</v>
      </c>
      <c r="E200" s="1">
        <f ca="1">IFERROR(__xludf.DUMMYFUNCTION("SPLIT(D200,""/"")"),2)</f>
        <v>2</v>
      </c>
      <c r="F200" s="1">
        <f ca="1">IFERROR(__xludf.DUMMYFUNCTION("""COMPUTED_VALUE"""),13)</f>
        <v>13</v>
      </c>
      <c r="G200" s="1">
        <f ca="1">IFERROR(__xludf.DUMMYFUNCTION("""COMPUTED_VALUE"""),2020)</f>
        <v>2020</v>
      </c>
    </row>
    <row r="201" spans="1:7" x14ac:dyDescent="0.25">
      <c r="A201" s="1" t="s">
        <v>487</v>
      </c>
      <c r="B201" s="1" t="s">
        <v>488</v>
      </c>
      <c r="C201" s="1" t="s">
        <v>489</v>
      </c>
      <c r="D201" s="2">
        <v>43553.387282754629</v>
      </c>
      <c r="E201" s="1">
        <f ca="1">IFERROR(__xludf.DUMMYFUNCTION("SPLIT(D201,""/"")"),3)</f>
        <v>3</v>
      </c>
      <c r="F201" s="1">
        <f ca="1">IFERROR(__xludf.DUMMYFUNCTION("""COMPUTED_VALUE"""),29)</f>
        <v>29</v>
      </c>
      <c r="G201" s="1">
        <f ca="1">IFERROR(__xludf.DUMMYFUNCTION("""COMPUTED_VALUE"""),2019)</f>
        <v>2019</v>
      </c>
    </row>
    <row r="202" spans="1:7" x14ac:dyDescent="0.25">
      <c r="A202" s="1" t="s">
        <v>490</v>
      </c>
      <c r="B202" s="1" t="s">
        <v>491</v>
      </c>
      <c r="C202" s="1" t="s">
        <v>18</v>
      </c>
      <c r="D202" s="2">
        <v>43784.739972685187</v>
      </c>
      <c r="E202" s="1">
        <f ca="1">IFERROR(__xludf.DUMMYFUNCTION("SPLIT(D202,""/"")"),11)</f>
        <v>11</v>
      </c>
      <c r="F202" s="1">
        <f ca="1">IFERROR(__xludf.DUMMYFUNCTION("""COMPUTED_VALUE"""),15)</f>
        <v>15</v>
      </c>
      <c r="G202" s="1">
        <f ca="1">IFERROR(__xludf.DUMMYFUNCTION("""COMPUTED_VALUE"""),2019)</f>
        <v>2019</v>
      </c>
    </row>
    <row r="203" spans="1:7" x14ac:dyDescent="0.25">
      <c r="A203" s="1" t="s">
        <v>492</v>
      </c>
      <c r="B203" s="1" t="s">
        <v>493</v>
      </c>
      <c r="C203" s="1" t="s">
        <v>494</v>
      </c>
      <c r="D203" s="2">
        <v>43901.811046875002</v>
      </c>
      <c r="E203" s="1">
        <f ca="1">IFERROR(__xludf.DUMMYFUNCTION("SPLIT(D203,""/"")"),3)</f>
        <v>3</v>
      </c>
      <c r="F203" s="1">
        <f ca="1">IFERROR(__xludf.DUMMYFUNCTION("""COMPUTED_VALUE"""),11)</f>
        <v>11</v>
      </c>
      <c r="G203" s="1">
        <f ca="1">IFERROR(__xludf.DUMMYFUNCTION("""COMPUTED_VALUE"""),2020)</f>
        <v>2020</v>
      </c>
    </row>
    <row r="204" spans="1:7" x14ac:dyDescent="0.25">
      <c r="A204" s="1" t="s">
        <v>495</v>
      </c>
      <c r="B204" s="1" t="s">
        <v>496</v>
      </c>
      <c r="C204" s="1" t="s">
        <v>18</v>
      </c>
      <c r="D204" s="2">
        <v>43490.377894675927</v>
      </c>
      <c r="E204" s="1">
        <f ca="1">IFERROR(__xludf.DUMMYFUNCTION("SPLIT(D204,""/"")"),1)</f>
        <v>1</v>
      </c>
      <c r="F204" s="1">
        <f ca="1">IFERROR(__xludf.DUMMYFUNCTION("""COMPUTED_VALUE"""),25)</f>
        <v>25</v>
      </c>
      <c r="G204" s="1">
        <f ca="1">IFERROR(__xludf.DUMMYFUNCTION("""COMPUTED_VALUE"""),2019)</f>
        <v>2019</v>
      </c>
    </row>
    <row r="205" spans="1:7" x14ac:dyDescent="0.25">
      <c r="A205" s="1" t="s">
        <v>497</v>
      </c>
      <c r="B205" s="1" t="s">
        <v>498</v>
      </c>
      <c r="C205" s="1" t="s">
        <v>499</v>
      </c>
      <c r="D205" s="2">
        <v>43790.380946874997</v>
      </c>
      <c r="E205" s="1">
        <f ca="1">IFERROR(__xludf.DUMMYFUNCTION("SPLIT(D205,""/"")"),11)</f>
        <v>11</v>
      </c>
      <c r="F205" s="1">
        <f ca="1">IFERROR(__xludf.DUMMYFUNCTION("""COMPUTED_VALUE"""),21)</f>
        <v>21</v>
      </c>
      <c r="G205" s="1">
        <f ca="1">IFERROR(__xludf.DUMMYFUNCTION("""COMPUTED_VALUE"""),2019)</f>
        <v>2019</v>
      </c>
    </row>
    <row r="206" spans="1:7" x14ac:dyDescent="0.25">
      <c r="A206" s="1" t="s">
        <v>500</v>
      </c>
      <c r="B206" s="1" t="s">
        <v>501</v>
      </c>
      <c r="C206" s="1" t="s">
        <v>18</v>
      </c>
      <c r="D206" s="2">
        <v>43600.470989699075</v>
      </c>
      <c r="E206" s="1">
        <f ca="1">IFERROR(__xludf.DUMMYFUNCTION("SPLIT(D206,""/"")"),5)</f>
        <v>5</v>
      </c>
      <c r="F206" s="1">
        <f ca="1">IFERROR(__xludf.DUMMYFUNCTION("""COMPUTED_VALUE"""),15)</f>
        <v>15</v>
      </c>
      <c r="G206" s="1">
        <f ca="1">IFERROR(__xludf.DUMMYFUNCTION("""COMPUTED_VALUE"""),2019)</f>
        <v>2019</v>
      </c>
    </row>
    <row r="207" spans="1:7" x14ac:dyDescent="0.25">
      <c r="A207" s="1" t="s">
        <v>502</v>
      </c>
      <c r="B207" s="1" t="s">
        <v>503</v>
      </c>
      <c r="C207" s="1" t="s">
        <v>504</v>
      </c>
      <c r="D207" s="2">
        <v>43678.518565856481</v>
      </c>
      <c r="E207" s="1">
        <f ca="1">IFERROR(__xludf.DUMMYFUNCTION("SPLIT(D207,""/"")"),8)</f>
        <v>8</v>
      </c>
      <c r="F207" s="1">
        <f ca="1">IFERROR(__xludf.DUMMYFUNCTION("""COMPUTED_VALUE"""),1)</f>
        <v>1</v>
      </c>
      <c r="G207" s="1">
        <f ca="1">IFERROR(__xludf.DUMMYFUNCTION("""COMPUTED_VALUE"""),2019)</f>
        <v>2019</v>
      </c>
    </row>
    <row r="208" spans="1:7" x14ac:dyDescent="0.25">
      <c r="A208" s="1" t="s">
        <v>505</v>
      </c>
      <c r="B208" s="1" t="s">
        <v>506</v>
      </c>
      <c r="C208" s="1" t="s">
        <v>423</v>
      </c>
      <c r="D208" s="2">
        <v>43553.410444409725</v>
      </c>
      <c r="E208" s="1">
        <f ca="1">IFERROR(__xludf.DUMMYFUNCTION("SPLIT(D208,""/"")"),3)</f>
        <v>3</v>
      </c>
      <c r="F208" s="1">
        <f ca="1">IFERROR(__xludf.DUMMYFUNCTION("""COMPUTED_VALUE"""),29)</f>
        <v>29</v>
      </c>
      <c r="G208" s="1">
        <f ca="1">IFERROR(__xludf.DUMMYFUNCTION("""COMPUTED_VALUE"""),2019)</f>
        <v>2019</v>
      </c>
    </row>
    <row r="209" spans="1:7" x14ac:dyDescent="0.25">
      <c r="A209" s="1" t="s">
        <v>507</v>
      </c>
      <c r="B209" s="1" t="s">
        <v>508</v>
      </c>
      <c r="C209" s="1" t="s">
        <v>18</v>
      </c>
      <c r="D209" s="2">
        <v>43873.546723807871</v>
      </c>
      <c r="E209" s="1">
        <f ca="1">IFERROR(__xludf.DUMMYFUNCTION("SPLIT(D209,""/"")"),2)</f>
        <v>2</v>
      </c>
      <c r="F209" s="1">
        <f ca="1">IFERROR(__xludf.DUMMYFUNCTION("""COMPUTED_VALUE"""),12)</f>
        <v>12</v>
      </c>
      <c r="G209" s="1">
        <f ca="1">IFERROR(__xludf.DUMMYFUNCTION("""COMPUTED_VALUE"""),2020)</f>
        <v>2020</v>
      </c>
    </row>
    <row r="210" spans="1:7" x14ac:dyDescent="0.25">
      <c r="A210" s="1" t="s">
        <v>509</v>
      </c>
      <c r="B210" s="1" t="s">
        <v>510</v>
      </c>
      <c r="C210" s="1" t="s">
        <v>511</v>
      </c>
      <c r="D210" s="2">
        <v>43223.77507210648</v>
      </c>
      <c r="E210" s="1">
        <f ca="1">IFERROR(__xludf.DUMMYFUNCTION("SPLIT(D210,""/"")"),5)</f>
        <v>5</v>
      </c>
      <c r="F210" s="1">
        <f ca="1">IFERROR(__xludf.DUMMYFUNCTION("""COMPUTED_VALUE"""),3)</f>
        <v>3</v>
      </c>
      <c r="G210" s="1">
        <f ca="1">IFERROR(__xludf.DUMMYFUNCTION("""COMPUTED_VALUE"""),2018)</f>
        <v>2018</v>
      </c>
    </row>
    <row r="211" spans="1:7" x14ac:dyDescent="0.25">
      <c r="A211" s="1" t="s">
        <v>512</v>
      </c>
      <c r="B211" s="1" t="s">
        <v>513</v>
      </c>
      <c r="C211" s="1" t="s">
        <v>18</v>
      </c>
      <c r="D211" s="2">
        <v>43503.406921759262</v>
      </c>
      <c r="E211" s="1">
        <f ca="1">IFERROR(__xludf.DUMMYFUNCTION("SPLIT(D211,""/"")"),2)</f>
        <v>2</v>
      </c>
      <c r="F211" s="1">
        <f ca="1">IFERROR(__xludf.DUMMYFUNCTION("""COMPUTED_VALUE"""),7)</f>
        <v>7</v>
      </c>
      <c r="G211" s="1">
        <f ca="1">IFERROR(__xludf.DUMMYFUNCTION("""COMPUTED_VALUE"""),2019)</f>
        <v>2019</v>
      </c>
    </row>
    <row r="212" spans="1:7" x14ac:dyDescent="0.25">
      <c r="A212" s="1" t="s">
        <v>514</v>
      </c>
      <c r="B212" s="1" t="s">
        <v>515</v>
      </c>
      <c r="C212" s="1" t="s">
        <v>18</v>
      </c>
      <c r="D212" s="2">
        <v>43820.50568159722</v>
      </c>
      <c r="E212" s="1">
        <f ca="1">IFERROR(__xludf.DUMMYFUNCTION("SPLIT(D212,""/"")"),12)</f>
        <v>12</v>
      </c>
      <c r="F212" s="1">
        <f ca="1">IFERROR(__xludf.DUMMYFUNCTION("""COMPUTED_VALUE"""),21)</f>
        <v>21</v>
      </c>
      <c r="G212" s="1">
        <f ca="1">IFERROR(__xludf.DUMMYFUNCTION("""COMPUTED_VALUE"""),2019)</f>
        <v>2019</v>
      </c>
    </row>
    <row r="213" spans="1:7" x14ac:dyDescent="0.25">
      <c r="A213" s="1" t="s">
        <v>516</v>
      </c>
      <c r="B213" s="1" t="s">
        <v>517</v>
      </c>
      <c r="C213" s="1" t="s">
        <v>518</v>
      </c>
      <c r="D213" s="2">
        <v>43723.468937581019</v>
      </c>
      <c r="E213" s="1">
        <f ca="1">IFERROR(__xludf.DUMMYFUNCTION("SPLIT(D213,""/"")"),9)</f>
        <v>9</v>
      </c>
      <c r="F213" s="1">
        <f ca="1">IFERROR(__xludf.DUMMYFUNCTION("""COMPUTED_VALUE"""),15)</f>
        <v>15</v>
      </c>
      <c r="G213" s="1">
        <f ca="1">IFERROR(__xludf.DUMMYFUNCTION("""COMPUTED_VALUE"""),2019)</f>
        <v>2019</v>
      </c>
    </row>
    <row r="214" spans="1:7" x14ac:dyDescent="0.25">
      <c r="A214" s="1" t="s">
        <v>519</v>
      </c>
      <c r="B214" s="1" t="s">
        <v>520</v>
      </c>
      <c r="C214" s="1" t="s">
        <v>521</v>
      </c>
      <c r="D214" s="2">
        <v>43565.378102546296</v>
      </c>
      <c r="E214" s="1">
        <f ca="1">IFERROR(__xludf.DUMMYFUNCTION("SPLIT(D214,""/"")"),4)</f>
        <v>4</v>
      </c>
      <c r="F214" s="1">
        <f ca="1">IFERROR(__xludf.DUMMYFUNCTION("""COMPUTED_VALUE"""),10)</f>
        <v>10</v>
      </c>
      <c r="G214" s="1">
        <f ca="1">IFERROR(__xludf.DUMMYFUNCTION("""COMPUTED_VALUE"""),2019)</f>
        <v>2019</v>
      </c>
    </row>
    <row r="215" spans="1:7" x14ac:dyDescent="0.25">
      <c r="A215" s="1" t="s">
        <v>522</v>
      </c>
      <c r="B215" s="1" t="s">
        <v>523</v>
      </c>
      <c r="C215" s="1" t="s">
        <v>524</v>
      </c>
      <c r="D215" s="2">
        <v>43835.385589386577</v>
      </c>
      <c r="E215" s="1">
        <f ca="1">IFERROR(__xludf.DUMMYFUNCTION("SPLIT(D215,""/"")"),1)</f>
        <v>1</v>
      </c>
      <c r="F215" s="1">
        <f ca="1">IFERROR(__xludf.DUMMYFUNCTION("""COMPUTED_VALUE"""),5)</f>
        <v>5</v>
      </c>
      <c r="G215" s="1">
        <f ca="1">IFERROR(__xludf.DUMMYFUNCTION("""COMPUTED_VALUE"""),2020)</f>
        <v>2020</v>
      </c>
    </row>
    <row r="216" spans="1:7" x14ac:dyDescent="0.25">
      <c r="A216" s="1" t="s">
        <v>525</v>
      </c>
      <c r="B216" s="1" t="s">
        <v>526</v>
      </c>
      <c r="C216" s="1" t="s">
        <v>18</v>
      </c>
      <c r="D216" s="2">
        <v>43525.776774849539</v>
      </c>
      <c r="E216" s="1">
        <f ca="1">IFERROR(__xludf.DUMMYFUNCTION("SPLIT(D216,""/"")"),3)</f>
        <v>3</v>
      </c>
      <c r="F216" s="1">
        <f ca="1">IFERROR(__xludf.DUMMYFUNCTION("""COMPUTED_VALUE"""),1)</f>
        <v>1</v>
      </c>
      <c r="G216" s="1">
        <f ca="1">IFERROR(__xludf.DUMMYFUNCTION("""COMPUTED_VALUE"""),2019)</f>
        <v>2019</v>
      </c>
    </row>
    <row r="217" spans="1:7" x14ac:dyDescent="0.25">
      <c r="A217" s="1" t="s">
        <v>527</v>
      </c>
      <c r="B217" s="1" t="s">
        <v>528</v>
      </c>
      <c r="C217" s="1" t="s">
        <v>529</v>
      </c>
      <c r="D217" s="2">
        <v>43790.383213541667</v>
      </c>
      <c r="E217" s="1">
        <f ca="1">IFERROR(__xludf.DUMMYFUNCTION("SPLIT(D217,""/"")"),11)</f>
        <v>11</v>
      </c>
      <c r="F217" s="1">
        <f ca="1">IFERROR(__xludf.DUMMYFUNCTION("""COMPUTED_VALUE"""),21)</f>
        <v>21</v>
      </c>
      <c r="G217" s="1">
        <f ca="1">IFERROR(__xludf.DUMMYFUNCTION("""COMPUTED_VALUE"""),2019)</f>
        <v>2019</v>
      </c>
    </row>
    <row r="218" spans="1:7" x14ac:dyDescent="0.25">
      <c r="A218" s="1" t="s">
        <v>530</v>
      </c>
      <c r="B218" s="1" t="s">
        <v>531</v>
      </c>
      <c r="C218" s="1" t="s">
        <v>532</v>
      </c>
      <c r="D218" s="2">
        <v>43820.490843981483</v>
      </c>
      <c r="E218" s="1">
        <f ca="1">IFERROR(__xludf.DUMMYFUNCTION("SPLIT(D218,""/"")"),12)</f>
        <v>12</v>
      </c>
      <c r="F218" s="1">
        <f ca="1">IFERROR(__xludf.DUMMYFUNCTION("""COMPUTED_VALUE"""),21)</f>
        <v>21</v>
      </c>
      <c r="G218" s="1">
        <f ca="1">IFERROR(__xludf.DUMMYFUNCTION("""COMPUTED_VALUE"""),2019)</f>
        <v>2019</v>
      </c>
    </row>
    <row r="219" spans="1:7" x14ac:dyDescent="0.25">
      <c r="A219" s="1" t="s">
        <v>533</v>
      </c>
      <c r="B219" s="1" t="s">
        <v>534</v>
      </c>
      <c r="C219" s="1" t="s">
        <v>18</v>
      </c>
      <c r="D219" s="2">
        <v>43820.512542939818</v>
      </c>
      <c r="E219" s="1">
        <f ca="1">IFERROR(__xludf.DUMMYFUNCTION("SPLIT(D219,""/"")"),12)</f>
        <v>12</v>
      </c>
      <c r="F219" s="1">
        <f ca="1">IFERROR(__xludf.DUMMYFUNCTION("""COMPUTED_VALUE"""),21)</f>
        <v>21</v>
      </c>
      <c r="G219" s="1">
        <f ca="1">IFERROR(__xludf.DUMMYFUNCTION("""COMPUTED_VALUE"""),2019)</f>
        <v>2019</v>
      </c>
    </row>
    <row r="220" spans="1:7" x14ac:dyDescent="0.25">
      <c r="A220" s="1" t="s">
        <v>535</v>
      </c>
      <c r="B220" s="1" t="s">
        <v>536</v>
      </c>
      <c r="C220" s="1" t="s">
        <v>18</v>
      </c>
      <c r="D220" s="2">
        <v>43616.378334837966</v>
      </c>
      <c r="E220" s="1">
        <f ca="1">IFERROR(__xludf.DUMMYFUNCTION("SPLIT(D220,""/"")"),5)</f>
        <v>5</v>
      </c>
      <c r="F220" s="1">
        <f ca="1">IFERROR(__xludf.DUMMYFUNCTION("""COMPUTED_VALUE"""),31)</f>
        <v>31</v>
      </c>
      <c r="G220" s="1">
        <f ca="1">IFERROR(__xludf.DUMMYFUNCTION("""COMPUTED_VALUE"""),2019)</f>
        <v>2019</v>
      </c>
    </row>
    <row r="221" spans="1:7" x14ac:dyDescent="0.25">
      <c r="A221" s="1" t="s">
        <v>537</v>
      </c>
      <c r="B221" s="1" t="s">
        <v>538</v>
      </c>
      <c r="C221" s="1" t="s">
        <v>539</v>
      </c>
      <c r="D221" s="2">
        <v>43476.628566435182</v>
      </c>
      <c r="E221" s="1">
        <f ca="1">IFERROR(__xludf.DUMMYFUNCTION("SPLIT(D221,""/"")"),1)</f>
        <v>1</v>
      </c>
      <c r="F221" s="1">
        <f ca="1">IFERROR(__xludf.DUMMYFUNCTION("""COMPUTED_VALUE"""),11)</f>
        <v>11</v>
      </c>
      <c r="G221" s="1">
        <f ca="1">IFERROR(__xludf.DUMMYFUNCTION("""COMPUTED_VALUE"""),2019)</f>
        <v>2019</v>
      </c>
    </row>
    <row r="222" spans="1:7" x14ac:dyDescent="0.25">
      <c r="A222" s="1" t="s">
        <v>540</v>
      </c>
      <c r="B222" s="1" t="s">
        <v>541</v>
      </c>
      <c r="C222" s="1" t="s">
        <v>542</v>
      </c>
      <c r="D222" s="2">
        <v>43604.481441631942</v>
      </c>
      <c r="E222" s="1">
        <f ca="1">IFERROR(__xludf.DUMMYFUNCTION("SPLIT(D222,""/"")"),5)</f>
        <v>5</v>
      </c>
      <c r="F222" s="1">
        <f ca="1">IFERROR(__xludf.DUMMYFUNCTION("""COMPUTED_VALUE"""),19)</f>
        <v>19</v>
      </c>
      <c r="G222" s="1">
        <f ca="1">IFERROR(__xludf.DUMMYFUNCTION("""COMPUTED_VALUE"""),2019)</f>
        <v>2019</v>
      </c>
    </row>
    <row r="223" spans="1:7" x14ac:dyDescent="0.25">
      <c r="A223" s="1" t="s">
        <v>543</v>
      </c>
      <c r="B223" s="1" t="s">
        <v>544</v>
      </c>
      <c r="C223" s="1" t="s">
        <v>545</v>
      </c>
      <c r="D223" s="2">
        <v>43880.492348460648</v>
      </c>
      <c r="E223" s="1">
        <f ca="1">IFERROR(__xludf.DUMMYFUNCTION("SPLIT(D223,""/"")"),2)</f>
        <v>2</v>
      </c>
      <c r="F223" s="1">
        <f ca="1">IFERROR(__xludf.DUMMYFUNCTION("""COMPUTED_VALUE"""),19)</f>
        <v>19</v>
      </c>
      <c r="G223" s="1">
        <f ca="1">IFERROR(__xludf.DUMMYFUNCTION("""COMPUTED_VALUE"""),2020)</f>
        <v>2020</v>
      </c>
    </row>
    <row r="224" spans="1:7" x14ac:dyDescent="0.25">
      <c r="A224" s="1" t="s">
        <v>546</v>
      </c>
      <c r="B224" s="1" t="s">
        <v>547</v>
      </c>
      <c r="C224" s="1" t="s">
        <v>548</v>
      </c>
      <c r="D224" s="2">
        <v>43452.410355474538</v>
      </c>
      <c r="E224" s="1">
        <f ca="1">IFERROR(__xludf.DUMMYFUNCTION("SPLIT(D224,""/"")"),12)</f>
        <v>12</v>
      </c>
      <c r="F224" s="1">
        <f ca="1">IFERROR(__xludf.DUMMYFUNCTION("""COMPUTED_VALUE"""),18)</f>
        <v>18</v>
      </c>
      <c r="G224" s="1">
        <f ca="1">IFERROR(__xludf.DUMMYFUNCTION("""COMPUTED_VALUE"""),2018)</f>
        <v>2018</v>
      </c>
    </row>
    <row r="225" spans="1:7" x14ac:dyDescent="0.25">
      <c r="A225" s="3" t="s">
        <v>549</v>
      </c>
      <c r="B225" s="1" t="s">
        <v>550</v>
      </c>
      <c r="C225" s="1" t="s">
        <v>18</v>
      </c>
      <c r="D225" s="2">
        <v>43789.480536423609</v>
      </c>
      <c r="E225" s="1">
        <f ca="1">IFERROR(__xludf.DUMMYFUNCTION("SPLIT(D225,""/"")"),11)</f>
        <v>11</v>
      </c>
      <c r="F225" s="1">
        <f ca="1">IFERROR(__xludf.DUMMYFUNCTION("""COMPUTED_VALUE"""),20)</f>
        <v>20</v>
      </c>
      <c r="G225" s="1">
        <f ca="1">IFERROR(__xludf.DUMMYFUNCTION("""COMPUTED_VALUE"""),2019)</f>
        <v>2019</v>
      </c>
    </row>
    <row r="226" spans="1:7" x14ac:dyDescent="0.25">
      <c r="A226" s="1" t="s">
        <v>551</v>
      </c>
      <c r="B226" s="1" t="s">
        <v>552</v>
      </c>
      <c r="C226" s="1" t="s">
        <v>18</v>
      </c>
      <c r="D226" s="2">
        <v>43891.378866631945</v>
      </c>
      <c r="E226" s="1">
        <f ca="1">IFERROR(__xludf.DUMMYFUNCTION("SPLIT(D226,""/"")"),3)</f>
        <v>3</v>
      </c>
      <c r="F226" s="1">
        <f ca="1">IFERROR(__xludf.DUMMYFUNCTION("""COMPUTED_VALUE"""),1)</f>
        <v>1</v>
      </c>
      <c r="G226" s="1">
        <f ca="1">IFERROR(__xludf.DUMMYFUNCTION("""COMPUTED_VALUE"""),2020)</f>
        <v>2020</v>
      </c>
    </row>
    <row r="227" spans="1:7" x14ac:dyDescent="0.25">
      <c r="A227" s="1" t="s">
        <v>553</v>
      </c>
      <c r="B227" s="1" t="s">
        <v>554</v>
      </c>
      <c r="C227" s="1" t="s">
        <v>555</v>
      </c>
      <c r="D227" s="2">
        <v>43447.652985879628</v>
      </c>
      <c r="E227" s="1">
        <f ca="1">IFERROR(__xludf.DUMMYFUNCTION("SPLIT(D227,""/"")"),12)</f>
        <v>12</v>
      </c>
      <c r="F227" s="1">
        <f ca="1">IFERROR(__xludf.DUMMYFUNCTION("""COMPUTED_VALUE"""),13)</f>
        <v>13</v>
      </c>
      <c r="G227" s="1">
        <f ca="1">IFERROR(__xludf.DUMMYFUNCTION("""COMPUTED_VALUE"""),2018)</f>
        <v>2018</v>
      </c>
    </row>
    <row r="228" spans="1:7" x14ac:dyDescent="0.25">
      <c r="A228" s="1" t="s">
        <v>556</v>
      </c>
      <c r="B228" s="1" t="s">
        <v>557</v>
      </c>
      <c r="C228" s="1" t="s">
        <v>18</v>
      </c>
      <c r="D228" s="2">
        <v>43678.518572222223</v>
      </c>
      <c r="E228" s="1">
        <f ca="1">IFERROR(__xludf.DUMMYFUNCTION("SPLIT(D228,""/"")"),8)</f>
        <v>8</v>
      </c>
      <c r="F228" s="1">
        <f ca="1">IFERROR(__xludf.DUMMYFUNCTION("""COMPUTED_VALUE"""),1)</f>
        <v>1</v>
      </c>
      <c r="G228" s="1">
        <f ca="1">IFERROR(__xludf.DUMMYFUNCTION("""COMPUTED_VALUE"""),2019)</f>
        <v>2019</v>
      </c>
    </row>
    <row r="229" spans="1:7" x14ac:dyDescent="0.25">
      <c r="A229" s="1" t="s">
        <v>558</v>
      </c>
      <c r="B229" s="1" t="s">
        <v>559</v>
      </c>
      <c r="C229" s="1" t="s">
        <v>560</v>
      </c>
      <c r="D229" s="2">
        <v>43421.504086493056</v>
      </c>
      <c r="E229" s="1">
        <f ca="1">IFERROR(__xludf.DUMMYFUNCTION("SPLIT(D229,""/"")"),11)</f>
        <v>11</v>
      </c>
      <c r="F229" s="1">
        <f ca="1">IFERROR(__xludf.DUMMYFUNCTION("""COMPUTED_VALUE"""),17)</f>
        <v>17</v>
      </c>
      <c r="G229" s="1">
        <f ca="1">IFERROR(__xludf.DUMMYFUNCTION("""COMPUTED_VALUE"""),2018)</f>
        <v>2018</v>
      </c>
    </row>
    <row r="230" spans="1:7" x14ac:dyDescent="0.25">
      <c r="A230" s="1" t="s">
        <v>561</v>
      </c>
      <c r="B230" s="1" t="s">
        <v>562</v>
      </c>
      <c r="C230" s="1" t="s">
        <v>499</v>
      </c>
      <c r="D230" s="2">
        <v>43790.518441168984</v>
      </c>
      <c r="E230" s="1">
        <f ca="1">IFERROR(__xludf.DUMMYFUNCTION("SPLIT(D230,""/"")"),11)</f>
        <v>11</v>
      </c>
      <c r="F230" s="1">
        <f ca="1">IFERROR(__xludf.DUMMYFUNCTION("""COMPUTED_VALUE"""),21)</f>
        <v>21</v>
      </c>
      <c r="G230" s="1">
        <f ca="1">IFERROR(__xludf.DUMMYFUNCTION("""COMPUTED_VALUE"""),2019)</f>
        <v>2019</v>
      </c>
    </row>
    <row r="231" spans="1:7" x14ac:dyDescent="0.25">
      <c r="A231" s="1" t="s">
        <v>563</v>
      </c>
      <c r="B231" s="1" t="s">
        <v>564</v>
      </c>
      <c r="C231" s="1" t="s">
        <v>75</v>
      </c>
      <c r="D231" s="2">
        <v>43405.445275694445</v>
      </c>
      <c r="E231" s="1">
        <f ca="1">IFERROR(__xludf.DUMMYFUNCTION("SPLIT(D231,""/"")"),11)</f>
        <v>11</v>
      </c>
      <c r="F231" s="1">
        <f ca="1">IFERROR(__xludf.DUMMYFUNCTION("""COMPUTED_VALUE"""),1)</f>
        <v>1</v>
      </c>
      <c r="G231" s="1">
        <f ca="1">IFERROR(__xludf.DUMMYFUNCTION("""COMPUTED_VALUE"""),2018)</f>
        <v>2018</v>
      </c>
    </row>
    <row r="232" spans="1:7" x14ac:dyDescent="0.25">
      <c r="A232" s="1" t="s">
        <v>565</v>
      </c>
      <c r="B232" s="1" t="s">
        <v>566</v>
      </c>
      <c r="C232" s="1" t="s">
        <v>196</v>
      </c>
      <c r="D232" s="2">
        <v>43314.38290798611</v>
      </c>
      <c r="E232" s="1">
        <f ca="1">IFERROR(__xludf.DUMMYFUNCTION("SPLIT(D232,""/"")"),8)</f>
        <v>8</v>
      </c>
      <c r="F232" s="1">
        <f ca="1">IFERROR(__xludf.DUMMYFUNCTION("""COMPUTED_VALUE"""),2)</f>
        <v>2</v>
      </c>
      <c r="G232" s="1">
        <f ca="1">IFERROR(__xludf.DUMMYFUNCTION("""COMPUTED_VALUE"""),2018)</f>
        <v>2018</v>
      </c>
    </row>
    <row r="233" spans="1:7" x14ac:dyDescent="0.25">
      <c r="A233" s="1" t="s">
        <v>567</v>
      </c>
      <c r="B233" s="1" t="s">
        <v>568</v>
      </c>
      <c r="C233" s="1" t="s">
        <v>18</v>
      </c>
      <c r="D233" s="2">
        <v>43637.732513622686</v>
      </c>
      <c r="E233" s="1">
        <f ca="1">IFERROR(__xludf.DUMMYFUNCTION("SPLIT(D233,""/"")"),6)</f>
        <v>6</v>
      </c>
      <c r="F233" s="1">
        <f ca="1">IFERROR(__xludf.DUMMYFUNCTION("""COMPUTED_VALUE"""),21)</f>
        <v>21</v>
      </c>
      <c r="G233" s="1">
        <f ca="1">IFERROR(__xludf.DUMMYFUNCTION("""COMPUTED_VALUE"""),2019)</f>
        <v>2019</v>
      </c>
    </row>
    <row r="234" spans="1:7" x14ac:dyDescent="0.25">
      <c r="A234" s="1" t="s">
        <v>569</v>
      </c>
      <c r="B234" s="1" t="s">
        <v>570</v>
      </c>
      <c r="C234" s="1" t="s">
        <v>18</v>
      </c>
      <c r="D234" s="2">
        <v>43880.682368321759</v>
      </c>
      <c r="E234" s="1">
        <f ca="1">IFERROR(__xludf.DUMMYFUNCTION("SPLIT(D234,""/"")"),2)</f>
        <v>2</v>
      </c>
      <c r="F234" s="1">
        <f ca="1">IFERROR(__xludf.DUMMYFUNCTION("""COMPUTED_VALUE"""),19)</f>
        <v>19</v>
      </c>
      <c r="G234" s="1">
        <f ca="1">IFERROR(__xludf.DUMMYFUNCTION("""COMPUTED_VALUE"""),2020)</f>
        <v>2020</v>
      </c>
    </row>
    <row r="235" spans="1:7" x14ac:dyDescent="0.25">
      <c r="A235" s="1" t="s">
        <v>571</v>
      </c>
      <c r="B235" s="1" t="s">
        <v>572</v>
      </c>
      <c r="C235" s="1" t="s">
        <v>18</v>
      </c>
      <c r="D235" s="2">
        <v>43618.381536377317</v>
      </c>
      <c r="E235" s="1">
        <f ca="1">IFERROR(__xludf.DUMMYFUNCTION("SPLIT(D235,""/"")"),6)</f>
        <v>6</v>
      </c>
      <c r="F235" s="1">
        <f ca="1">IFERROR(__xludf.DUMMYFUNCTION("""COMPUTED_VALUE"""),2)</f>
        <v>2</v>
      </c>
      <c r="G235" s="1">
        <f ca="1">IFERROR(__xludf.DUMMYFUNCTION("""COMPUTED_VALUE"""),2019)</f>
        <v>2019</v>
      </c>
    </row>
    <row r="236" spans="1:7" x14ac:dyDescent="0.25">
      <c r="A236" s="1" t="s">
        <v>573</v>
      </c>
      <c r="B236" s="1" t="s">
        <v>574</v>
      </c>
      <c r="C236" s="1" t="s">
        <v>18</v>
      </c>
      <c r="D236" s="2">
        <v>43634.378170983793</v>
      </c>
      <c r="E236" s="1">
        <f ca="1">IFERROR(__xludf.DUMMYFUNCTION("SPLIT(D236,""/"")"),6)</f>
        <v>6</v>
      </c>
      <c r="F236" s="1">
        <f ca="1">IFERROR(__xludf.DUMMYFUNCTION("""COMPUTED_VALUE"""),18)</f>
        <v>18</v>
      </c>
      <c r="G236" s="1">
        <f ca="1">IFERROR(__xludf.DUMMYFUNCTION("""COMPUTED_VALUE"""),2019)</f>
        <v>2019</v>
      </c>
    </row>
    <row r="237" spans="1:7" x14ac:dyDescent="0.25">
      <c r="A237" s="1" t="s">
        <v>575</v>
      </c>
      <c r="B237" s="1" t="s">
        <v>576</v>
      </c>
      <c r="C237" s="1" t="s">
        <v>18</v>
      </c>
      <c r="D237" s="2">
        <v>43825.682768553241</v>
      </c>
      <c r="E237" s="1">
        <f ca="1">IFERROR(__xludf.DUMMYFUNCTION("SPLIT(D237,""/"")"),12)</f>
        <v>12</v>
      </c>
      <c r="F237" s="1">
        <f ca="1">IFERROR(__xludf.DUMMYFUNCTION("""COMPUTED_VALUE"""),26)</f>
        <v>26</v>
      </c>
      <c r="G237" s="1">
        <f ca="1">IFERROR(__xludf.DUMMYFUNCTION("""COMPUTED_VALUE"""),2019)</f>
        <v>2019</v>
      </c>
    </row>
    <row r="238" spans="1:7" x14ac:dyDescent="0.25">
      <c r="A238" s="1" t="s">
        <v>577</v>
      </c>
      <c r="B238" s="1" t="s">
        <v>578</v>
      </c>
      <c r="C238" s="1" t="s">
        <v>18</v>
      </c>
      <c r="D238" s="2">
        <v>43537.612252164348</v>
      </c>
      <c r="E238" s="1">
        <f ca="1">IFERROR(__xludf.DUMMYFUNCTION("SPLIT(D238,""/"")"),3)</f>
        <v>3</v>
      </c>
      <c r="F238" s="1">
        <f ca="1">IFERROR(__xludf.DUMMYFUNCTION("""COMPUTED_VALUE"""),13)</f>
        <v>13</v>
      </c>
      <c r="G238" s="1">
        <f ca="1">IFERROR(__xludf.DUMMYFUNCTION("""COMPUTED_VALUE"""),2019)</f>
        <v>2019</v>
      </c>
    </row>
    <row r="239" spans="1:7" x14ac:dyDescent="0.25">
      <c r="A239" s="1" t="s">
        <v>579</v>
      </c>
      <c r="B239" s="1" t="s">
        <v>580</v>
      </c>
      <c r="C239" s="1" t="s">
        <v>581</v>
      </c>
      <c r="D239" s="2">
        <v>43503.401515509257</v>
      </c>
      <c r="E239" s="1">
        <f ca="1">IFERROR(__xludf.DUMMYFUNCTION("SPLIT(D239,""/"")"),2)</f>
        <v>2</v>
      </c>
      <c r="F239" s="1">
        <f ca="1">IFERROR(__xludf.DUMMYFUNCTION("""COMPUTED_VALUE"""),7)</f>
        <v>7</v>
      </c>
      <c r="G239" s="1">
        <f ca="1">IFERROR(__xludf.DUMMYFUNCTION("""COMPUTED_VALUE"""),2019)</f>
        <v>2019</v>
      </c>
    </row>
    <row r="240" spans="1:7" x14ac:dyDescent="0.25">
      <c r="A240" s="1" t="s">
        <v>582</v>
      </c>
      <c r="B240" s="1" t="s">
        <v>583</v>
      </c>
      <c r="C240" s="1" t="s">
        <v>584</v>
      </c>
      <c r="D240" s="2">
        <v>43337.334494247683</v>
      </c>
      <c r="E240" s="1">
        <f ca="1">IFERROR(__xludf.DUMMYFUNCTION("SPLIT(D240,""/"")"),8)</f>
        <v>8</v>
      </c>
      <c r="F240" s="1">
        <f ca="1">IFERROR(__xludf.DUMMYFUNCTION("""COMPUTED_VALUE"""),25)</f>
        <v>25</v>
      </c>
      <c r="G240" s="1">
        <f ca="1">IFERROR(__xludf.DUMMYFUNCTION("""COMPUTED_VALUE"""),2018)</f>
        <v>2018</v>
      </c>
    </row>
    <row r="241" spans="1:7" x14ac:dyDescent="0.25">
      <c r="A241" s="1" t="s">
        <v>585</v>
      </c>
      <c r="B241" s="1" t="s">
        <v>586</v>
      </c>
      <c r="C241" s="1" t="s">
        <v>587</v>
      </c>
      <c r="D241" s="2">
        <v>43186.719427974538</v>
      </c>
      <c r="E241" s="1">
        <f ca="1">IFERROR(__xludf.DUMMYFUNCTION("SPLIT(D241,""/"")"),3)</f>
        <v>3</v>
      </c>
      <c r="F241" s="1">
        <f ca="1">IFERROR(__xludf.DUMMYFUNCTION("""COMPUTED_VALUE"""),27)</f>
        <v>27</v>
      </c>
      <c r="G241" s="1">
        <f ca="1">IFERROR(__xludf.DUMMYFUNCTION("""COMPUTED_VALUE"""),2018)</f>
        <v>2018</v>
      </c>
    </row>
    <row r="242" spans="1:7" x14ac:dyDescent="0.25">
      <c r="A242" s="1" t="s">
        <v>588</v>
      </c>
      <c r="B242" s="1" t="s">
        <v>589</v>
      </c>
      <c r="C242" s="1" t="s">
        <v>217</v>
      </c>
      <c r="D242" s="2">
        <v>43820.490844097221</v>
      </c>
      <c r="E242" s="1">
        <f ca="1">IFERROR(__xludf.DUMMYFUNCTION("SPLIT(D242,""/"")"),12)</f>
        <v>12</v>
      </c>
      <c r="F242" s="1">
        <f ca="1">IFERROR(__xludf.DUMMYFUNCTION("""COMPUTED_VALUE"""),21)</f>
        <v>21</v>
      </c>
      <c r="G242" s="1">
        <f ca="1">IFERROR(__xludf.DUMMYFUNCTION("""COMPUTED_VALUE"""),2019)</f>
        <v>2019</v>
      </c>
    </row>
    <row r="243" spans="1:7" x14ac:dyDescent="0.25">
      <c r="A243" s="1" t="s">
        <v>590</v>
      </c>
      <c r="B243" s="1" t="s">
        <v>591</v>
      </c>
      <c r="C243" s="1" t="s">
        <v>18</v>
      </c>
      <c r="D243" s="2">
        <v>43436.380639317133</v>
      </c>
      <c r="E243" s="1">
        <f ca="1">IFERROR(__xludf.DUMMYFUNCTION("SPLIT(D243,""/"")"),12)</f>
        <v>12</v>
      </c>
      <c r="F243" s="1">
        <f ca="1">IFERROR(__xludf.DUMMYFUNCTION("""COMPUTED_VALUE"""),2)</f>
        <v>2</v>
      </c>
      <c r="G243" s="1">
        <f ca="1">IFERROR(__xludf.DUMMYFUNCTION("""COMPUTED_VALUE"""),2018)</f>
        <v>2018</v>
      </c>
    </row>
    <row r="244" spans="1:7" x14ac:dyDescent="0.25">
      <c r="A244" s="1" t="s">
        <v>592</v>
      </c>
      <c r="B244" s="1" t="s">
        <v>593</v>
      </c>
      <c r="C244" s="1" t="s">
        <v>18</v>
      </c>
      <c r="D244" s="2">
        <v>43896.619212071761</v>
      </c>
      <c r="E244" s="1">
        <f ca="1">IFERROR(__xludf.DUMMYFUNCTION("SPLIT(D244,""/"")"),3)</f>
        <v>3</v>
      </c>
      <c r="F244" s="1">
        <f ca="1">IFERROR(__xludf.DUMMYFUNCTION("""COMPUTED_VALUE"""),6)</f>
        <v>6</v>
      </c>
      <c r="G244" s="1">
        <f ca="1">IFERROR(__xludf.DUMMYFUNCTION("""COMPUTED_VALUE"""),2020)</f>
        <v>2020</v>
      </c>
    </row>
    <row r="245" spans="1:7" x14ac:dyDescent="0.25">
      <c r="A245" s="1" t="s">
        <v>594</v>
      </c>
      <c r="B245" s="1" t="s">
        <v>595</v>
      </c>
      <c r="C245" s="1" t="s">
        <v>596</v>
      </c>
      <c r="D245" s="2">
        <v>43238.968573182872</v>
      </c>
      <c r="E245" s="1">
        <f ca="1">IFERROR(__xludf.DUMMYFUNCTION("SPLIT(D245,""/"")"),5)</f>
        <v>5</v>
      </c>
      <c r="F245" s="1">
        <f ca="1">IFERROR(__xludf.DUMMYFUNCTION("""COMPUTED_VALUE"""),18)</f>
        <v>18</v>
      </c>
      <c r="G245" s="1">
        <f ca="1">IFERROR(__xludf.DUMMYFUNCTION("""COMPUTED_VALUE"""),2018)</f>
        <v>2018</v>
      </c>
    </row>
    <row r="246" spans="1:7" x14ac:dyDescent="0.25">
      <c r="A246" s="1" t="s">
        <v>597</v>
      </c>
      <c r="B246" s="1" t="s">
        <v>598</v>
      </c>
      <c r="C246" s="1" t="s">
        <v>18</v>
      </c>
      <c r="D246" s="2">
        <v>43795.604048298614</v>
      </c>
      <c r="E246" s="1">
        <f ca="1">IFERROR(__xludf.DUMMYFUNCTION("SPLIT(D246,""/"")"),11)</f>
        <v>11</v>
      </c>
      <c r="F246" s="1">
        <f ca="1">IFERROR(__xludf.DUMMYFUNCTION("""COMPUTED_VALUE"""),26)</f>
        <v>26</v>
      </c>
      <c r="G246" s="1">
        <f ca="1">IFERROR(__xludf.DUMMYFUNCTION("""COMPUTED_VALUE"""),2019)</f>
        <v>2019</v>
      </c>
    </row>
    <row r="247" spans="1:7" x14ac:dyDescent="0.25">
      <c r="A247" s="1" t="s">
        <v>599</v>
      </c>
      <c r="B247" s="1" t="s">
        <v>600</v>
      </c>
      <c r="C247" s="1" t="s">
        <v>18</v>
      </c>
      <c r="D247" s="2">
        <v>43604.380786956019</v>
      </c>
      <c r="E247" s="1">
        <f ca="1">IFERROR(__xludf.DUMMYFUNCTION("SPLIT(D247,""/"")"),5)</f>
        <v>5</v>
      </c>
      <c r="F247" s="1">
        <f ca="1">IFERROR(__xludf.DUMMYFUNCTION("""COMPUTED_VALUE"""),19)</f>
        <v>19</v>
      </c>
      <c r="G247" s="1">
        <f ca="1">IFERROR(__xludf.DUMMYFUNCTION("""COMPUTED_VALUE"""),2019)</f>
        <v>2019</v>
      </c>
    </row>
    <row r="248" spans="1:7" x14ac:dyDescent="0.25">
      <c r="A248" s="1" t="s">
        <v>601</v>
      </c>
      <c r="B248" s="1" t="s">
        <v>602</v>
      </c>
      <c r="C248" s="1" t="s">
        <v>18</v>
      </c>
      <c r="D248" s="2">
        <v>43694.377711261572</v>
      </c>
      <c r="E248" s="1">
        <f ca="1">IFERROR(__xludf.DUMMYFUNCTION("SPLIT(D248,""/"")"),8)</f>
        <v>8</v>
      </c>
      <c r="F248" s="1">
        <f ca="1">IFERROR(__xludf.DUMMYFUNCTION("""COMPUTED_VALUE"""),17)</f>
        <v>17</v>
      </c>
      <c r="G248" s="1">
        <f ca="1">IFERROR(__xludf.DUMMYFUNCTION("""COMPUTED_VALUE"""),2019)</f>
        <v>2019</v>
      </c>
    </row>
    <row r="249" spans="1:7" x14ac:dyDescent="0.25">
      <c r="A249" s="1" t="s">
        <v>603</v>
      </c>
      <c r="B249" s="1" t="s">
        <v>604</v>
      </c>
      <c r="C249" s="1" t="s">
        <v>605</v>
      </c>
      <c r="D249" s="2">
        <v>43726.456542210646</v>
      </c>
      <c r="E249" s="1">
        <f ca="1">IFERROR(__xludf.DUMMYFUNCTION("SPLIT(D249,""/"")"),9)</f>
        <v>9</v>
      </c>
      <c r="F249" s="1">
        <f ca="1">IFERROR(__xludf.DUMMYFUNCTION("""COMPUTED_VALUE"""),18)</f>
        <v>18</v>
      </c>
      <c r="G249" s="1">
        <f ca="1">IFERROR(__xludf.DUMMYFUNCTION("""COMPUTED_VALUE"""),2019)</f>
        <v>2019</v>
      </c>
    </row>
    <row r="250" spans="1:7" x14ac:dyDescent="0.25">
      <c r="A250" s="1" t="s">
        <v>606</v>
      </c>
      <c r="B250" s="1" t="s">
        <v>607</v>
      </c>
      <c r="C250" s="1" t="s">
        <v>608</v>
      </c>
      <c r="D250" s="2">
        <v>43631.440100925924</v>
      </c>
      <c r="E250" s="1">
        <f ca="1">IFERROR(__xludf.DUMMYFUNCTION("SPLIT(D250,""/"")"),6)</f>
        <v>6</v>
      </c>
      <c r="F250" s="1">
        <f ca="1">IFERROR(__xludf.DUMMYFUNCTION("""COMPUTED_VALUE"""),15)</f>
        <v>15</v>
      </c>
      <c r="G250" s="1">
        <f ca="1">IFERROR(__xludf.DUMMYFUNCTION("""COMPUTED_VALUE"""),2019)</f>
        <v>2019</v>
      </c>
    </row>
    <row r="251" spans="1:7" x14ac:dyDescent="0.25">
      <c r="A251" s="1" t="s">
        <v>609</v>
      </c>
      <c r="B251" s="1" t="s">
        <v>610</v>
      </c>
      <c r="C251" s="1" t="s">
        <v>611</v>
      </c>
      <c r="D251" s="2">
        <v>43879.64178726852</v>
      </c>
      <c r="E251" s="1">
        <f ca="1">IFERROR(__xludf.DUMMYFUNCTION("SPLIT(D251,""/"")"),2)</f>
        <v>2</v>
      </c>
      <c r="F251" s="1">
        <f ca="1">IFERROR(__xludf.DUMMYFUNCTION("""COMPUTED_VALUE"""),18)</f>
        <v>18</v>
      </c>
      <c r="G251" s="1">
        <f ca="1">IFERROR(__xludf.DUMMYFUNCTION("""COMPUTED_VALUE"""),2020)</f>
        <v>2020</v>
      </c>
    </row>
    <row r="252" spans="1:7" x14ac:dyDescent="0.25">
      <c r="A252" s="1" t="s">
        <v>612</v>
      </c>
      <c r="B252" s="1" t="s">
        <v>613</v>
      </c>
      <c r="C252" s="1" t="s">
        <v>18</v>
      </c>
      <c r="D252" s="2">
        <v>43901.544073726851</v>
      </c>
      <c r="E252" s="1">
        <f ca="1">IFERROR(__xludf.DUMMYFUNCTION("SPLIT(D252,""/"")"),3)</f>
        <v>3</v>
      </c>
      <c r="F252" s="1">
        <f ca="1">IFERROR(__xludf.DUMMYFUNCTION("""COMPUTED_VALUE"""),11)</f>
        <v>11</v>
      </c>
      <c r="G252" s="1">
        <f ca="1">IFERROR(__xludf.DUMMYFUNCTION("""COMPUTED_VALUE"""),2020)</f>
        <v>2020</v>
      </c>
    </row>
    <row r="253" spans="1:7" x14ac:dyDescent="0.25">
      <c r="A253" s="1" t="s">
        <v>614</v>
      </c>
      <c r="B253" s="1" t="s">
        <v>615</v>
      </c>
      <c r="C253" s="1" t="s">
        <v>616</v>
      </c>
      <c r="D253" s="2">
        <v>43532.708501655092</v>
      </c>
      <c r="E253" s="1">
        <f ca="1">IFERROR(__xludf.DUMMYFUNCTION("SPLIT(D253,""/"")"),3)</f>
        <v>3</v>
      </c>
      <c r="F253" s="1">
        <f ca="1">IFERROR(__xludf.DUMMYFUNCTION("""COMPUTED_VALUE"""),8)</f>
        <v>8</v>
      </c>
      <c r="G253" s="1">
        <f ca="1">IFERROR(__xludf.DUMMYFUNCTION("""COMPUTED_VALUE"""),2019)</f>
        <v>2019</v>
      </c>
    </row>
    <row r="254" spans="1:7" x14ac:dyDescent="0.25">
      <c r="A254" s="1" t="s">
        <v>617</v>
      </c>
      <c r="B254" s="1" t="s">
        <v>618</v>
      </c>
      <c r="C254" s="1" t="s">
        <v>511</v>
      </c>
      <c r="D254" s="2">
        <v>43227.822110451387</v>
      </c>
      <c r="E254" s="1">
        <f ca="1">IFERROR(__xludf.DUMMYFUNCTION("SPLIT(D254,""/"")"),5)</f>
        <v>5</v>
      </c>
      <c r="F254" s="1">
        <f ca="1">IFERROR(__xludf.DUMMYFUNCTION("""COMPUTED_VALUE"""),7)</f>
        <v>7</v>
      </c>
      <c r="G254" s="1">
        <f ca="1">IFERROR(__xludf.DUMMYFUNCTION("""COMPUTED_VALUE"""),2018)</f>
        <v>2018</v>
      </c>
    </row>
    <row r="255" spans="1:7" x14ac:dyDescent="0.25">
      <c r="A255" s="1" t="s">
        <v>619</v>
      </c>
      <c r="B255" s="1" t="s">
        <v>620</v>
      </c>
      <c r="C255" s="1" t="s">
        <v>18</v>
      </c>
      <c r="D255" s="2">
        <v>43820.510574884262</v>
      </c>
      <c r="E255" s="1">
        <f ca="1">IFERROR(__xludf.DUMMYFUNCTION("SPLIT(D255,""/"")"),12)</f>
        <v>12</v>
      </c>
      <c r="F255" s="1">
        <f ca="1">IFERROR(__xludf.DUMMYFUNCTION("""COMPUTED_VALUE"""),21)</f>
        <v>21</v>
      </c>
      <c r="G255" s="1">
        <f ca="1">IFERROR(__xludf.DUMMYFUNCTION("""COMPUTED_VALUE"""),2019)</f>
        <v>2019</v>
      </c>
    </row>
    <row r="256" spans="1:7" x14ac:dyDescent="0.25">
      <c r="A256" s="1" t="s">
        <v>621</v>
      </c>
      <c r="B256" s="1" t="s">
        <v>622</v>
      </c>
      <c r="C256" s="1" t="s">
        <v>18</v>
      </c>
      <c r="D256" s="2">
        <v>43756.65689189815</v>
      </c>
      <c r="E256" s="1">
        <f ca="1">IFERROR(__xludf.DUMMYFUNCTION("SPLIT(D256,""/"")"),10)</f>
        <v>10</v>
      </c>
      <c r="F256" s="1">
        <f ca="1">IFERROR(__xludf.DUMMYFUNCTION("""COMPUTED_VALUE"""),18)</f>
        <v>18</v>
      </c>
      <c r="G256" s="1">
        <f ca="1">IFERROR(__xludf.DUMMYFUNCTION("""COMPUTED_VALUE"""),2019)</f>
        <v>2019</v>
      </c>
    </row>
    <row r="257" spans="1:7" x14ac:dyDescent="0.25">
      <c r="A257" s="1" t="s">
        <v>623</v>
      </c>
      <c r="B257" s="1" t="s">
        <v>624</v>
      </c>
      <c r="C257" s="1" t="s">
        <v>18</v>
      </c>
      <c r="D257" s="2">
        <v>43696.377462233795</v>
      </c>
      <c r="E257" s="1">
        <f ca="1">IFERROR(__xludf.DUMMYFUNCTION("SPLIT(D257,""/"")"),8)</f>
        <v>8</v>
      </c>
      <c r="F257" s="1">
        <f ca="1">IFERROR(__xludf.DUMMYFUNCTION("""COMPUTED_VALUE"""),19)</f>
        <v>19</v>
      </c>
      <c r="G257" s="1">
        <f ca="1">IFERROR(__xludf.DUMMYFUNCTION("""COMPUTED_VALUE"""),2019)</f>
        <v>2019</v>
      </c>
    </row>
    <row r="258" spans="1:7" x14ac:dyDescent="0.25">
      <c r="A258" s="1" t="s">
        <v>625</v>
      </c>
      <c r="B258" s="1" t="s">
        <v>626</v>
      </c>
      <c r="C258" s="1" t="s">
        <v>18</v>
      </c>
      <c r="D258" s="2">
        <v>43864.56135960648</v>
      </c>
      <c r="E258" s="1">
        <f ca="1">IFERROR(__xludf.DUMMYFUNCTION("SPLIT(D258,""/"")"),2)</f>
        <v>2</v>
      </c>
      <c r="F258" s="1">
        <f ca="1">IFERROR(__xludf.DUMMYFUNCTION("""COMPUTED_VALUE"""),3)</f>
        <v>3</v>
      </c>
      <c r="G258" s="1">
        <f ca="1">IFERROR(__xludf.DUMMYFUNCTION("""COMPUTED_VALUE"""),2020)</f>
        <v>2020</v>
      </c>
    </row>
    <row r="259" spans="1:7" x14ac:dyDescent="0.25">
      <c r="A259" s="1" t="s">
        <v>627</v>
      </c>
      <c r="B259" s="1" t="s">
        <v>628</v>
      </c>
      <c r="C259" s="1" t="s">
        <v>18</v>
      </c>
      <c r="D259" s="2">
        <v>43768.379497916663</v>
      </c>
      <c r="E259" s="1">
        <f ca="1">IFERROR(__xludf.DUMMYFUNCTION("SPLIT(D259,""/"")"),10)</f>
        <v>10</v>
      </c>
      <c r="F259" s="1">
        <f ca="1">IFERROR(__xludf.DUMMYFUNCTION("""COMPUTED_VALUE"""),30)</f>
        <v>30</v>
      </c>
      <c r="G259" s="1">
        <f ca="1">IFERROR(__xludf.DUMMYFUNCTION("""COMPUTED_VALUE"""),2019)</f>
        <v>2019</v>
      </c>
    </row>
    <row r="260" spans="1:7" x14ac:dyDescent="0.25">
      <c r="A260" s="1" t="s">
        <v>629</v>
      </c>
      <c r="B260" s="1" t="s">
        <v>630</v>
      </c>
      <c r="C260" s="1" t="s">
        <v>18</v>
      </c>
      <c r="D260" s="2">
        <v>43294.579891284724</v>
      </c>
      <c r="E260" s="1">
        <f ca="1">IFERROR(__xludf.DUMMYFUNCTION("SPLIT(D260,""/"")"),7)</f>
        <v>7</v>
      </c>
      <c r="F260" s="1">
        <f ca="1">IFERROR(__xludf.DUMMYFUNCTION("""COMPUTED_VALUE"""),13)</f>
        <v>13</v>
      </c>
      <c r="G260" s="1">
        <f ca="1">IFERROR(__xludf.DUMMYFUNCTION("""COMPUTED_VALUE"""),2018)</f>
        <v>2018</v>
      </c>
    </row>
    <row r="261" spans="1:7" x14ac:dyDescent="0.25">
      <c r="A261" s="1" t="s">
        <v>631</v>
      </c>
      <c r="B261" s="1" t="s">
        <v>632</v>
      </c>
      <c r="C261" s="1" t="s">
        <v>358</v>
      </c>
      <c r="D261" s="2">
        <v>43618.42417337963</v>
      </c>
      <c r="E261" s="1">
        <f ca="1">IFERROR(__xludf.DUMMYFUNCTION("SPLIT(D261,""/"")"),6)</f>
        <v>6</v>
      </c>
      <c r="F261" s="1">
        <f ca="1">IFERROR(__xludf.DUMMYFUNCTION("""COMPUTED_VALUE"""),2)</f>
        <v>2</v>
      </c>
      <c r="G261" s="1">
        <f ca="1">IFERROR(__xludf.DUMMYFUNCTION("""COMPUTED_VALUE"""),2019)</f>
        <v>2019</v>
      </c>
    </row>
    <row r="262" spans="1:7" x14ac:dyDescent="0.25">
      <c r="A262" s="1" t="s">
        <v>633</v>
      </c>
      <c r="B262" s="1" t="s">
        <v>634</v>
      </c>
      <c r="C262" s="1" t="s">
        <v>18</v>
      </c>
      <c r="D262" s="2">
        <v>43867.403722800926</v>
      </c>
      <c r="E262" s="1">
        <f ca="1">IFERROR(__xludf.DUMMYFUNCTION("SPLIT(D262,""/"")"),2)</f>
        <v>2</v>
      </c>
      <c r="F262" s="1">
        <f ca="1">IFERROR(__xludf.DUMMYFUNCTION("""COMPUTED_VALUE"""),6)</f>
        <v>6</v>
      </c>
      <c r="G262" s="1">
        <f ca="1">IFERROR(__xludf.DUMMYFUNCTION("""COMPUTED_VALUE"""),2020)</f>
        <v>2020</v>
      </c>
    </row>
    <row r="263" spans="1:7" x14ac:dyDescent="0.25">
      <c r="A263" s="1" t="s">
        <v>635</v>
      </c>
      <c r="B263" s="1" t="s">
        <v>636</v>
      </c>
      <c r="C263" s="1" t="s">
        <v>18</v>
      </c>
      <c r="D263" s="2">
        <v>43286.685899305558</v>
      </c>
      <c r="E263" s="1">
        <f ca="1">IFERROR(__xludf.DUMMYFUNCTION("SPLIT(D263,""/"")"),7)</f>
        <v>7</v>
      </c>
      <c r="F263" s="1">
        <f ca="1">IFERROR(__xludf.DUMMYFUNCTION("""COMPUTED_VALUE"""),5)</f>
        <v>5</v>
      </c>
      <c r="G263" s="1">
        <f ca="1">IFERROR(__xludf.DUMMYFUNCTION("""COMPUTED_VALUE"""),2018)</f>
        <v>2018</v>
      </c>
    </row>
    <row r="264" spans="1:7" x14ac:dyDescent="0.25">
      <c r="A264" s="1" t="s">
        <v>637</v>
      </c>
      <c r="B264" s="1" t="s">
        <v>638</v>
      </c>
      <c r="C264" s="1" t="s">
        <v>18</v>
      </c>
      <c r="D264" s="2">
        <v>43452.413524386575</v>
      </c>
      <c r="E264" s="1">
        <f ca="1">IFERROR(__xludf.DUMMYFUNCTION("SPLIT(D264,""/"")"),12)</f>
        <v>12</v>
      </c>
      <c r="F264" s="1">
        <f ca="1">IFERROR(__xludf.DUMMYFUNCTION("""COMPUTED_VALUE"""),18)</f>
        <v>18</v>
      </c>
      <c r="G264" s="1">
        <f ca="1">IFERROR(__xludf.DUMMYFUNCTION("""COMPUTED_VALUE"""),2018)</f>
        <v>2018</v>
      </c>
    </row>
    <row r="265" spans="1:7" x14ac:dyDescent="0.25">
      <c r="A265" s="1" t="s">
        <v>639</v>
      </c>
      <c r="B265" s="1" t="s">
        <v>640</v>
      </c>
      <c r="C265" s="1" t="s">
        <v>18</v>
      </c>
      <c r="D265" s="2">
        <v>43399.375927546294</v>
      </c>
      <c r="E265" s="1">
        <f ca="1">IFERROR(__xludf.DUMMYFUNCTION("SPLIT(D265,""/"")"),10)</f>
        <v>10</v>
      </c>
      <c r="F265" s="1">
        <f ca="1">IFERROR(__xludf.DUMMYFUNCTION("""COMPUTED_VALUE"""),26)</f>
        <v>26</v>
      </c>
      <c r="G265" s="1">
        <f ca="1">IFERROR(__xludf.DUMMYFUNCTION("""COMPUTED_VALUE"""),2018)</f>
        <v>2018</v>
      </c>
    </row>
    <row r="266" spans="1:7" x14ac:dyDescent="0.25">
      <c r="A266" s="1" t="s">
        <v>641</v>
      </c>
      <c r="B266" s="1" t="s">
        <v>642</v>
      </c>
      <c r="C266" s="1" t="s">
        <v>643</v>
      </c>
      <c r="D266" s="2">
        <v>43752.37795454861</v>
      </c>
      <c r="E266" s="1">
        <f ca="1">IFERROR(__xludf.DUMMYFUNCTION("SPLIT(D266,""/"")"),10)</f>
        <v>10</v>
      </c>
      <c r="F266" s="1">
        <f ca="1">IFERROR(__xludf.DUMMYFUNCTION("""COMPUTED_VALUE"""),14)</f>
        <v>14</v>
      </c>
      <c r="G266" s="1">
        <f ca="1">IFERROR(__xludf.DUMMYFUNCTION("""COMPUTED_VALUE"""),2019)</f>
        <v>2019</v>
      </c>
    </row>
    <row r="267" spans="1:7" x14ac:dyDescent="0.25">
      <c r="A267" s="1" t="s">
        <v>644</v>
      </c>
      <c r="B267" s="1" t="s">
        <v>645</v>
      </c>
      <c r="C267" s="1" t="s">
        <v>646</v>
      </c>
      <c r="D267" s="2">
        <v>43369.548955752318</v>
      </c>
      <c r="E267" s="1">
        <f ca="1">IFERROR(__xludf.DUMMYFUNCTION("SPLIT(D267,""/"")"),9)</f>
        <v>9</v>
      </c>
      <c r="F267" s="1">
        <f ca="1">IFERROR(__xludf.DUMMYFUNCTION("""COMPUTED_VALUE"""),26)</f>
        <v>26</v>
      </c>
      <c r="G267" s="1">
        <f ca="1">IFERROR(__xludf.DUMMYFUNCTION("""COMPUTED_VALUE"""),2018)</f>
        <v>2018</v>
      </c>
    </row>
    <row r="268" spans="1:7" x14ac:dyDescent="0.25">
      <c r="A268" s="1" t="s">
        <v>647</v>
      </c>
      <c r="B268" s="1" t="s">
        <v>648</v>
      </c>
      <c r="C268" s="1" t="s">
        <v>649</v>
      </c>
      <c r="D268" s="2">
        <v>43824.518306863429</v>
      </c>
      <c r="E268" s="1">
        <f ca="1">IFERROR(__xludf.DUMMYFUNCTION("SPLIT(D268,""/"")"),12)</f>
        <v>12</v>
      </c>
      <c r="F268" s="1">
        <f ca="1">IFERROR(__xludf.DUMMYFUNCTION("""COMPUTED_VALUE"""),25)</f>
        <v>25</v>
      </c>
      <c r="G268" s="1">
        <f ca="1">IFERROR(__xludf.DUMMYFUNCTION("""COMPUTED_VALUE"""),2019)</f>
        <v>2019</v>
      </c>
    </row>
    <row r="269" spans="1:7" x14ac:dyDescent="0.25">
      <c r="A269" s="1" t="s">
        <v>650</v>
      </c>
      <c r="B269" s="1" t="s">
        <v>651</v>
      </c>
      <c r="C269" s="1" t="s">
        <v>18</v>
      </c>
      <c r="D269" s="2">
        <v>43820.507437152781</v>
      </c>
      <c r="E269" s="1">
        <f ca="1">IFERROR(__xludf.DUMMYFUNCTION("SPLIT(D269,""/"")"),12)</f>
        <v>12</v>
      </c>
      <c r="F269" s="1">
        <f ca="1">IFERROR(__xludf.DUMMYFUNCTION("""COMPUTED_VALUE"""),21)</f>
        <v>21</v>
      </c>
      <c r="G269" s="1">
        <f ca="1">IFERROR(__xludf.DUMMYFUNCTION("""COMPUTED_VALUE"""),2019)</f>
        <v>2019</v>
      </c>
    </row>
    <row r="270" spans="1:7" x14ac:dyDescent="0.25">
      <c r="A270" s="3" t="s">
        <v>652</v>
      </c>
      <c r="B270" s="1" t="s">
        <v>653</v>
      </c>
      <c r="C270" s="1" t="s">
        <v>654</v>
      </c>
      <c r="D270" s="2">
        <v>43880.683285763887</v>
      </c>
      <c r="E270" s="1">
        <f ca="1">IFERROR(__xludf.DUMMYFUNCTION("SPLIT(D270,""/"")"),2)</f>
        <v>2</v>
      </c>
      <c r="F270" s="1">
        <f ca="1">IFERROR(__xludf.DUMMYFUNCTION("""COMPUTED_VALUE"""),19)</f>
        <v>19</v>
      </c>
      <c r="G270" s="1">
        <f ca="1">IFERROR(__xludf.DUMMYFUNCTION("""COMPUTED_VALUE"""),2020)</f>
        <v>2020</v>
      </c>
    </row>
    <row r="271" spans="1:7" x14ac:dyDescent="0.25">
      <c r="A271" s="1" t="s">
        <v>655</v>
      </c>
      <c r="B271" s="1" t="s">
        <v>656</v>
      </c>
      <c r="C271" s="1" t="s">
        <v>97</v>
      </c>
      <c r="D271" s="2">
        <v>43735.786328935188</v>
      </c>
      <c r="E271" s="1">
        <f ca="1">IFERROR(__xludf.DUMMYFUNCTION("SPLIT(D271,""/"")"),9)</f>
        <v>9</v>
      </c>
      <c r="F271" s="1">
        <f ca="1">IFERROR(__xludf.DUMMYFUNCTION("""COMPUTED_VALUE"""),27)</f>
        <v>27</v>
      </c>
      <c r="G271" s="1">
        <f ca="1">IFERROR(__xludf.DUMMYFUNCTION("""COMPUTED_VALUE"""),2019)</f>
        <v>2019</v>
      </c>
    </row>
    <row r="272" spans="1:7" x14ac:dyDescent="0.25">
      <c r="A272" s="1" t="s">
        <v>657</v>
      </c>
      <c r="B272" s="1" t="s">
        <v>658</v>
      </c>
      <c r="C272" s="1" t="s">
        <v>659</v>
      </c>
      <c r="D272" s="2">
        <v>43473.702141516202</v>
      </c>
      <c r="E272" s="1">
        <f ca="1">IFERROR(__xludf.DUMMYFUNCTION("SPLIT(D272,""/"")"),1)</f>
        <v>1</v>
      </c>
      <c r="F272" s="1">
        <f ca="1">IFERROR(__xludf.DUMMYFUNCTION("""COMPUTED_VALUE"""),8)</f>
        <v>8</v>
      </c>
      <c r="G272" s="1">
        <f ca="1">IFERROR(__xludf.DUMMYFUNCTION("""COMPUTED_VALUE"""),2019)</f>
        <v>2019</v>
      </c>
    </row>
    <row r="273" spans="1:7" x14ac:dyDescent="0.25">
      <c r="A273" s="1" t="s">
        <v>660</v>
      </c>
      <c r="B273" s="1" t="s">
        <v>661</v>
      </c>
      <c r="C273" s="1" t="s">
        <v>662</v>
      </c>
      <c r="D273" s="2">
        <v>43818.704838692131</v>
      </c>
      <c r="E273" s="1">
        <f ca="1">IFERROR(__xludf.DUMMYFUNCTION("SPLIT(D273,""/"")"),12)</f>
        <v>12</v>
      </c>
      <c r="F273" s="1">
        <f ca="1">IFERROR(__xludf.DUMMYFUNCTION("""COMPUTED_VALUE"""),19)</f>
        <v>19</v>
      </c>
      <c r="G273" s="1">
        <f ca="1">IFERROR(__xludf.DUMMYFUNCTION("""COMPUTED_VALUE"""),2019)</f>
        <v>2019</v>
      </c>
    </row>
    <row r="274" spans="1:7" x14ac:dyDescent="0.25">
      <c r="A274" s="1" t="s">
        <v>663</v>
      </c>
      <c r="B274" s="1" t="s">
        <v>664</v>
      </c>
      <c r="C274" s="1" t="s">
        <v>665</v>
      </c>
      <c r="D274" s="2">
        <v>43447.649741435183</v>
      </c>
      <c r="E274" s="1">
        <f ca="1">IFERROR(__xludf.DUMMYFUNCTION("SPLIT(D274,""/"")"),12)</f>
        <v>12</v>
      </c>
      <c r="F274" s="1">
        <f ca="1">IFERROR(__xludf.DUMMYFUNCTION("""COMPUTED_VALUE"""),13)</f>
        <v>13</v>
      </c>
      <c r="G274" s="1">
        <f ca="1">IFERROR(__xludf.DUMMYFUNCTION("""COMPUTED_VALUE"""),2018)</f>
        <v>2018</v>
      </c>
    </row>
    <row r="275" spans="1:7" x14ac:dyDescent="0.25">
      <c r="A275" s="1" t="s">
        <v>666</v>
      </c>
      <c r="B275" s="1" t="s">
        <v>667</v>
      </c>
      <c r="C275" s="1" t="s">
        <v>18</v>
      </c>
      <c r="D275" s="2">
        <v>43804.379089085647</v>
      </c>
      <c r="E275" s="1">
        <f ca="1">IFERROR(__xludf.DUMMYFUNCTION("SPLIT(D275,""/"")"),12)</f>
        <v>12</v>
      </c>
      <c r="F275" s="1">
        <f ca="1">IFERROR(__xludf.DUMMYFUNCTION("""COMPUTED_VALUE"""),5)</f>
        <v>5</v>
      </c>
      <c r="G275" s="1">
        <f ca="1">IFERROR(__xludf.DUMMYFUNCTION("""COMPUTED_VALUE"""),2019)</f>
        <v>2019</v>
      </c>
    </row>
    <row r="276" spans="1:7" x14ac:dyDescent="0.25">
      <c r="A276" s="1" t="s">
        <v>668</v>
      </c>
      <c r="B276" s="1" t="s">
        <v>669</v>
      </c>
      <c r="C276" s="1" t="s">
        <v>18</v>
      </c>
      <c r="D276" s="2">
        <v>43604.38168402778</v>
      </c>
      <c r="E276" s="1">
        <f ca="1">IFERROR(__xludf.DUMMYFUNCTION("SPLIT(D276,""/"")"),5)</f>
        <v>5</v>
      </c>
      <c r="F276" s="1">
        <f ca="1">IFERROR(__xludf.DUMMYFUNCTION("""COMPUTED_VALUE"""),19)</f>
        <v>19</v>
      </c>
      <c r="G276" s="1">
        <f ca="1">IFERROR(__xludf.DUMMYFUNCTION("""COMPUTED_VALUE"""),2019)</f>
        <v>2019</v>
      </c>
    </row>
    <row r="277" spans="1:7" x14ac:dyDescent="0.25">
      <c r="A277" s="1" t="s">
        <v>670</v>
      </c>
      <c r="B277" s="1" t="s">
        <v>671</v>
      </c>
      <c r="C277" s="1" t="s">
        <v>18</v>
      </c>
      <c r="D277" s="2">
        <v>43637.731157870374</v>
      </c>
      <c r="E277" s="1">
        <f ca="1">IFERROR(__xludf.DUMMYFUNCTION("SPLIT(D277,""/"")"),6)</f>
        <v>6</v>
      </c>
      <c r="F277" s="1">
        <f ca="1">IFERROR(__xludf.DUMMYFUNCTION("""COMPUTED_VALUE"""),21)</f>
        <v>21</v>
      </c>
      <c r="G277" s="1">
        <f ca="1">IFERROR(__xludf.DUMMYFUNCTION("""COMPUTED_VALUE"""),2019)</f>
        <v>2019</v>
      </c>
    </row>
    <row r="278" spans="1:7" x14ac:dyDescent="0.25">
      <c r="A278" s="1" t="s">
        <v>672</v>
      </c>
      <c r="B278" s="1" t="s">
        <v>673</v>
      </c>
      <c r="C278" s="1" t="s">
        <v>545</v>
      </c>
      <c r="D278" s="2">
        <v>43880.548264965277</v>
      </c>
      <c r="E278" s="1">
        <f ca="1">IFERROR(__xludf.DUMMYFUNCTION("SPLIT(D278,""/"")"),2)</f>
        <v>2</v>
      </c>
      <c r="F278" s="1">
        <f ca="1">IFERROR(__xludf.DUMMYFUNCTION("""COMPUTED_VALUE"""),19)</f>
        <v>19</v>
      </c>
      <c r="G278" s="1">
        <f ca="1">IFERROR(__xludf.DUMMYFUNCTION("""COMPUTED_VALUE"""),2020)</f>
        <v>2020</v>
      </c>
    </row>
    <row r="279" spans="1:7" x14ac:dyDescent="0.25">
      <c r="A279" s="1" t="s">
        <v>674</v>
      </c>
      <c r="B279" s="1" t="s">
        <v>675</v>
      </c>
      <c r="C279" s="1" t="s">
        <v>18</v>
      </c>
      <c r="D279" s="2">
        <v>43820.496749918981</v>
      </c>
      <c r="E279" s="1">
        <f ca="1">IFERROR(__xludf.DUMMYFUNCTION("SPLIT(D279,""/"")"),12)</f>
        <v>12</v>
      </c>
      <c r="F279" s="1">
        <f ca="1">IFERROR(__xludf.DUMMYFUNCTION("""COMPUTED_VALUE"""),21)</f>
        <v>21</v>
      </c>
      <c r="G279" s="1">
        <f ca="1">IFERROR(__xludf.DUMMYFUNCTION("""COMPUTED_VALUE"""),2019)</f>
        <v>2019</v>
      </c>
    </row>
    <row r="280" spans="1:7" x14ac:dyDescent="0.25">
      <c r="A280" s="1" t="s">
        <v>676</v>
      </c>
      <c r="B280" s="1" t="s">
        <v>677</v>
      </c>
      <c r="C280" s="1" t="s">
        <v>18</v>
      </c>
      <c r="D280" s="2">
        <v>43505.417611689816</v>
      </c>
      <c r="E280" s="1">
        <f ca="1">IFERROR(__xludf.DUMMYFUNCTION("SPLIT(D280,""/"")"),2)</f>
        <v>2</v>
      </c>
      <c r="F280" s="1">
        <f ca="1">IFERROR(__xludf.DUMMYFUNCTION("""COMPUTED_VALUE"""),9)</f>
        <v>9</v>
      </c>
      <c r="G280" s="1">
        <f ca="1">IFERROR(__xludf.DUMMYFUNCTION("""COMPUTED_VALUE"""),2019)</f>
        <v>2019</v>
      </c>
    </row>
    <row r="281" spans="1:7" x14ac:dyDescent="0.25">
      <c r="A281" s="1" t="s">
        <v>678</v>
      </c>
      <c r="B281" s="1" t="s">
        <v>679</v>
      </c>
      <c r="C281" s="1" t="s">
        <v>680</v>
      </c>
      <c r="D281" s="2">
        <v>43912.378979861111</v>
      </c>
      <c r="E281" s="1">
        <f ca="1">IFERROR(__xludf.DUMMYFUNCTION("SPLIT(D281,""/"")"),3)</f>
        <v>3</v>
      </c>
      <c r="F281" s="1">
        <f ca="1">IFERROR(__xludf.DUMMYFUNCTION("""COMPUTED_VALUE"""),22)</f>
        <v>22</v>
      </c>
      <c r="G281" s="1">
        <f ca="1">IFERROR(__xludf.DUMMYFUNCTION("""COMPUTED_VALUE"""),2020)</f>
        <v>2020</v>
      </c>
    </row>
    <row r="282" spans="1:7" x14ac:dyDescent="0.25">
      <c r="A282" s="1" t="s">
        <v>681</v>
      </c>
      <c r="B282" s="1" t="s">
        <v>682</v>
      </c>
      <c r="C282" s="1" t="s">
        <v>683</v>
      </c>
      <c r="D282" s="2">
        <v>43311.717802893516</v>
      </c>
      <c r="E282" s="1">
        <f ca="1">IFERROR(__xludf.DUMMYFUNCTION("SPLIT(D282,""/"")"),7)</f>
        <v>7</v>
      </c>
      <c r="F282" s="1">
        <f ca="1">IFERROR(__xludf.DUMMYFUNCTION("""COMPUTED_VALUE"""),30)</f>
        <v>30</v>
      </c>
      <c r="G282" s="1">
        <f ca="1">IFERROR(__xludf.DUMMYFUNCTION("""COMPUTED_VALUE"""),2018)</f>
        <v>2018</v>
      </c>
    </row>
    <row r="283" spans="1:7" x14ac:dyDescent="0.25">
      <c r="A283" s="1" t="s">
        <v>684</v>
      </c>
      <c r="B283" s="1" t="s">
        <v>685</v>
      </c>
      <c r="C283" s="1" t="s">
        <v>18</v>
      </c>
      <c r="D283" s="2">
        <v>43473.700812847223</v>
      </c>
      <c r="E283" s="1">
        <f ca="1">IFERROR(__xludf.DUMMYFUNCTION("SPLIT(D283,""/"")"),1)</f>
        <v>1</v>
      </c>
      <c r="F283" s="1">
        <f ca="1">IFERROR(__xludf.DUMMYFUNCTION("""COMPUTED_VALUE"""),8)</f>
        <v>8</v>
      </c>
      <c r="G283" s="1">
        <f ca="1">IFERROR(__xludf.DUMMYFUNCTION("""COMPUTED_VALUE"""),2019)</f>
        <v>2019</v>
      </c>
    </row>
    <row r="284" spans="1:7" x14ac:dyDescent="0.25">
      <c r="A284" s="1" t="s">
        <v>686</v>
      </c>
      <c r="B284" s="1" t="s">
        <v>687</v>
      </c>
      <c r="C284" s="1" t="s">
        <v>688</v>
      </c>
      <c r="D284" s="2">
        <v>43589.377621145832</v>
      </c>
      <c r="E284" s="1">
        <f ca="1">IFERROR(__xludf.DUMMYFUNCTION("SPLIT(D284,""/"")"),5)</f>
        <v>5</v>
      </c>
      <c r="F284" s="1">
        <f ca="1">IFERROR(__xludf.DUMMYFUNCTION("""COMPUTED_VALUE"""),4)</f>
        <v>4</v>
      </c>
      <c r="G284" s="1">
        <f ca="1">IFERROR(__xludf.DUMMYFUNCTION("""COMPUTED_VALUE"""),2019)</f>
        <v>2019</v>
      </c>
    </row>
    <row r="285" spans="1:7" x14ac:dyDescent="0.25">
      <c r="A285" s="1" t="s">
        <v>689</v>
      </c>
      <c r="B285" s="1" t="s">
        <v>690</v>
      </c>
      <c r="C285" s="1" t="s">
        <v>691</v>
      </c>
      <c r="D285" s="2">
        <v>43536.4605534375</v>
      </c>
      <c r="E285" s="1">
        <f ca="1">IFERROR(__xludf.DUMMYFUNCTION("SPLIT(D285,""/"")"),3)</f>
        <v>3</v>
      </c>
      <c r="F285" s="1">
        <f ca="1">IFERROR(__xludf.DUMMYFUNCTION("""COMPUTED_VALUE"""),12)</f>
        <v>12</v>
      </c>
      <c r="G285" s="1">
        <f ca="1">IFERROR(__xludf.DUMMYFUNCTION("""COMPUTED_VALUE"""),2019)</f>
        <v>2019</v>
      </c>
    </row>
    <row r="286" spans="1:7" x14ac:dyDescent="0.25">
      <c r="A286" s="1" t="s">
        <v>692</v>
      </c>
      <c r="B286" s="1" t="s">
        <v>693</v>
      </c>
      <c r="C286" s="1" t="s">
        <v>694</v>
      </c>
      <c r="D286" s="2">
        <v>43421.487800000003</v>
      </c>
      <c r="E286" s="1">
        <f ca="1">IFERROR(__xludf.DUMMYFUNCTION("SPLIT(D286,""/"")"),11)</f>
        <v>11</v>
      </c>
      <c r="F286" s="1">
        <f ca="1">IFERROR(__xludf.DUMMYFUNCTION("""COMPUTED_VALUE"""),17)</f>
        <v>17</v>
      </c>
      <c r="G286" s="1">
        <f ca="1">IFERROR(__xludf.DUMMYFUNCTION("""COMPUTED_VALUE"""),2018)</f>
        <v>2018</v>
      </c>
    </row>
    <row r="287" spans="1:7" x14ac:dyDescent="0.25">
      <c r="A287" s="1" t="s">
        <v>695</v>
      </c>
      <c r="B287" s="1" t="s">
        <v>696</v>
      </c>
      <c r="C287" s="1" t="s">
        <v>697</v>
      </c>
      <c r="D287" s="2">
        <v>43926.377579826389</v>
      </c>
      <c r="E287" s="1">
        <f ca="1">IFERROR(__xludf.DUMMYFUNCTION("SPLIT(D287,""/"")"),4)</f>
        <v>4</v>
      </c>
      <c r="F287" s="1">
        <f ca="1">IFERROR(__xludf.DUMMYFUNCTION("""COMPUTED_VALUE"""),5)</f>
        <v>5</v>
      </c>
      <c r="G287" s="1">
        <f ca="1">IFERROR(__xludf.DUMMYFUNCTION("""COMPUTED_VALUE"""),2020)</f>
        <v>2020</v>
      </c>
    </row>
    <row r="288" spans="1:7" x14ac:dyDescent="0.25">
      <c r="A288" s="1" t="s">
        <v>698</v>
      </c>
      <c r="B288" s="1" t="s">
        <v>699</v>
      </c>
      <c r="C288" s="1" t="s">
        <v>18</v>
      </c>
      <c r="D288" s="2">
        <v>43820.498822835645</v>
      </c>
      <c r="E288" s="1">
        <f ca="1">IFERROR(__xludf.DUMMYFUNCTION("SPLIT(D288,""/"")"),12)</f>
        <v>12</v>
      </c>
      <c r="F288" s="1">
        <f ca="1">IFERROR(__xludf.DUMMYFUNCTION("""COMPUTED_VALUE"""),21)</f>
        <v>21</v>
      </c>
      <c r="G288" s="1">
        <f ca="1">IFERROR(__xludf.DUMMYFUNCTION("""COMPUTED_VALUE"""),2019)</f>
        <v>2019</v>
      </c>
    </row>
    <row r="289" spans="1:7" x14ac:dyDescent="0.25">
      <c r="A289" s="1" t="s">
        <v>700</v>
      </c>
      <c r="B289" s="1" t="s">
        <v>701</v>
      </c>
      <c r="C289" s="1" t="s">
        <v>702</v>
      </c>
      <c r="D289" s="2">
        <v>43673.382365972226</v>
      </c>
      <c r="E289" s="1">
        <f ca="1">IFERROR(__xludf.DUMMYFUNCTION("SPLIT(D289,""/"")"),7)</f>
        <v>7</v>
      </c>
      <c r="F289" s="1">
        <f ca="1">IFERROR(__xludf.DUMMYFUNCTION("""COMPUTED_VALUE"""),27)</f>
        <v>27</v>
      </c>
      <c r="G289" s="1">
        <f ca="1">IFERROR(__xludf.DUMMYFUNCTION("""COMPUTED_VALUE"""),2019)</f>
        <v>2019</v>
      </c>
    </row>
    <row r="290" spans="1:7" x14ac:dyDescent="0.25">
      <c r="A290" s="1" t="s">
        <v>703</v>
      </c>
      <c r="B290" s="1" t="s">
        <v>704</v>
      </c>
      <c r="C290" s="1" t="s">
        <v>18</v>
      </c>
      <c r="D290" s="2">
        <v>43314.414170057869</v>
      </c>
      <c r="E290" s="1">
        <f ca="1">IFERROR(__xludf.DUMMYFUNCTION("SPLIT(D290,""/"")"),8)</f>
        <v>8</v>
      </c>
      <c r="F290" s="1">
        <f ca="1">IFERROR(__xludf.DUMMYFUNCTION("""COMPUTED_VALUE"""),2)</f>
        <v>2</v>
      </c>
      <c r="G290" s="1">
        <f ca="1">IFERROR(__xludf.DUMMYFUNCTION("""COMPUTED_VALUE"""),2018)</f>
        <v>2018</v>
      </c>
    </row>
    <row r="291" spans="1:7" x14ac:dyDescent="0.25">
      <c r="A291" s="1" t="s">
        <v>705</v>
      </c>
      <c r="B291" s="1" t="s">
        <v>706</v>
      </c>
      <c r="C291" s="1" t="s">
        <v>707</v>
      </c>
      <c r="D291" s="2">
        <v>43317.389662731483</v>
      </c>
      <c r="E291" s="1">
        <f ca="1">IFERROR(__xludf.DUMMYFUNCTION("SPLIT(D291,""/"")"),8)</f>
        <v>8</v>
      </c>
      <c r="F291" s="1">
        <f ca="1">IFERROR(__xludf.DUMMYFUNCTION("""COMPUTED_VALUE"""),5)</f>
        <v>5</v>
      </c>
      <c r="G291" s="1">
        <f ca="1">IFERROR(__xludf.DUMMYFUNCTION("""COMPUTED_VALUE"""),2018)</f>
        <v>2018</v>
      </c>
    </row>
    <row r="292" spans="1:7" x14ac:dyDescent="0.25">
      <c r="A292" s="1" t="s">
        <v>708</v>
      </c>
      <c r="B292" s="1" t="s">
        <v>709</v>
      </c>
      <c r="C292" s="1" t="s">
        <v>18</v>
      </c>
      <c r="D292" s="2">
        <v>43804.380190081021</v>
      </c>
      <c r="E292" s="1">
        <f ca="1">IFERROR(__xludf.DUMMYFUNCTION("SPLIT(D292,""/"")"),12)</f>
        <v>12</v>
      </c>
      <c r="F292" s="1">
        <f ca="1">IFERROR(__xludf.DUMMYFUNCTION("""COMPUTED_VALUE"""),5)</f>
        <v>5</v>
      </c>
      <c r="G292" s="1">
        <f ca="1">IFERROR(__xludf.DUMMYFUNCTION("""COMPUTED_VALUE"""),2019)</f>
        <v>2019</v>
      </c>
    </row>
    <row r="293" spans="1:7" x14ac:dyDescent="0.25">
      <c r="A293" s="1" t="s">
        <v>710</v>
      </c>
      <c r="B293" s="1" t="s">
        <v>711</v>
      </c>
      <c r="C293" s="1" t="s">
        <v>712</v>
      </c>
      <c r="D293" s="2">
        <v>43932.507628969906</v>
      </c>
      <c r="E293" s="1">
        <f ca="1">IFERROR(__xludf.DUMMYFUNCTION("SPLIT(D293,""/"")"),4)</f>
        <v>4</v>
      </c>
      <c r="F293" s="1">
        <f ca="1">IFERROR(__xludf.DUMMYFUNCTION("""COMPUTED_VALUE"""),11)</f>
        <v>11</v>
      </c>
      <c r="G293" s="1">
        <f ca="1">IFERROR(__xludf.DUMMYFUNCTION("""COMPUTED_VALUE"""),2020)</f>
        <v>2020</v>
      </c>
    </row>
    <row r="294" spans="1:7" x14ac:dyDescent="0.25">
      <c r="A294" s="1" t="s">
        <v>713</v>
      </c>
      <c r="B294" s="1" t="s">
        <v>714</v>
      </c>
      <c r="C294" s="1" t="s">
        <v>18</v>
      </c>
      <c r="D294" s="2">
        <v>43623.47446646991</v>
      </c>
      <c r="E294" s="1">
        <f ca="1">IFERROR(__xludf.DUMMYFUNCTION("SPLIT(D294,""/"")"),6)</f>
        <v>6</v>
      </c>
      <c r="F294" s="1">
        <f ca="1">IFERROR(__xludf.DUMMYFUNCTION("""COMPUTED_VALUE"""),7)</f>
        <v>7</v>
      </c>
      <c r="G294" s="1">
        <f ca="1">IFERROR(__xludf.DUMMYFUNCTION("""COMPUTED_VALUE"""),2019)</f>
        <v>2019</v>
      </c>
    </row>
    <row r="295" spans="1:7" x14ac:dyDescent="0.25">
      <c r="A295" s="1" t="s">
        <v>715</v>
      </c>
      <c r="B295" s="1" t="s">
        <v>716</v>
      </c>
      <c r="C295" s="1" t="s">
        <v>18</v>
      </c>
      <c r="D295" s="2">
        <v>43656.506245405093</v>
      </c>
      <c r="E295" s="1">
        <f ca="1">IFERROR(__xludf.DUMMYFUNCTION("SPLIT(D295,""/"")"),7)</f>
        <v>7</v>
      </c>
      <c r="F295" s="1">
        <f ca="1">IFERROR(__xludf.DUMMYFUNCTION("""COMPUTED_VALUE"""),10)</f>
        <v>10</v>
      </c>
      <c r="G295" s="1">
        <f ca="1">IFERROR(__xludf.DUMMYFUNCTION("""COMPUTED_VALUE"""),2019)</f>
        <v>2019</v>
      </c>
    </row>
    <row r="296" spans="1:7" x14ac:dyDescent="0.25">
      <c r="A296" s="1" t="s">
        <v>717</v>
      </c>
      <c r="B296" s="1" t="s">
        <v>718</v>
      </c>
      <c r="C296" s="1" t="s">
        <v>719</v>
      </c>
      <c r="D296" s="2">
        <v>43436.378298460651</v>
      </c>
      <c r="E296" s="1">
        <f ca="1">IFERROR(__xludf.DUMMYFUNCTION("SPLIT(D296,""/"")"),12)</f>
        <v>12</v>
      </c>
      <c r="F296" s="1">
        <f ca="1">IFERROR(__xludf.DUMMYFUNCTION("""COMPUTED_VALUE"""),2)</f>
        <v>2</v>
      </c>
      <c r="G296" s="1">
        <f ca="1">IFERROR(__xludf.DUMMYFUNCTION("""COMPUTED_VALUE"""),2018)</f>
        <v>2018</v>
      </c>
    </row>
    <row r="297" spans="1:7" x14ac:dyDescent="0.25">
      <c r="A297" s="1" t="s">
        <v>720</v>
      </c>
      <c r="B297" s="1" t="s">
        <v>721</v>
      </c>
      <c r="C297" s="1" t="s">
        <v>18</v>
      </c>
      <c r="D297" s="2">
        <v>43683.617558101854</v>
      </c>
      <c r="E297" s="1">
        <f ca="1">IFERROR(__xludf.DUMMYFUNCTION("SPLIT(D297,""/"")"),8)</f>
        <v>8</v>
      </c>
      <c r="F297" s="1">
        <f ca="1">IFERROR(__xludf.DUMMYFUNCTION("""COMPUTED_VALUE"""),6)</f>
        <v>6</v>
      </c>
      <c r="G297" s="1">
        <f ca="1">IFERROR(__xludf.DUMMYFUNCTION("""COMPUTED_VALUE"""),2019)</f>
        <v>2019</v>
      </c>
    </row>
    <row r="298" spans="1:7" x14ac:dyDescent="0.25">
      <c r="A298" s="1" t="s">
        <v>722</v>
      </c>
      <c r="B298" s="1" t="s">
        <v>723</v>
      </c>
      <c r="C298" s="1" t="s">
        <v>18</v>
      </c>
      <c r="D298" s="2">
        <v>43867.399059953706</v>
      </c>
      <c r="E298" s="1">
        <f ca="1">IFERROR(__xludf.DUMMYFUNCTION("SPLIT(D298,""/"")"),2)</f>
        <v>2</v>
      </c>
      <c r="F298" s="1">
        <f ca="1">IFERROR(__xludf.DUMMYFUNCTION("""COMPUTED_VALUE"""),6)</f>
        <v>6</v>
      </c>
      <c r="G298" s="1">
        <f ca="1">IFERROR(__xludf.DUMMYFUNCTION("""COMPUTED_VALUE"""),2020)</f>
        <v>2020</v>
      </c>
    </row>
    <row r="299" spans="1:7" x14ac:dyDescent="0.25">
      <c r="A299" s="1" t="s">
        <v>724</v>
      </c>
      <c r="B299" s="1" t="s">
        <v>725</v>
      </c>
      <c r="C299" s="1" t="s">
        <v>309</v>
      </c>
      <c r="D299" s="2">
        <v>43827.379659953702</v>
      </c>
      <c r="E299" s="1">
        <f ca="1">IFERROR(__xludf.DUMMYFUNCTION("SPLIT(D299,""/"")"),12)</f>
        <v>12</v>
      </c>
      <c r="F299" s="1">
        <f ca="1">IFERROR(__xludf.DUMMYFUNCTION("""COMPUTED_VALUE"""),28)</f>
        <v>28</v>
      </c>
      <c r="G299" s="1">
        <f ca="1">IFERROR(__xludf.DUMMYFUNCTION("""COMPUTED_VALUE"""),2019)</f>
        <v>2019</v>
      </c>
    </row>
    <row r="300" spans="1:7" x14ac:dyDescent="0.25">
      <c r="A300" s="1" t="s">
        <v>726</v>
      </c>
      <c r="B300" s="1" t="s">
        <v>727</v>
      </c>
      <c r="C300" s="1" t="s">
        <v>18</v>
      </c>
      <c r="D300" s="2">
        <v>43553.381123460647</v>
      </c>
      <c r="E300" s="1">
        <f ca="1">IFERROR(__xludf.DUMMYFUNCTION("SPLIT(D300,""/"")"),3)</f>
        <v>3</v>
      </c>
      <c r="F300" s="1">
        <f ca="1">IFERROR(__xludf.DUMMYFUNCTION("""COMPUTED_VALUE"""),29)</f>
        <v>29</v>
      </c>
      <c r="G300" s="1">
        <f ca="1">IFERROR(__xludf.DUMMYFUNCTION("""COMPUTED_VALUE"""),2019)</f>
        <v>2019</v>
      </c>
    </row>
    <row r="301" spans="1:7" x14ac:dyDescent="0.25">
      <c r="A301" s="1" t="s">
        <v>728</v>
      </c>
      <c r="B301" s="1" t="s">
        <v>729</v>
      </c>
      <c r="C301" s="1" t="s">
        <v>18</v>
      </c>
      <c r="D301" s="2">
        <v>43436.380621331016</v>
      </c>
      <c r="E301" s="1">
        <f ca="1">IFERROR(__xludf.DUMMYFUNCTION("SPLIT(D301,""/"")"),12)</f>
        <v>12</v>
      </c>
      <c r="F301" s="1">
        <f ca="1">IFERROR(__xludf.DUMMYFUNCTION("""COMPUTED_VALUE"""),2)</f>
        <v>2</v>
      </c>
      <c r="G301" s="1">
        <f ca="1">IFERROR(__xludf.DUMMYFUNCTION("""COMPUTED_VALUE"""),2018)</f>
        <v>2018</v>
      </c>
    </row>
    <row r="302" spans="1:7" x14ac:dyDescent="0.25">
      <c r="A302" s="1" t="s">
        <v>730</v>
      </c>
      <c r="B302" s="1" t="s">
        <v>731</v>
      </c>
      <c r="C302" s="1" t="s">
        <v>732</v>
      </c>
      <c r="D302" s="2">
        <v>43735.530701886571</v>
      </c>
      <c r="E302" s="1">
        <f ca="1">IFERROR(__xludf.DUMMYFUNCTION("SPLIT(D302,""/"")"),9)</f>
        <v>9</v>
      </c>
      <c r="F302" s="1">
        <f ca="1">IFERROR(__xludf.DUMMYFUNCTION("""COMPUTED_VALUE"""),27)</f>
        <v>27</v>
      </c>
      <c r="G302" s="1">
        <f ca="1">IFERROR(__xludf.DUMMYFUNCTION("""COMPUTED_VALUE"""),2019)</f>
        <v>2019</v>
      </c>
    </row>
    <row r="303" spans="1:7" x14ac:dyDescent="0.25">
      <c r="A303" s="1" t="s">
        <v>733</v>
      </c>
      <c r="B303" s="1" t="s">
        <v>734</v>
      </c>
      <c r="C303" s="1" t="s">
        <v>18</v>
      </c>
      <c r="D303" s="2">
        <v>43626.644246793985</v>
      </c>
      <c r="E303" s="1">
        <f ca="1">IFERROR(__xludf.DUMMYFUNCTION("SPLIT(D303,""/"")"),6)</f>
        <v>6</v>
      </c>
      <c r="F303" s="1">
        <f ca="1">IFERROR(__xludf.DUMMYFUNCTION("""COMPUTED_VALUE"""),10)</f>
        <v>10</v>
      </c>
      <c r="G303" s="1">
        <f ca="1">IFERROR(__xludf.DUMMYFUNCTION("""COMPUTED_VALUE"""),2019)</f>
        <v>2019</v>
      </c>
    </row>
    <row r="304" spans="1:7" x14ac:dyDescent="0.25">
      <c r="A304" s="1" t="s">
        <v>735</v>
      </c>
      <c r="B304" s="1" t="s">
        <v>736</v>
      </c>
      <c r="C304" s="1" t="s">
        <v>737</v>
      </c>
      <c r="D304" s="2">
        <v>43820.495293055559</v>
      </c>
      <c r="E304" s="1">
        <f ca="1">IFERROR(__xludf.DUMMYFUNCTION("SPLIT(D304,""/"")"),12)</f>
        <v>12</v>
      </c>
      <c r="F304" s="1">
        <f ca="1">IFERROR(__xludf.DUMMYFUNCTION("""COMPUTED_VALUE"""),21)</f>
        <v>21</v>
      </c>
      <c r="G304" s="1">
        <f ca="1">IFERROR(__xludf.DUMMYFUNCTION("""COMPUTED_VALUE"""),2019)</f>
        <v>2019</v>
      </c>
    </row>
    <row r="305" spans="1:7" x14ac:dyDescent="0.25">
      <c r="A305" s="1" t="s">
        <v>738</v>
      </c>
      <c r="B305" s="1" t="s">
        <v>739</v>
      </c>
      <c r="C305" s="1" t="s">
        <v>542</v>
      </c>
      <c r="D305" s="2">
        <v>43604.38004822917</v>
      </c>
      <c r="E305" s="1">
        <f ca="1">IFERROR(__xludf.DUMMYFUNCTION("SPLIT(D305,""/"")"),5)</f>
        <v>5</v>
      </c>
      <c r="F305" s="1">
        <f ca="1">IFERROR(__xludf.DUMMYFUNCTION("""COMPUTED_VALUE"""),19)</f>
        <v>19</v>
      </c>
      <c r="G305" s="1">
        <f ca="1">IFERROR(__xludf.DUMMYFUNCTION("""COMPUTED_VALUE"""),2019)</f>
        <v>2019</v>
      </c>
    </row>
    <row r="306" spans="1:7" x14ac:dyDescent="0.25">
      <c r="A306" s="1" t="s">
        <v>740</v>
      </c>
      <c r="B306" s="1" t="s">
        <v>741</v>
      </c>
      <c r="C306" s="1" t="s">
        <v>279</v>
      </c>
      <c r="D306" s="2">
        <v>43433.613141747686</v>
      </c>
      <c r="E306" s="1">
        <f ca="1">IFERROR(__xludf.DUMMYFUNCTION("SPLIT(D306,""/"")"),11)</f>
        <v>11</v>
      </c>
      <c r="F306" s="1">
        <f ca="1">IFERROR(__xludf.DUMMYFUNCTION("""COMPUTED_VALUE"""),29)</f>
        <v>29</v>
      </c>
      <c r="G306" s="1">
        <f ca="1">IFERROR(__xludf.DUMMYFUNCTION("""COMPUTED_VALUE"""),2018)</f>
        <v>2018</v>
      </c>
    </row>
    <row r="307" spans="1:7" x14ac:dyDescent="0.25">
      <c r="A307" s="1" t="s">
        <v>742</v>
      </c>
      <c r="B307" s="1" t="s">
        <v>743</v>
      </c>
      <c r="C307" s="1" t="s">
        <v>18</v>
      </c>
      <c r="D307" s="2">
        <v>43867.403161226852</v>
      </c>
      <c r="E307" s="1">
        <f ca="1">IFERROR(__xludf.DUMMYFUNCTION("SPLIT(D307,""/"")"),2)</f>
        <v>2</v>
      </c>
      <c r="F307" s="1">
        <f ca="1">IFERROR(__xludf.DUMMYFUNCTION("""COMPUTED_VALUE"""),6)</f>
        <v>6</v>
      </c>
      <c r="G307" s="1">
        <f ca="1">IFERROR(__xludf.DUMMYFUNCTION("""COMPUTED_VALUE"""),2020)</f>
        <v>2020</v>
      </c>
    </row>
    <row r="308" spans="1:7" x14ac:dyDescent="0.25">
      <c r="A308" s="1" t="s">
        <v>744</v>
      </c>
      <c r="B308" s="1" t="s">
        <v>745</v>
      </c>
      <c r="C308" s="1" t="s">
        <v>24</v>
      </c>
      <c r="D308" s="2">
        <v>43777.756630173608</v>
      </c>
      <c r="E308" s="1">
        <f ca="1">IFERROR(__xludf.DUMMYFUNCTION("SPLIT(D308,""/"")"),11)</f>
        <v>11</v>
      </c>
      <c r="F308" s="1">
        <f ca="1">IFERROR(__xludf.DUMMYFUNCTION("""COMPUTED_VALUE"""),8)</f>
        <v>8</v>
      </c>
      <c r="G308" s="1">
        <f ca="1">IFERROR(__xludf.DUMMYFUNCTION("""COMPUTED_VALUE"""),2019)</f>
        <v>2019</v>
      </c>
    </row>
    <row r="309" spans="1:7" x14ac:dyDescent="0.25">
      <c r="A309" s="1" t="s">
        <v>746</v>
      </c>
      <c r="B309" s="1" t="s">
        <v>747</v>
      </c>
      <c r="C309" s="1" t="s">
        <v>748</v>
      </c>
      <c r="D309" s="2">
        <v>43872.378411574071</v>
      </c>
      <c r="E309" s="1">
        <f ca="1">IFERROR(__xludf.DUMMYFUNCTION("SPLIT(D309,""/"")"),2)</f>
        <v>2</v>
      </c>
      <c r="F309" s="1">
        <f ca="1">IFERROR(__xludf.DUMMYFUNCTION("""COMPUTED_VALUE"""),11)</f>
        <v>11</v>
      </c>
      <c r="G309" s="1">
        <f ca="1">IFERROR(__xludf.DUMMYFUNCTION("""COMPUTED_VALUE"""),2020)</f>
        <v>2020</v>
      </c>
    </row>
    <row r="310" spans="1:7" x14ac:dyDescent="0.25">
      <c r="A310" s="1" t="s">
        <v>749</v>
      </c>
      <c r="B310" s="1" t="s">
        <v>750</v>
      </c>
      <c r="C310" s="1" t="s">
        <v>18</v>
      </c>
      <c r="D310" s="2">
        <v>43611.410422222223</v>
      </c>
      <c r="E310" s="1">
        <f ca="1">IFERROR(__xludf.DUMMYFUNCTION("SPLIT(D310,""/"")"),5)</f>
        <v>5</v>
      </c>
      <c r="F310" s="1">
        <f ca="1">IFERROR(__xludf.DUMMYFUNCTION("""COMPUTED_VALUE"""),26)</f>
        <v>26</v>
      </c>
      <c r="G310" s="1">
        <f ca="1">IFERROR(__xludf.DUMMYFUNCTION("""COMPUTED_VALUE"""),2019)</f>
        <v>2019</v>
      </c>
    </row>
    <row r="311" spans="1:7" x14ac:dyDescent="0.25">
      <c r="A311" s="1" t="s">
        <v>751</v>
      </c>
      <c r="B311" s="1" t="s">
        <v>752</v>
      </c>
      <c r="C311" s="1" t="s">
        <v>654</v>
      </c>
      <c r="D311" s="2">
        <v>43880.682390393522</v>
      </c>
      <c r="E311" s="1">
        <f ca="1">IFERROR(__xludf.DUMMYFUNCTION("SPLIT(D311,""/"")"),2)</f>
        <v>2</v>
      </c>
      <c r="F311" s="1">
        <f ca="1">IFERROR(__xludf.DUMMYFUNCTION("""COMPUTED_VALUE"""),19)</f>
        <v>19</v>
      </c>
      <c r="G311" s="1">
        <f ca="1">IFERROR(__xludf.DUMMYFUNCTION("""COMPUTED_VALUE"""),2020)</f>
        <v>2020</v>
      </c>
    </row>
    <row r="312" spans="1:7" x14ac:dyDescent="0.25">
      <c r="A312" s="1" t="s">
        <v>753</v>
      </c>
      <c r="B312" s="1" t="s">
        <v>754</v>
      </c>
      <c r="C312" s="1" t="s">
        <v>18</v>
      </c>
      <c r="D312" s="2">
        <v>43526.37759984954</v>
      </c>
      <c r="E312" s="1">
        <f ca="1">IFERROR(__xludf.DUMMYFUNCTION("SPLIT(D312,""/"")"),3)</f>
        <v>3</v>
      </c>
      <c r="F312" s="1">
        <f ca="1">IFERROR(__xludf.DUMMYFUNCTION("""COMPUTED_VALUE"""),2)</f>
        <v>2</v>
      </c>
      <c r="G312" s="1">
        <f ca="1">IFERROR(__xludf.DUMMYFUNCTION("""COMPUTED_VALUE"""),2019)</f>
        <v>2019</v>
      </c>
    </row>
    <row r="313" spans="1:7" x14ac:dyDescent="0.25">
      <c r="A313" s="1" t="s">
        <v>755</v>
      </c>
      <c r="B313" s="1" t="s">
        <v>756</v>
      </c>
      <c r="C313" s="1" t="s">
        <v>18</v>
      </c>
      <c r="D313" s="2">
        <v>43804.380444710645</v>
      </c>
      <c r="E313" s="1">
        <f ca="1">IFERROR(__xludf.DUMMYFUNCTION("SPLIT(D313,""/"")"),12)</f>
        <v>12</v>
      </c>
      <c r="F313" s="1">
        <f ca="1">IFERROR(__xludf.DUMMYFUNCTION("""COMPUTED_VALUE"""),5)</f>
        <v>5</v>
      </c>
      <c r="G313" s="1">
        <f ca="1">IFERROR(__xludf.DUMMYFUNCTION("""COMPUTED_VALUE"""),2019)</f>
        <v>2019</v>
      </c>
    </row>
    <row r="314" spans="1:7" x14ac:dyDescent="0.25">
      <c r="A314" s="1" t="s">
        <v>757</v>
      </c>
      <c r="B314" s="1" t="s">
        <v>758</v>
      </c>
      <c r="C314" s="1" t="s">
        <v>350</v>
      </c>
      <c r="D314" s="2">
        <v>43685.386652546294</v>
      </c>
      <c r="E314" s="1">
        <f ca="1">IFERROR(__xludf.DUMMYFUNCTION("SPLIT(D314,""/"")"),8)</f>
        <v>8</v>
      </c>
      <c r="F314" s="1">
        <f ca="1">IFERROR(__xludf.DUMMYFUNCTION("""COMPUTED_VALUE"""),8)</f>
        <v>8</v>
      </c>
      <c r="G314" s="1">
        <f ca="1">IFERROR(__xludf.DUMMYFUNCTION("""COMPUTED_VALUE"""),2019)</f>
        <v>2019</v>
      </c>
    </row>
    <row r="315" spans="1:7" x14ac:dyDescent="0.25">
      <c r="A315" s="1" t="s">
        <v>759</v>
      </c>
      <c r="B315" s="1" t="s">
        <v>760</v>
      </c>
      <c r="C315" s="1" t="s">
        <v>18</v>
      </c>
      <c r="D315" s="2">
        <v>43473.700815937496</v>
      </c>
      <c r="E315" s="1">
        <f ca="1">IFERROR(__xludf.DUMMYFUNCTION("SPLIT(D315,""/"")"),1)</f>
        <v>1</v>
      </c>
      <c r="F315" s="1">
        <f ca="1">IFERROR(__xludf.DUMMYFUNCTION("""COMPUTED_VALUE"""),8)</f>
        <v>8</v>
      </c>
      <c r="G315" s="1">
        <f ca="1">IFERROR(__xludf.DUMMYFUNCTION("""COMPUTED_VALUE"""),2019)</f>
        <v>2019</v>
      </c>
    </row>
    <row r="316" spans="1:7" x14ac:dyDescent="0.25">
      <c r="A316" s="1" t="s">
        <v>761</v>
      </c>
      <c r="B316" s="1" t="s">
        <v>762</v>
      </c>
      <c r="C316" s="1" t="s">
        <v>532</v>
      </c>
      <c r="D316" s="2">
        <v>43820.490893055554</v>
      </c>
      <c r="E316" s="1">
        <f ca="1">IFERROR(__xludf.DUMMYFUNCTION("SPLIT(D316,""/"")"),12)</f>
        <v>12</v>
      </c>
      <c r="F316" s="1">
        <f ca="1">IFERROR(__xludf.DUMMYFUNCTION("""COMPUTED_VALUE"""),21)</f>
        <v>21</v>
      </c>
      <c r="G316" s="1">
        <f ca="1">IFERROR(__xludf.DUMMYFUNCTION("""COMPUTED_VALUE"""),2019)</f>
        <v>2019</v>
      </c>
    </row>
    <row r="317" spans="1:7" x14ac:dyDescent="0.25">
      <c r="A317" s="1" t="s">
        <v>763</v>
      </c>
      <c r="B317" s="1" t="s">
        <v>764</v>
      </c>
      <c r="C317" s="1" t="s">
        <v>18</v>
      </c>
      <c r="D317" s="2">
        <v>43880.588005868056</v>
      </c>
      <c r="E317" s="1">
        <f ca="1">IFERROR(__xludf.DUMMYFUNCTION("SPLIT(D317,""/"")"),2)</f>
        <v>2</v>
      </c>
      <c r="F317" s="1">
        <f ca="1">IFERROR(__xludf.DUMMYFUNCTION("""COMPUTED_VALUE"""),19)</f>
        <v>19</v>
      </c>
      <c r="G317" s="1">
        <f ca="1">IFERROR(__xludf.DUMMYFUNCTION("""COMPUTED_VALUE"""),2020)</f>
        <v>2020</v>
      </c>
    </row>
    <row r="318" spans="1:7" x14ac:dyDescent="0.25">
      <c r="A318" s="1" t="s">
        <v>765</v>
      </c>
      <c r="B318" s="1" t="s">
        <v>766</v>
      </c>
      <c r="C318" s="1" t="s">
        <v>15</v>
      </c>
      <c r="D318" s="2">
        <v>43867.397356365742</v>
      </c>
      <c r="E318" s="1">
        <f ca="1">IFERROR(__xludf.DUMMYFUNCTION("SPLIT(D318,""/"")"),2)</f>
        <v>2</v>
      </c>
      <c r="F318" s="1">
        <f ca="1">IFERROR(__xludf.DUMMYFUNCTION("""COMPUTED_VALUE"""),6)</f>
        <v>6</v>
      </c>
      <c r="G318" s="1">
        <f ca="1">IFERROR(__xludf.DUMMYFUNCTION("""COMPUTED_VALUE"""),2020)</f>
        <v>2020</v>
      </c>
    </row>
    <row r="319" spans="1:7" x14ac:dyDescent="0.25">
      <c r="A319" s="1" t="s">
        <v>767</v>
      </c>
      <c r="B319" s="1" t="s">
        <v>768</v>
      </c>
      <c r="C319" s="1" t="s">
        <v>18</v>
      </c>
      <c r="D319" s="2">
        <v>43926.377737615738</v>
      </c>
      <c r="E319" s="1">
        <f ca="1">IFERROR(__xludf.DUMMYFUNCTION("SPLIT(D319,""/"")"),4)</f>
        <v>4</v>
      </c>
      <c r="F319" s="1">
        <f ca="1">IFERROR(__xludf.DUMMYFUNCTION("""COMPUTED_VALUE"""),5)</f>
        <v>5</v>
      </c>
      <c r="G319" s="1">
        <f ca="1">IFERROR(__xludf.DUMMYFUNCTION("""COMPUTED_VALUE"""),2020)</f>
        <v>2020</v>
      </c>
    </row>
    <row r="320" spans="1:7" x14ac:dyDescent="0.25">
      <c r="A320" s="1" t="s">
        <v>769</v>
      </c>
      <c r="B320" s="1" t="s">
        <v>770</v>
      </c>
      <c r="C320" s="1" t="s">
        <v>18</v>
      </c>
      <c r="D320" s="2">
        <v>43763.501908217593</v>
      </c>
      <c r="E320" s="1">
        <f ca="1">IFERROR(__xludf.DUMMYFUNCTION("SPLIT(D320,""/"")"),10)</f>
        <v>10</v>
      </c>
      <c r="F320" s="1">
        <f ca="1">IFERROR(__xludf.DUMMYFUNCTION("""COMPUTED_VALUE"""),25)</f>
        <v>25</v>
      </c>
      <c r="G320" s="1">
        <f ca="1">IFERROR(__xludf.DUMMYFUNCTION("""COMPUTED_VALUE"""),2019)</f>
        <v>2019</v>
      </c>
    </row>
    <row r="321" spans="1:7" x14ac:dyDescent="0.25">
      <c r="A321" s="1" t="s">
        <v>771</v>
      </c>
      <c r="B321" s="1" t="s">
        <v>772</v>
      </c>
      <c r="C321" s="1" t="s">
        <v>773</v>
      </c>
      <c r="D321" s="2">
        <v>43774.816729479164</v>
      </c>
      <c r="E321" s="1">
        <f ca="1">IFERROR(__xludf.DUMMYFUNCTION("SPLIT(D321,""/"")"),11)</f>
        <v>11</v>
      </c>
      <c r="F321" s="1">
        <f ca="1">IFERROR(__xludf.DUMMYFUNCTION("""COMPUTED_VALUE"""),5)</f>
        <v>5</v>
      </c>
      <c r="G321" s="1">
        <f ca="1">IFERROR(__xludf.DUMMYFUNCTION("""COMPUTED_VALUE"""),2019)</f>
        <v>2019</v>
      </c>
    </row>
    <row r="322" spans="1:7" x14ac:dyDescent="0.25">
      <c r="A322" s="1" t="s">
        <v>774</v>
      </c>
      <c r="B322" s="1" t="s">
        <v>775</v>
      </c>
      <c r="C322" s="1" t="s">
        <v>401</v>
      </c>
      <c r="D322" s="2">
        <v>43818.686730983798</v>
      </c>
      <c r="E322" s="1">
        <f ca="1">IFERROR(__xludf.DUMMYFUNCTION("SPLIT(D322,""/"")"),12)</f>
        <v>12</v>
      </c>
      <c r="F322" s="1">
        <f ca="1">IFERROR(__xludf.DUMMYFUNCTION("""COMPUTED_VALUE"""),19)</f>
        <v>19</v>
      </c>
      <c r="G322" s="1">
        <f ca="1">IFERROR(__xludf.DUMMYFUNCTION("""COMPUTED_VALUE"""),2019)</f>
        <v>2019</v>
      </c>
    </row>
    <row r="323" spans="1:7" x14ac:dyDescent="0.25">
      <c r="A323" s="1" t="s">
        <v>776</v>
      </c>
      <c r="B323" s="1" t="s">
        <v>777</v>
      </c>
      <c r="C323" s="1" t="s">
        <v>778</v>
      </c>
      <c r="D323" s="2">
        <v>43606.37780185185</v>
      </c>
      <c r="E323" s="1">
        <f ca="1">IFERROR(__xludf.DUMMYFUNCTION("SPLIT(D323,""/"")"),5)</f>
        <v>5</v>
      </c>
      <c r="F323" s="1">
        <f ca="1">IFERROR(__xludf.DUMMYFUNCTION("""COMPUTED_VALUE"""),21)</f>
        <v>21</v>
      </c>
      <c r="G323" s="1">
        <f ca="1">IFERROR(__xludf.DUMMYFUNCTION("""COMPUTED_VALUE"""),2019)</f>
        <v>2019</v>
      </c>
    </row>
    <row r="324" spans="1:7" x14ac:dyDescent="0.25">
      <c r="A324" s="1" t="s">
        <v>779</v>
      </c>
      <c r="B324" s="1" t="s">
        <v>780</v>
      </c>
      <c r="C324" s="1" t="s">
        <v>18</v>
      </c>
      <c r="D324" s="2">
        <v>43323.690847303238</v>
      </c>
      <c r="E324" s="1">
        <f ca="1">IFERROR(__xludf.DUMMYFUNCTION("SPLIT(D324,""/"")"),8)</f>
        <v>8</v>
      </c>
      <c r="F324" s="1">
        <f ca="1">IFERROR(__xludf.DUMMYFUNCTION("""COMPUTED_VALUE"""),11)</f>
        <v>11</v>
      </c>
      <c r="G324" s="1">
        <f ca="1">IFERROR(__xludf.DUMMYFUNCTION("""COMPUTED_VALUE"""),2018)</f>
        <v>2018</v>
      </c>
    </row>
    <row r="325" spans="1:7" x14ac:dyDescent="0.25">
      <c r="A325" s="1" t="s">
        <v>781</v>
      </c>
      <c r="B325" s="1" t="s">
        <v>782</v>
      </c>
      <c r="C325" s="1" t="s">
        <v>18</v>
      </c>
      <c r="D325" s="2">
        <v>43824.387623263887</v>
      </c>
      <c r="E325" s="1">
        <f ca="1">IFERROR(__xludf.DUMMYFUNCTION("SPLIT(D325,""/"")"),12)</f>
        <v>12</v>
      </c>
      <c r="F325" s="1">
        <f ca="1">IFERROR(__xludf.DUMMYFUNCTION("""COMPUTED_VALUE"""),25)</f>
        <v>25</v>
      </c>
      <c r="G325" s="1">
        <f ca="1">IFERROR(__xludf.DUMMYFUNCTION("""COMPUTED_VALUE"""),2019)</f>
        <v>2019</v>
      </c>
    </row>
    <row r="326" spans="1:7" x14ac:dyDescent="0.25">
      <c r="A326" s="1" t="s">
        <v>783</v>
      </c>
      <c r="B326" s="1" t="s">
        <v>784</v>
      </c>
      <c r="C326" s="1" t="s">
        <v>785</v>
      </c>
      <c r="D326" s="2">
        <v>43852.468888425923</v>
      </c>
      <c r="E326" s="1">
        <f ca="1">IFERROR(__xludf.DUMMYFUNCTION("SPLIT(D326,""/"")"),1)</f>
        <v>1</v>
      </c>
      <c r="F326" s="1">
        <f ca="1">IFERROR(__xludf.DUMMYFUNCTION("""COMPUTED_VALUE"""),22)</f>
        <v>22</v>
      </c>
      <c r="G326" s="1">
        <f ca="1">IFERROR(__xludf.DUMMYFUNCTION("""COMPUTED_VALUE"""),2020)</f>
        <v>2020</v>
      </c>
    </row>
    <row r="327" spans="1:7" x14ac:dyDescent="0.25">
      <c r="A327" s="1" t="s">
        <v>786</v>
      </c>
      <c r="B327" s="1" t="s">
        <v>787</v>
      </c>
      <c r="C327" s="1" t="s">
        <v>18</v>
      </c>
      <c r="D327" s="2">
        <v>43468.37688596065</v>
      </c>
      <c r="E327" s="1">
        <f ca="1">IFERROR(__xludf.DUMMYFUNCTION("SPLIT(D327,""/"")"),1)</f>
        <v>1</v>
      </c>
      <c r="F327" s="1">
        <f ca="1">IFERROR(__xludf.DUMMYFUNCTION("""COMPUTED_VALUE"""),3)</f>
        <v>3</v>
      </c>
      <c r="G327" s="1">
        <f ca="1">IFERROR(__xludf.DUMMYFUNCTION("""COMPUTED_VALUE"""),2019)</f>
        <v>2019</v>
      </c>
    </row>
    <row r="328" spans="1:7" x14ac:dyDescent="0.25">
      <c r="A328" s="1" t="s">
        <v>788</v>
      </c>
      <c r="B328" s="1" t="s">
        <v>789</v>
      </c>
      <c r="C328" s="1" t="s">
        <v>46</v>
      </c>
      <c r="D328" s="2">
        <v>43820.49529309028</v>
      </c>
      <c r="E328" s="1">
        <f ca="1">IFERROR(__xludf.DUMMYFUNCTION("SPLIT(D328,""/"")"),12)</f>
        <v>12</v>
      </c>
      <c r="F328" s="1">
        <f ca="1">IFERROR(__xludf.DUMMYFUNCTION("""COMPUTED_VALUE"""),21)</f>
        <v>21</v>
      </c>
      <c r="G328" s="1">
        <f ca="1">IFERROR(__xludf.DUMMYFUNCTION("""COMPUTED_VALUE"""),2019)</f>
        <v>2019</v>
      </c>
    </row>
    <row r="329" spans="1:7" x14ac:dyDescent="0.25">
      <c r="A329" s="1" t="s">
        <v>790</v>
      </c>
      <c r="B329" s="1" t="s">
        <v>791</v>
      </c>
      <c r="C329" s="1" t="s">
        <v>18</v>
      </c>
      <c r="D329" s="2">
        <v>43783.486636423608</v>
      </c>
      <c r="E329" s="1">
        <f ca="1">IFERROR(__xludf.DUMMYFUNCTION("SPLIT(D329,""/"")"),11)</f>
        <v>11</v>
      </c>
      <c r="F329" s="1">
        <f ca="1">IFERROR(__xludf.DUMMYFUNCTION("""COMPUTED_VALUE"""),14)</f>
        <v>14</v>
      </c>
      <c r="G329" s="1">
        <f ca="1">IFERROR(__xludf.DUMMYFUNCTION("""COMPUTED_VALUE"""),2019)</f>
        <v>2019</v>
      </c>
    </row>
    <row r="330" spans="1:7" x14ac:dyDescent="0.25">
      <c r="A330" s="1" t="s">
        <v>792</v>
      </c>
      <c r="B330" s="1" t="s">
        <v>793</v>
      </c>
      <c r="C330" s="1" t="s">
        <v>794</v>
      </c>
      <c r="D330" s="2">
        <v>43858.761551585645</v>
      </c>
      <c r="E330" s="1">
        <f ca="1">IFERROR(__xludf.DUMMYFUNCTION("SPLIT(D330,""/"")"),1)</f>
        <v>1</v>
      </c>
      <c r="F330" s="1">
        <f ca="1">IFERROR(__xludf.DUMMYFUNCTION("""COMPUTED_VALUE"""),28)</f>
        <v>28</v>
      </c>
      <c r="G330" s="1">
        <f ca="1">IFERROR(__xludf.DUMMYFUNCTION("""COMPUTED_VALUE"""),2020)</f>
        <v>2020</v>
      </c>
    </row>
    <row r="331" spans="1:7" x14ac:dyDescent="0.25">
      <c r="A331" s="1" t="s">
        <v>795</v>
      </c>
      <c r="B331" s="1" t="s">
        <v>796</v>
      </c>
      <c r="C331" s="1" t="s">
        <v>18</v>
      </c>
      <c r="D331" s="2">
        <v>43405.447950925925</v>
      </c>
      <c r="E331" s="1">
        <f ca="1">IFERROR(__xludf.DUMMYFUNCTION("SPLIT(D331,""/"")"),11)</f>
        <v>11</v>
      </c>
      <c r="F331" s="1">
        <f ca="1">IFERROR(__xludf.DUMMYFUNCTION("""COMPUTED_VALUE"""),1)</f>
        <v>1</v>
      </c>
      <c r="G331" s="1">
        <f ca="1">IFERROR(__xludf.DUMMYFUNCTION("""COMPUTED_VALUE"""),2018)</f>
        <v>2018</v>
      </c>
    </row>
    <row r="332" spans="1:7" x14ac:dyDescent="0.25">
      <c r="A332" s="1" t="s">
        <v>797</v>
      </c>
      <c r="B332" s="1" t="s">
        <v>798</v>
      </c>
      <c r="C332" s="1" t="s">
        <v>799</v>
      </c>
      <c r="D332" s="2">
        <v>43804.379382870371</v>
      </c>
      <c r="E332" s="1">
        <f ca="1">IFERROR(__xludf.DUMMYFUNCTION("SPLIT(D332,""/"")"),12)</f>
        <v>12</v>
      </c>
      <c r="F332" s="1">
        <f ca="1">IFERROR(__xludf.DUMMYFUNCTION("""COMPUTED_VALUE"""),5)</f>
        <v>5</v>
      </c>
      <c r="G332" s="1">
        <f ca="1">IFERROR(__xludf.DUMMYFUNCTION("""COMPUTED_VALUE"""),2019)</f>
        <v>2019</v>
      </c>
    </row>
    <row r="333" spans="1:7" x14ac:dyDescent="0.25">
      <c r="A333" s="1" t="s">
        <v>800</v>
      </c>
      <c r="B333" s="1" t="s">
        <v>801</v>
      </c>
      <c r="C333" s="1" t="s">
        <v>529</v>
      </c>
      <c r="D333" s="2">
        <v>43790.379376620367</v>
      </c>
      <c r="E333" s="1">
        <f ca="1">IFERROR(__xludf.DUMMYFUNCTION("SPLIT(D333,""/"")"),11)</f>
        <v>11</v>
      </c>
      <c r="F333" s="1">
        <f ca="1">IFERROR(__xludf.DUMMYFUNCTION("""COMPUTED_VALUE"""),21)</f>
        <v>21</v>
      </c>
      <c r="G333" s="1">
        <f ca="1">IFERROR(__xludf.DUMMYFUNCTION("""COMPUTED_VALUE"""),2019)</f>
        <v>2019</v>
      </c>
    </row>
    <row r="334" spans="1:7" x14ac:dyDescent="0.25">
      <c r="A334" s="3" t="s">
        <v>802</v>
      </c>
      <c r="B334" s="1" t="s">
        <v>803</v>
      </c>
      <c r="C334" s="1" t="s">
        <v>697</v>
      </c>
      <c r="D334" s="2">
        <v>43926.377128206019</v>
      </c>
      <c r="E334" s="1">
        <f ca="1">IFERROR(__xludf.DUMMYFUNCTION("SPLIT(D334,""/"")"),4)</f>
        <v>4</v>
      </c>
      <c r="F334" s="1">
        <f ca="1">IFERROR(__xludf.DUMMYFUNCTION("""COMPUTED_VALUE"""),5)</f>
        <v>5</v>
      </c>
      <c r="G334" s="1">
        <f ca="1">IFERROR(__xludf.DUMMYFUNCTION("""COMPUTED_VALUE"""),2020)</f>
        <v>2020</v>
      </c>
    </row>
    <row r="335" spans="1:7" x14ac:dyDescent="0.25">
      <c r="A335" s="1" t="s">
        <v>804</v>
      </c>
      <c r="B335" s="1" t="s">
        <v>805</v>
      </c>
      <c r="C335" s="1" t="s">
        <v>92</v>
      </c>
      <c r="D335" s="2">
        <v>43810.465895868052</v>
      </c>
      <c r="E335" s="1">
        <f ca="1">IFERROR(__xludf.DUMMYFUNCTION("SPLIT(D335,""/"")"),12)</f>
        <v>12</v>
      </c>
      <c r="F335" s="1">
        <f ca="1">IFERROR(__xludf.DUMMYFUNCTION("""COMPUTED_VALUE"""),11)</f>
        <v>11</v>
      </c>
      <c r="G335" s="1">
        <f ca="1">IFERROR(__xludf.DUMMYFUNCTION("""COMPUTED_VALUE"""),2019)</f>
        <v>2019</v>
      </c>
    </row>
    <row r="336" spans="1:7" x14ac:dyDescent="0.25">
      <c r="A336" s="1" t="s">
        <v>806</v>
      </c>
      <c r="B336" s="1" t="s">
        <v>807</v>
      </c>
      <c r="C336" s="1" t="s">
        <v>808</v>
      </c>
      <c r="D336" s="2">
        <v>43260.416809224538</v>
      </c>
      <c r="E336" s="1">
        <f ca="1">IFERROR(__xludf.DUMMYFUNCTION("SPLIT(D336,""/"")"),6)</f>
        <v>6</v>
      </c>
      <c r="F336" s="1">
        <f ca="1">IFERROR(__xludf.DUMMYFUNCTION("""COMPUTED_VALUE"""),9)</f>
        <v>9</v>
      </c>
      <c r="G336" s="1">
        <f ca="1">IFERROR(__xludf.DUMMYFUNCTION("""COMPUTED_VALUE"""),2018)</f>
        <v>2018</v>
      </c>
    </row>
    <row r="337" spans="1:7" x14ac:dyDescent="0.25">
      <c r="A337" s="1" t="s">
        <v>809</v>
      </c>
      <c r="B337" s="1" t="s">
        <v>810</v>
      </c>
      <c r="C337" s="1" t="s">
        <v>18</v>
      </c>
      <c r="D337" s="2">
        <v>43586.380445405091</v>
      </c>
      <c r="E337" s="1">
        <f ca="1">IFERROR(__xludf.DUMMYFUNCTION("SPLIT(D337,""/"")"),5)</f>
        <v>5</v>
      </c>
      <c r="F337" s="1">
        <f ca="1">IFERROR(__xludf.DUMMYFUNCTION("""COMPUTED_VALUE"""),1)</f>
        <v>1</v>
      </c>
      <c r="G337" s="1">
        <f ca="1">IFERROR(__xludf.DUMMYFUNCTION("""COMPUTED_VALUE"""),2019)</f>
        <v>2019</v>
      </c>
    </row>
    <row r="338" spans="1:7" x14ac:dyDescent="0.25">
      <c r="A338" s="1" t="s">
        <v>811</v>
      </c>
      <c r="B338" s="1" t="s">
        <v>812</v>
      </c>
      <c r="C338" s="1" t="s">
        <v>18</v>
      </c>
      <c r="D338" s="2">
        <v>43824.392866898146</v>
      </c>
      <c r="E338" s="1">
        <f ca="1">IFERROR(__xludf.DUMMYFUNCTION("SPLIT(D338,""/"")"),12)</f>
        <v>12</v>
      </c>
      <c r="F338" s="1">
        <f ca="1">IFERROR(__xludf.DUMMYFUNCTION("""COMPUTED_VALUE"""),25)</f>
        <v>25</v>
      </c>
      <c r="G338" s="1">
        <f ca="1">IFERROR(__xludf.DUMMYFUNCTION("""COMPUTED_VALUE"""),2019)</f>
        <v>2019</v>
      </c>
    </row>
    <row r="339" spans="1:7" x14ac:dyDescent="0.25">
      <c r="A339" s="1" t="s">
        <v>813</v>
      </c>
      <c r="B339" s="1" t="s">
        <v>814</v>
      </c>
      <c r="C339" s="1" t="s">
        <v>18</v>
      </c>
      <c r="D339" s="2">
        <v>43473.700822650462</v>
      </c>
      <c r="E339" s="1">
        <f ca="1">IFERROR(__xludf.DUMMYFUNCTION("SPLIT(D339,""/"")"),1)</f>
        <v>1</v>
      </c>
      <c r="F339" s="1">
        <f ca="1">IFERROR(__xludf.DUMMYFUNCTION("""COMPUTED_VALUE"""),8)</f>
        <v>8</v>
      </c>
      <c r="G339" s="1">
        <f ca="1">IFERROR(__xludf.DUMMYFUNCTION("""COMPUTED_VALUE"""),2019)</f>
        <v>2019</v>
      </c>
    </row>
    <row r="340" spans="1:7" x14ac:dyDescent="0.25">
      <c r="A340" s="1" t="s">
        <v>815</v>
      </c>
      <c r="B340" s="1" t="s">
        <v>816</v>
      </c>
      <c r="C340" s="1" t="s">
        <v>817</v>
      </c>
      <c r="D340" s="2">
        <v>43525.820878969906</v>
      </c>
      <c r="E340" s="1">
        <f ca="1">IFERROR(__xludf.DUMMYFUNCTION("SPLIT(D340,""/"")"),3)</f>
        <v>3</v>
      </c>
      <c r="F340" s="1">
        <f ca="1">IFERROR(__xludf.DUMMYFUNCTION("""COMPUTED_VALUE"""),1)</f>
        <v>1</v>
      </c>
      <c r="G340" s="1">
        <f ca="1">IFERROR(__xludf.DUMMYFUNCTION("""COMPUTED_VALUE"""),2019)</f>
        <v>2019</v>
      </c>
    </row>
    <row r="341" spans="1:7" x14ac:dyDescent="0.25">
      <c r="A341" s="1" t="s">
        <v>818</v>
      </c>
      <c r="B341" s="1" t="s">
        <v>819</v>
      </c>
      <c r="C341" s="1" t="s">
        <v>18</v>
      </c>
      <c r="D341" s="2">
        <v>43723.380502581022</v>
      </c>
      <c r="E341" s="1">
        <f ca="1">IFERROR(__xludf.DUMMYFUNCTION("SPLIT(D341,""/"")"),9)</f>
        <v>9</v>
      </c>
      <c r="F341" s="1">
        <f ca="1">IFERROR(__xludf.DUMMYFUNCTION("""COMPUTED_VALUE"""),15)</f>
        <v>15</v>
      </c>
      <c r="G341" s="1">
        <f ca="1">IFERROR(__xludf.DUMMYFUNCTION("""COMPUTED_VALUE"""),2019)</f>
        <v>2019</v>
      </c>
    </row>
    <row r="342" spans="1:7" x14ac:dyDescent="0.25">
      <c r="A342" s="1" t="s">
        <v>820</v>
      </c>
      <c r="B342" s="1" t="s">
        <v>821</v>
      </c>
      <c r="C342" s="1" t="s">
        <v>822</v>
      </c>
      <c r="D342" s="2">
        <v>43872.776874421295</v>
      </c>
      <c r="E342" s="1">
        <f ca="1">IFERROR(__xludf.DUMMYFUNCTION("SPLIT(D342,""/"")"),2)</f>
        <v>2</v>
      </c>
      <c r="F342" s="1">
        <f ca="1">IFERROR(__xludf.DUMMYFUNCTION("""COMPUTED_VALUE"""),11)</f>
        <v>11</v>
      </c>
      <c r="G342" s="1">
        <f ca="1">IFERROR(__xludf.DUMMYFUNCTION("""COMPUTED_VALUE"""),2020)</f>
        <v>2020</v>
      </c>
    </row>
    <row r="343" spans="1:7" x14ac:dyDescent="0.25">
      <c r="A343" s="1" t="s">
        <v>823</v>
      </c>
      <c r="B343" s="1" t="s">
        <v>824</v>
      </c>
      <c r="C343" s="1" t="s">
        <v>825</v>
      </c>
      <c r="D343" s="2">
        <v>43507.747969594908</v>
      </c>
      <c r="E343" s="1">
        <f ca="1">IFERROR(__xludf.DUMMYFUNCTION("SPLIT(D343,""/"")"),2)</f>
        <v>2</v>
      </c>
      <c r="F343" s="1">
        <f ca="1">IFERROR(__xludf.DUMMYFUNCTION("""COMPUTED_VALUE"""),11)</f>
        <v>11</v>
      </c>
      <c r="G343" s="1">
        <f ca="1">IFERROR(__xludf.DUMMYFUNCTION("""COMPUTED_VALUE"""),2019)</f>
        <v>2019</v>
      </c>
    </row>
    <row r="344" spans="1:7" x14ac:dyDescent="0.25">
      <c r="A344" s="1" t="s">
        <v>826</v>
      </c>
      <c r="B344" s="1" t="s">
        <v>827</v>
      </c>
      <c r="C344" s="1" t="s">
        <v>18</v>
      </c>
      <c r="D344" s="2">
        <v>43820.640907060188</v>
      </c>
      <c r="E344" s="1">
        <f ca="1">IFERROR(__xludf.DUMMYFUNCTION("SPLIT(D344,""/"")"),12)</f>
        <v>12</v>
      </c>
      <c r="F344" s="1">
        <f ca="1">IFERROR(__xludf.DUMMYFUNCTION("""COMPUTED_VALUE"""),21)</f>
        <v>21</v>
      </c>
      <c r="G344" s="1">
        <f ca="1">IFERROR(__xludf.DUMMYFUNCTION("""COMPUTED_VALUE"""),2019)</f>
        <v>2019</v>
      </c>
    </row>
    <row r="345" spans="1:7" x14ac:dyDescent="0.25">
      <c r="A345" s="1" t="s">
        <v>828</v>
      </c>
      <c r="B345" s="1" t="s">
        <v>829</v>
      </c>
      <c r="C345" s="1" t="s">
        <v>24</v>
      </c>
      <c r="D345" s="2">
        <v>43777.390962349535</v>
      </c>
      <c r="E345" s="1">
        <f ca="1">IFERROR(__xludf.DUMMYFUNCTION("SPLIT(D345,""/"")"),11)</f>
        <v>11</v>
      </c>
      <c r="F345" s="1">
        <f ca="1">IFERROR(__xludf.DUMMYFUNCTION("""COMPUTED_VALUE"""),8)</f>
        <v>8</v>
      </c>
      <c r="G345" s="1">
        <f ca="1">IFERROR(__xludf.DUMMYFUNCTION("""COMPUTED_VALUE"""),2019)</f>
        <v>2019</v>
      </c>
    </row>
    <row r="346" spans="1:7" x14ac:dyDescent="0.25">
      <c r="A346" s="1" t="s">
        <v>830</v>
      </c>
      <c r="B346" s="1" t="s">
        <v>831</v>
      </c>
      <c r="C346" s="1" t="s">
        <v>21</v>
      </c>
      <c r="D346" s="2">
        <v>43699.382756053237</v>
      </c>
      <c r="E346" s="1">
        <f ca="1">IFERROR(__xludf.DUMMYFUNCTION("SPLIT(D346,""/"")"),8)</f>
        <v>8</v>
      </c>
      <c r="F346" s="1">
        <f ca="1">IFERROR(__xludf.DUMMYFUNCTION("""COMPUTED_VALUE"""),22)</f>
        <v>22</v>
      </c>
      <c r="G346" s="1">
        <f ca="1">IFERROR(__xludf.DUMMYFUNCTION("""COMPUTED_VALUE"""),2019)</f>
        <v>2019</v>
      </c>
    </row>
    <row r="347" spans="1:7" x14ac:dyDescent="0.25">
      <c r="A347" s="1" t="s">
        <v>832</v>
      </c>
      <c r="B347" s="1" t="s">
        <v>833</v>
      </c>
      <c r="C347" s="1" t="s">
        <v>18</v>
      </c>
      <c r="D347" s="2">
        <v>43514.486678668982</v>
      </c>
      <c r="E347" s="1">
        <f ca="1">IFERROR(__xludf.DUMMYFUNCTION("SPLIT(D347,""/"")"),2)</f>
        <v>2</v>
      </c>
      <c r="F347" s="1">
        <f ca="1">IFERROR(__xludf.DUMMYFUNCTION("""COMPUTED_VALUE"""),18)</f>
        <v>18</v>
      </c>
      <c r="G347" s="1">
        <f ca="1">IFERROR(__xludf.DUMMYFUNCTION("""COMPUTED_VALUE"""),2019)</f>
        <v>2019</v>
      </c>
    </row>
    <row r="348" spans="1:7" x14ac:dyDescent="0.25">
      <c r="A348" s="1" t="s">
        <v>834</v>
      </c>
      <c r="B348" s="1" t="s">
        <v>835</v>
      </c>
      <c r="C348" s="1" t="s">
        <v>836</v>
      </c>
      <c r="D348" s="2">
        <v>43441.377813506944</v>
      </c>
      <c r="E348" s="1">
        <f ca="1">IFERROR(__xludf.DUMMYFUNCTION("SPLIT(D348,""/"")"),12)</f>
        <v>12</v>
      </c>
      <c r="F348" s="1">
        <f ca="1">IFERROR(__xludf.DUMMYFUNCTION("""COMPUTED_VALUE"""),7)</f>
        <v>7</v>
      </c>
      <c r="G348" s="1">
        <f ca="1">IFERROR(__xludf.DUMMYFUNCTION("""COMPUTED_VALUE"""),2018)</f>
        <v>2018</v>
      </c>
    </row>
    <row r="349" spans="1:7" x14ac:dyDescent="0.25">
      <c r="A349" s="1" t="s">
        <v>837</v>
      </c>
      <c r="B349" s="1" t="s">
        <v>838</v>
      </c>
      <c r="C349" s="1" t="s">
        <v>839</v>
      </c>
      <c r="D349" s="2">
        <v>43473.666558414348</v>
      </c>
      <c r="E349" s="1">
        <f ca="1">IFERROR(__xludf.DUMMYFUNCTION("SPLIT(D349,""/"")"),1)</f>
        <v>1</v>
      </c>
      <c r="F349" s="1">
        <f ca="1">IFERROR(__xludf.DUMMYFUNCTION("""COMPUTED_VALUE"""),8)</f>
        <v>8</v>
      </c>
      <c r="G349" s="1">
        <f ca="1">IFERROR(__xludf.DUMMYFUNCTION("""COMPUTED_VALUE"""),2019)</f>
        <v>2019</v>
      </c>
    </row>
    <row r="350" spans="1:7" x14ac:dyDescent="0.25">
      <c r="A350" s="1" t="s">
        <v>840</v>
      </c>
      <c r="B350" s="1" t="s">
        <v>841</v>
      </c>
      <c r="C350" s="1" t="s">
        <v>842</v>
      </c>
      <c r="D350" s="2">
        <v>43314.373844247682</v>
      </c>
      <c r="E350" s="1">
        <f ca="1">IFERROR(__xludf.DUMMYFUNCTION("SPLIT(D350,""/"")"),8)</f>
        <v>8</v>
      </c>
      <c r="F350" s="1">
        <f ca="1">IFERROR(__xludf.DUMMYFUNCTION("""COMPUTED_VALUE"""),2)</f>
        <v>2</v>
      </c>
      <c r="G350" s="1">
        <f ca="1">IFERROR(__xludf.DUMMYFUNCTION("""COMPUTED_VALUE"""),2018)</f>
        <v>2018</v>
      </c>
    </row>
    <row r="351" spans="1:7" x14ac:dyDescent="0.25">
      <c r="A351" s="1" t="s">
        <v>843</v>
      </c>
      <c r="B351" s="1" t="s">
        <v>844</v>
      </c>
      <c r="C351" s="1" t="s">
        <v>18</v>
      </c>
      <c r="D351" s="2">
        <v>43926.377604745372</v>
      </c>
      <c r="E351" s="1">
        <f ca="1">IFERROR(__xludf.DUMMYFUNCTION("SPLIT(D351,""/"")"),4)</f>
        <v>4</v>
      </c>
      <c r="F351" s="1">
        <f ca="1">IFERROR(__xludf.DUMMYFUNCTION("""COMPUTED_VALUE"""),5)</f>
        <v>5</v>
      </c>
      <c r="G351" s="1">
        <f ca="1">IFERROR(__xludf.DUMMYFUNCTION("""COMPUTED_VALUE"""),2020)</f>
        <v>2020</v>
      </c>
    </row>
    <row r="352" spans="1:7" x14ac:dyDescent="0.25">
      <c r="A352" s="1" t="s">
        <v>845</v>
      </c>
      <c r="B352" s="1" t="s">
        <v>846</v>
      </c>
      <c r="C352" s="1" t="s">
        <v>847</v>
      </c>
      <c r="D352" s="2">
        <v>43227.734884606478</v>
      </c>
      <c r="E352" s="1">
        <f ca="1">IFERROR(__xludf.DUMMYFUNCTION("SPLIT(D352,""/"")"),5)</f>
        <v>5</v>
      </c>
      <c r="F352" s="1">
        <f ca="1">IFERROR(__xludf.DUMMYFUNCTION("""COMPUTED_VALUE"""),7)</f>
        <v>7</v>
      </c>
      <c r="G352" s="1">
        <f ca="1">IFERROR(__xludf.DUMMYFUNCTION("""COMPUTED_VALUE"""),2018)</f>
        <v>2018</v>
      </c>
    </row>
    <row r="353" spans="1:7" x14ac:dyDescent="0.25">
      <c r="A353" s="1" t="s">
        <v>848</v>
      </c>
      <c r="B353" s="1" t="s">
        <v>849</v>
      </c>
      <c r="C353" s="1" t="s">
        <v>18</v>
      </c>
      <c r="D353" s="2">
        <v>43751.3806940625</v>
      </c>
      <c r="E353" s="1">
        <f ca="1">IFERROR(__xludf.DUMMYFUNCTION("SPLIT(D353,""/"")"),10)</f>
        <v>10</v>
      </c>
      <c r="F353" s="1">
        <f ca="1">IFERROR(__xludf.DUMMYFUNCTION("""COMPUTED_VALUE"""),13)</f>
        <v>13</v>
      </c>
      <c r="G353" s="1">
        <f ca="1">IFERROR(__xludf.DUMMYFUNCTION("""COMPUTED_VALUE"""),2019)</f>
        <v>2019</v>
      </c>
    </row>
    <row r="354" spans="1:7" x14ac:dyDescent="0.25">
      <c r="A354" s="1" t="s">
        <v>850</v>
      </c>
      <c r="B354" s="1" t="s">
        <v>851</v>
      </c>
      <c r="C354" s="1" t="s">
        <v>852</v>
      </c>
      <c r="D354" s="2">
        <v>43763.481380983794</v>
      </c>
      <c r="E354" s="1">
        <f ca="1">IFERROR(__xludf.DUMMYFUNCTION("SPLIT(D354,""/"")"),10)</f>
        <v>10</v>
      </c>
      <c r="F354" s="1">
        <f ca="1">IFERROR(__xludf.DUMMYFUNCTION("""COMPUTED_VALUE"""),25)</f>
        <v>25</v>
      </c>
      <c r="G354" s="1">
        <f ca="1">IFERROR(__xludf.DUMMYFUNCTION("""COMPUTED_VALUE"""),2019)</f>
        <v>2019</v>
      </c>
    </row>
    <row r="355" spans="1:7" x14ac:dyDescent="0.25">
      <c r="A355" s="1" t="s">
        <v>853</v>
      </c>
      <c r="B355" s="1" t="s">
        <v>854</v>
      </c>
      <c r="C355" s="1" t="s">
        <v>18</v>
      </c>
      <c r="D355" s="2">
        <v>43896.619260335647</v>
      </c>
      <c r="E355" s="1">
        <f ca="1">IFERROR(__xludf.DUMMYFUNCTION("SPLIT(D355,""/"")"),3)</f>
        <v>3</v>
      </c>
      <c r="F355" s="1">
        <f ca="1">IFERROR(__xludf.DUMMYFUNCTION("""COMPUTED_VALUE"""),6)</f>
        <v>6</v>
      </c>
      <c r="G355" s="1">
        <f ca="1">IFERROR(__xludf.DUMMYFUNCTION("""COMPUTED_VALUE"""),2020)</f>
        <v>2020</v>
      </c>
    </row>
    <row r="356" spans="1:7" x14ac:dyDescent="0.25">
      <c r="A356" s="1" t="s">
        <v>855</v>
      </c>
      <c r="B356" s="1" t="s">
        <v>856</v>
      </c>
      <c r="C356" s="1" t="s">
        <v>453</v>
      </c>
      <c r="D356" s="2">
        <v>43572.469951192128</v>
      </c>
      <c r="E356" s="1">
        <f ca="1">IFERROR(__xludf.DUMMYFUNCTION("SPLIT(D356,""/"")"),4)</f>
        <v>4</v>
      </c>
      <c r="F356" s="1">
        <f ca="1">IFERROR(__xludf.DUMMYFUNCTION("""COMPUTED_VALUE"""),17)</f>
        <v>17</v>
      </c>
      <c r="G356" s="1">
        <f ca="1">IFERROR(__xludf.DUMMYFUNCTION("""COMPUTED_VALUE"""),2019)</f>
        <v>2019</v>
      </c>
    </row>
    <row r="357" spans="1:7" x14ac:dyDescent="0.25">
      <c r="A357" s="1" t="s">
        <v>857</v>
      </c>
      <c r="B357" s="1" t="s">
        <v>858</v>
      </c>
      <c r="C357" s="1" t="s">
        <v>18</v>
      </c>
      <c r="D357" s="2">
        <v>43270.478688807867</v>
      </c>
      <c r="E357" s="1">
        <f ca="1">IFERROR(__xludf.DUMMYFUNCTION("SPLIT(D357,""/"")"),6)</f>
        <v>6</v>
      </c>
      <c r="F357" s="1">
        <f ca="1">IFERROR(__xludf.DUMMYFUNCTION("""COMPUTED_VALUE"""),19)</f>
        <v>19</v>
      </c>
      <c r="G357" s="1">
        <f ca="1">IFERROR(__xludf.DUMMYFUNCTION("""COMPUTED_VALUE"""),2018)</f>
        <v>2018</v>
      </c>
    </row>
    <row r="358" spans="1:7" x14ac:dyDescent="0.25">
      <c r="A358" s="1" t="s">
        <v>859</v>
      </c>
      <c r="B358" s="1" t="s">
        <v>860</v>
      </c>
      <c r="C358" s="1" t="s">
        <v>18</v>
      </c>
      <c r="D358" s="2">
        <v>43840.804297141207</v>
      </c>
      <c r="E358" s="1">
        <f ca="1">IFERROR(__xludf.DUMMYFUNCTION("SPLIT(D358,""/"")"),1)</f>
        <v>1</v>
      </c>
      <c r="F358" s="1">
        <f ca="1">IFERROR(__xludf.DUMMYFUNCTION("""COMPUTED_VALUE"""),10)</f>
        <v>10</v>
      </c>
      <c r="G358" s="1">
        <f ca="1">IFERROR(__xludf.DUMMYFUNCTION("""COMPUTED_VALUE"""),2020)</f>
        <v>2020</v>
      </c>
    </row>
    <row r="359" spans="1:7" x14ac:dyDescent="0.25">
      <c r="A359" s="1" t="s">
        <v>861</v>
      </c>
      <c r="B359" s="1" t="s">
        <v>862</v>
      </c>
      <c r="C359" s="1" t="s">
        <v>863</v>
      </c>
      <c r="D359" s="2">
        <v>43738.417449270833</v>
      </c>
      <c r="E359" s="1">
        <f ca="1">IFERROR(__xludf.DUMMYFUNCTION("SPLIT(D359,""/"")"),9)</f>
        <v>9</v>
      </c>
      <c r="F359" s="1">
        <f ca="1">IFERROR(__xludf.DUMMYFUNCTION("""COMPUTED_VALUE"""),30)</f>
        <v>30</v>
      </c>
      <c r="G359" s="1">
        <f ca="1">IFERROR(__xludf.DUMMYFUNCTION("""COMPUTED_VALUE"""),2019)</f>
        <v>2019</v>
      </c>
    </row>
    <row r="360" spans="1:7" x14ac:dyDescent="0.25">
      <c r="A360" s="1" t="s">
        <v>864</v>
      </c>
      <c r="B360" s="1" t="s">
        <v>865</v>
      </c>
      <c r="C360" s="1" t="s">
        <v>114</v>
      </c>
      <c r="D360" s="2">
        <v>43270.66326778935</v>
      </c>
      <c r="E360" s="1">
        <f ca="1">IFERROR(__xludf.DUMMYFUNCTION("SPLIT(D360,""/"")"),6)</f>
        <v>6</v>
      </c>
      <c r="F360" s="1">
        <f ca="1">IFERROR(__xludf.DUMMYFUNCTION("""COMPUTED_VALUE"""),19)</f>
        <v>19</v>
      </c>
      <c r="G360" s="1">
        <f ca="1">IFERROR(__xludf.DUMMYFUNCTION("""COMPUTED_VALUE"""),2018)</f>
        <v>2018</v>
      </c>
    </row>
    <row r="361" spans="1:7" x14ac:dyDescent="0.25">
      <c r="A361" s="1" t="s">
        <v>866</v>
      </c>
      <c r="B361" s="1" t="s">
        <v>867</v>
      </c>
      <c r="C361" s="1" t="s">
        <v>18</v>
      </c>
      <c r="D361" s="2">
        <v>43429.38217380787</v>
      </c>
      <c r="E361" s="1">
        <f ca="1">IFERROR(__xludf.DUMMYFUNCTION("SPLIT(D361,""/"")"),11)</f>
        <v>11</v>
      </c>
      <c r="F361" s="1">
        <f ca="1">IFERROR(__xludf.DUMMYFUNCTION("""COMPUTED_VALUE"""),25)</f>
        <v>25</v>
      </c>
      <c r="G361" s="1">
        <f ca="1">IFERROR(__xludf.DUMMYFUNCTION("""COMPUTED_VALUE"""),2018)</f>
        <v>2018</v>
      </c>
    </row>
    <row r="362" spans="1:7" x14ac:dyDescent="0.25">
      <c r="A362" s="1" t="s">
        <v>868</v>
      </c>
      <c r="B362" s="1" t="s">
        <v>869</v>
      </c>
      <c r="C362" s="1" t="s">
        <v>18</v>
      </c>
      <c r="D362" s="2">
        <v>43820.499714039353</v>
      </c>
      <c r="E362" s="1">
        <f ca="1">IFERROR(__xludf.DUMMYFUNCTION("SPLIT(D362,""/"")"),12)</f>
        <v>12</v>
      </c>
      <c r="F362" s="1">
        <f ca="1">IFERROR(__xludf.DUMMYFUNCTION("""COMPUTED_VALUE"""),21)</f>
        <v>21</v>
      </c>
      <c r="G362" s="1">
        <f ca="1">IFERROR(__xludf.DUMMYFUNCTION("""COMPUTED_VALUE"""),2019)</f>
        <v>2019</v>
      </c>
    </row>
    <row r="363" spans="1:7" x14ac:dyDescent="0.25">
      <c r="A363" s="1" t="s">
        <v>870</v>
      </c>
      <c r="B363" s="1" t="s">
        <v>871</v>
      </c>
      <c r="C363" s="1" t="s">
        <v>18</v>
      </c>
      <c r="D363" s="2">
        <v>43514.486404201387</v>
      </c>
      <c r="E363" s="1">
        <f ca="1">IFERROR(__xludf.DUMMYFUNCTION("SPLIT(D363,""/"")"),2)</f>
        <v>2</v>
      </c>
      <c r="F363" s="1">
        <f ca="1">IFERROR(__xludf.DUMMYFUNCTION("""COMPUTED_VALUE"""),18)</f>
        <v>18</v>
      </c>
      <c r="G363" s="1">
        <f ca="1">IFERROR(__xludf.DUMMYFUNCTION("""COMPUTED_VALUE"""),2019)</f>
        <v>2019</v>
      </c>
    </row>
    <row r="364" spans="1:7" x14ac:dyDescent="0.25">
      <c r="A364" s="1" t="s">
        <v>872</v>
      </c>
      <c r="B364" s="1" t="s">
        <v>873</v>
      </c>
      <c r="C364" s="1" t="s">
        <v>874</v>
      </c>
      <c r="D364" s="2">
        <v>43783.467427777781</v>
      </c>
      <c r="E364" s="1">
        <f ca="1">IFERROR(__xludf.DUMMYFUNCTION("SPLIT(D364,""/"")"),11)</f>
        <v>11</v>
      </c>
      <c r="F364" s="1">
        <f ca="1">IFERROR(__xludf.DUMMYFUNCTION("""COMPUTED_VALUE"""),14)</f>
        <v>14</v>
      </c>
      <c r="G364" s="1">
        <f ca="1">IFERROR(__xludf.DUMMYFUNCTION("""COMPUTED_VALUE"""),2019)</f>
        <v>2019</v>
      </c>
    </row>
    <row r="365" spans="1:7" x14ac:dyDescent="0.25">
      <c r="A365" s="1" t="s">
        <v>875</v>
      </c>
      <c r="B365" s="1" t="s">
        <v>876</v>
      </c>
      <c r="C365" s="1" t="s">
        <v>18</v>
      </c>
      <c r="D365" s="2">
        <v>43383.798294826389</v>
      </c>
      <c r="E365" s="1">
        <f ca="1">IFERROR(__xludf.DUMMYFUNCTION("SPLIT(D365,""/"")"),10)</f>
        <v>10</v>
      </c>
      <c r="F365" s="1">
        <f ca="1">IFERROR(__xludf.DUMMYFUNCTION("""COMPUTED_VALUE"""),10)</f>
        <v>10</v>
      </c>
      <c r="G365" s="1">
        <f ca="1">IFERROR(__xludf.DUMMYFUNCTION("""COMPUTED_VALUE"""),2018)</f>
        <v>2018</v>
      </c>
    </row>
    <row r="366" spans="1:7" x14ac:dyDescent="0.25">
      <c r="A366" s="1" t="s">
        <v>877</v>
      </c>
      <c r="B366" s="1" t="s">
        <v>878</v>
      </c>
      <c r="C366" s="1" t="s">
        <v>236</v>
      </c>
      <c r="D366" s="2">
        <v>43763.496511076388</v>
      </c>
      <c r="E366" s="1">
        <f ca="1">IFERROR(__xludf.DUMMYFUNCTION("SPLIT(D366,""/"")"),10)</f>
        <v>10</v>
      </c>
      <c r="F366" s="1">
        <f ca="1">IFERROR(__xludf.DUMMYFUNCTION("""COMPUTED_VALUE"""),25)</f>
        <v>25</v>
      </c>
      <c r="G366" s="1">
        <f ca="1">IFERROR(__xludf.DUMMYFUNCTION("""COMPUTED_VALUE"""),2019)</f>
        <v>2019</v>
      </c>
    </row>
    <row r="367" spans="1:7" x14ac:dyDescent="0.25">
      <c r="A367" s="1" t="s">
        <v>879</v>
      </c>
      <c r="B367" s="1" t="s">
        <v>880</v>
      </c>
      <c r="C367" s="1" t="s">
        <v>18</v>
      </c>
      <c r="D367" s="2">
        <v>43834.38072241898</v>
      </c>
      <c r="E367" s="1">
        <f ca="1">IFERROR(__xludf.DUMMYFUNCTION("SPLIT(D367,""/"")"),1)</f>
        <v>1</v>
      </c>
      <c r="F367" s="1">
        <f ca="1">IFERROR(__xludf.DUMMYFUNCTION("""COMPUTED_VALUE"""),4)</f>
        <v>4</v>
      </c>
      <c r="G367" s="1">
        <f ca="1">IFERROR(__xludf.DUMMYFUNCTION("""COMPUTED_VALUE"""),2020)</f>
        <v>2020</v>
      </c>
    </row>
    <row r="368" spans="1:7" x14ac:dyDescent="0.25">
      <c r="A368" s="1" t="s">
        <v>881</v>
      </c>
      <c r="B368" s="1" t="s">
        <v>882</v>
      </c>
      <c r="C368" s="1" t="s">
        <v>18</v>
      </c>
      <c r="D368" s="2">
        <v>43374.6623755787</v>
      </c>
      <c r="E368" s="1">
        <f ca="1">IFERROR(__xludf.DUMMYFUNCTION("SPLIT(D368,""/"")"),10)</f>
        <v>10</v>
      </c>
      <c r="F368" s="1">
        <f ca="1">IFERROR(__xludf.DUMMYFUNCTION("""COMPUTED_VALUE"""),1)</f>
        <v>1</v>
      </c>
      <c r="G368" s="1">
        <f ca="1">IFERROR(__xludf.DUMMYFUNCTION("""COMPUTED_VALUE"""),2018)</f>
        <v>2018</v>
      </c>
    </row>
    <row r="369" spans="1:7" x14ac:dyDescent="0.25">
      <c r="A369" s="1" t="s">
        <v>883</v>
      </c>
      <c r="B369" s="1" t="s">
        <v>884</v>
      </c>
      <c r="C369" s="1" t="s">
        <v>885</v>
      </c>
      <c r="D369" s="2">
        <v>43311.727375844908</v>
      </c>
      <c r="E369" s="1">
        <f ca="1">IFERROR(__xludf.DUMMYFUNCTION("SPLIT(D369,""/"")"),7)</f>
        <v>7</v>
      </c>
      <c r="F369" s="1">
        <f ca="1">IFERROR(__xludf.DUMMYFUNCTION("""COMPUTED_VALUE"""),30)</f>
        <v>30</v>
      </c>
      <c r="G369" s="1">
        <f ca="1">IFERROR(__xludf.DUMMYFUNCTION("""COMPUTED_VALUE"""),2018)</f>
        <v>2018</v>
      </c>
    </row>
    <row r="370" spans="1:7" x14ac:dyDescent="0.25">
      <c r="A370" s="1" t="s">
        <v>886</v>
      </c>
      <c r="B370" s="1" t="s">
        <v>887</v>
      </c>
      <c r="C370" s="1" t="s">
        <v>888</v>
      </c>
      <c r="D370" s="2">
        <v>43181.662182291664</v>
      </c>
      <c r="E370" s="1">
        <f ca="1">IFERROR(__xludf.DUMMYFUNCTION("SPLIT(D370,""/"")"),3)</f>
        <v>3</v>
      </c>
      <c r="F370" s="1">
        <f ca="1">IFERROR(__xludf.DUMMYFUNCTION("""COMPUTED_VALUE"""),22)</f>
        <v>22</v>
      </c>
      <c r="G370" s="1">
        <f ca="1">IFERROR(__xludf.DUMMYFUNCTION("""COMPUTED_VALUE"""),2018)</f>
        <v>2018</v>
      </c>
    </row>
    <row r="371" spans="1:7" x14ac:dyDescent="0.25">
      <c r="A371" s="1" t="s">
        <v>889</v>
      </c>
      <c r="B371" s="1" t="s">
        <v>890</v>
      </c>
      <c r="C371" s="1" t="s">
        <v>18</v>
      </c>
      <c r="D371" s="2">
        <v>43536.594028738429</v>
      </c>
      <c r="E371" s="1">
        <f ca="1">IFERROR(__xludf.DUMMYFUNCTION("SPLIT(D371,""/"")"),3)</f>
        <v>3</v>
      </c>
      <c r="F371" s="1">
        <f ca="1">IFERROR(__xludf.DUMMYFUNCTION("""COMPUTED_VALUE"""),12)</f>
        <v>12</v>
      </c>
      <c r="G371" s="1">
        <f ca="1">IFERROR(__xludf.DUMMYFUNCTION("""COMPUTED_VALUE"""),2019)</f>
        <v>2019</v>
      </c>
    </row>
    <row r="372" spans="1:7" x14ac:dyDescent="0.25">
      <c r="A372" s="1" t="s">
        <v>891</v>
      </c>
      <c r="B372" s="1" t="s">
        <v>892</v>
      </c>
      <c r="C372" s="1" t="s">
        <v>893</v>
      </c>
      <c r="D372" s="2">
        <v>43600.582664930553</v>
      </c>
      <c r="E372" s="1">
        <f ca="1">IFERROR(__xludf.DUMMYFUNCTION("SPLIT(D372,""/"")"),5)</f>
        <v>5</v>
      </c>
      <c r="F372" s="1">
        <f ca="1">IFERROR(__xludf.DUMMYFUNCTION("""COMPUTED_VALUE"""),15)</f>
        <v>15</v>
      </c>
      <c r="G372" s="1">
        <f ca="1">IFERROR(__xludf.DUMMYFUNCTION("""COMPUTED_VALUE"""),2019)</f>
        <v>2019</v>
      </c>
    </row>
    <row r="373" spans="1:7" x14ac:dyDescent="0.25">
      <c r="A373" s="1" t="s">
        <v>894</v>
      </c>
      <c r="B373" s="1" t="s">
        <v>895</v>
      </c>
      <c r="C373" s="1" t="s">
        <v>60</v>
      </c>
      <c r="D373" s="2">
        <v>43728.380196840277</v>
      </c>
      <c r="E373" s="1">
        <f ca="1">IFERROR(__xludf.DUMMYFUNCTION("SPLIT(D373,""/"")"),9)</f>
        <v>9</v>
      </c>
      <c r="F373" s="1">
        <f ca="1">IFERROR(__xludf.DUMMYFUNCTION("""COMPUTED_VALUE"""),20)</f>
        <v>20</v>
      </c>
      <c r="G373" s="1">
        <f ca="1">IFERROR(__xludf.DUMMYFUNCTION("""COMPUTED_VALUE"""),2019)</f>
        <v>2019</v>
      </c>
    </row>
    <row r="374" spans="1:7" x14ac:dyDescent="0.25">
      <c r="A374" s="1" t="s">
        <v>896</v>
      </c>
      <c r="B374" s="1" t="s">
        <v>897</v>
      </c>
      <c r="C374" s="1" t="s">
        <v>18</v>
      </c>
      <c r="D374" s="2">
        <v>43715.377696180556</v>
      </c>
      <c r="E374" s="1">
        <f ca="1">IFERROR(__xludf.DUMMYFUNCTION("SPLIT(D374,""/"")"),9)</f>
        <v>9</v>
      </c>
      <c r="F374" s="1">
        <f ca="1">IFERROR(__xludf.DUMMYFUNCTION("""COMPUTED_VALUE"""),7)</f>
        <v>7</v>
      </c>
      <c r="G374" s="1">
        <f ca="1">IFERROR(__xludf.DUMMYFUNCTION("""COMPUTED_VALUE"""),2019)</f>
        <v>2019</v>
      </c>
    </row>
    <row r="375" spans="1:7" x14ac:dyDescent="0.25">
      <c r="A375" s="1" t="s">
        <v>898</v>
      </c>
      <c r="B375" s="1" t="s">
        <v>899</v>
      </c>
      <c r="C375" s="1" t="s">
        <v>18</v>
      </c>
      <c r="D375" s="2">
        <v>43804.644147488427</v>
      </c>
      <c r="E375" s="1">
        <f ca="1">IFERROR(__xludf.DUMMYFUNCTION("SPLIT(D375,""/"")"),12)</f>
        <v>12</v>
      </c>
      <c r="F375" s="1">
        <f ca="1">IFERROR(__xludf.DUMMYFUNCTION("""COMPUTED_VALUE"""),5)</f>
        <v>5</v>
      </c>
      <c r="G375" s="1">
        <f ca="1">IFERROR(__xludf.DUMMYFUNCTION("""COMPUTED_VALUE"""),2019)</f>
        <v>2019</v>
      </c>
    </row>
    <row r="376" spans="1:7" x14ac:dyDescent="0.25">
      <c r="A376" s="1" t="s">
        <v>900</v>
      </c>
      <c r="B376" s="1" t="s">
        <v>901</v>
      </c>
      <c r="C376" s="1" t="s">
        <v>18</v>
      </c>
      <c r="D376" s="2">
        <v>43577.757166122683</v>
      </c>
      <c r="E376" s="1">
        <f ca="1">IFERROR(__xludf.DUMMYFUNCTION("SPLIT(D376,""/"")"),4)</f>
        <v>4</v>
      </c>
      <c r="F376" s="1">
        <f ca="1">IFERROR(__xludf.DUMMYFUNCTION("""COMPUTED_VALUE"""),22)</f>
        <v>22</v>
      </c>
      <c r="G376" s="1">
        <f ca="1">IFERROR(__xludf.DUMMYFUNCTION("""COMPUTED_VALUE"""),2019)</f>
        <v>2019</v>
      </c>
    </row>
    <row r="377" spans="1:7" x14ac:dyDescent="0.25">
      <c r="A377" s="1" t="s">
        <v>902</v>
      </c>
      <c r="B377" s="1" t="s">
        <v>903</v>
      </c>
      <c r="C377" s="1" t="s">
        <v>529</v>
      </c>
      <c r="D377" s="2">
        <v>43790.72548144676</v>
      </c>
      <c r="E377" s="1">
        <f ca="1">IFERROR(__xludf.DUMMYFUNCTION("SPLIT(D377,""/"")"),11)</f>
        <v>11</v>
      </c>
      <c r="F377" s="1">
        <f ca="1">IFERROR(__xludf.DUMMYFUNCTION("""COMPUTED_VALUE"""),21)</f>
        <v>21</v>
      </c>
      <c r="G377" s="1">
        <f ca="1">IFERROR(__xludf.DUMMYFUNCTION("""COMPUTED_VALUE"""),2019)</f>
        <v>2019</v>
      </c>
    </row>
    <row r="378" spans="1:7" x14ac:dyDescent="0.25">
      <c r="A378" s="1" t="s">
        <v>904</v>
      </c>
      <c r="B378" s="1" t="s">
        <v>905</v>
      </c>
      <c r="C378" s="1" t="s">
        <v>817</v>
      </c>
      <c r="D378" s="2">
        <v>43525.775660416664</v>
      </c>
      <c r="E378" s="1">
        <f ca="1">IFERROR(__xludf.DUMMYFUNCTION("SPLIT(D378,""/"")"),3)</f>
        <v>3</v>
      </c>
      <c r="F378" s="1">
        <f ca="1">IFERROR(__xludf.DUMMYFUNCTION("""COMPUTED_VALUE"""),1)</f>
        <v>1</v>
      </c>
      <c r="G378" s="1">
        <f ca="1">IFERROR(__xludf.DUMMYFUNCTION("""COMPUTED_VALUE"""),2019)</f>
        <v>2019</v>
      </c>
    </row>
    <row r="379" spans="1:7" x14ac:dyDescent="0.25">
      <c r="A379" s="1" t="s">
        <v>906</v>
      </c>
      <c r="B379" s="1" t="s">
        <v>907</v>
      </c>
      <c r="C379" s="1" t="s">
        <v>46</v>
      </c>
      <c r="D379" s="2">
        <v>43820.49529309028</v>
      </c>
      <c r="E379" s="1">
        <f ca="1">IFERROR(__xludf.DUMMYFUNCTION("SPLIT(D379,""/"")"),12)</f>
        <v>12</v>
      </c>
      <c r="F379" s="1">
        <f ca="1">IFERROR(__xludf.DUMMYFUNCTION("""COMPUTED_VALUE"""),21)</f>
        <v>21</v>
      </c>
      <c r="G379" s="1">
        <f ca="1">IFERROR(__xludf.DUMMYFUNCTION("""COMPUTED_VALUE"""),2019)</f>
        <v>2019</v>
      </c>
    </row>
    <row r="380" spans="1:7" x14ac:dyDescent="0.25">
      <c r="A380" s="1" t="s">
        <v>908</v>
      </c>
      <c r="B380" s="1" t="s">
        <v>909</v>
      </c>
      <c r="C380" s="1" t="s">
        <v>910</v>
      </c>
      <c r="D380" s="2">
        <v>43774.684666550929</v>
      </c>
      <c r="E380" s="1">
        <f ca="1">IFERROR(__xludf.DUMMYFUNCTION("SPLIT(D380,""/"")"),11)</f>
        <v>11</v>
      </c>
      <c r="F380" s="1">
        <f ca="1">IFERROR(__xludf.DUMMYFUNCTION("""COMPUTED_VALUE"""),5)</f>
        <v>5</v>
      </c>
      <c r="G380" s="1">
        <f ca="1">IFERROR(__xludf.DUMMYFUNCTION("""COMPUTED_VALUE"""),2019)</f>
        <v>2019</v>
      </c>
    </row>
    <row r="381" spans="1:7" x14ac:dyDescent="0.25">
      <c r="A381" s="1" t="s">
        <v>911</v>
      </c>
      <c r="B381" s="1" t="s">
        <v>912</v>
      </c>
      <c r="C381" s="1" t="s">
        <v>18</v>
      </c>
      <c r="D381" s="2">
        <v>43476.629066122689</v>
      </c>
      <c r="E381" s="1">
        <f ca="1">IFERROR(__xludf.DUMMYFUNCTION("SPLIT(D381,""/"")"),1)</f>
        <v>1</v>
      </c>
      <c r="F381" s="1">
        <f ca="1">IFERROR(__xludf.DUMMYFUNCTION("""COMPUTED_VALUE"""),11)</f>
        <v>11</v>
      </c>
      <c r="G381" s="1">
        <f ca="1">IFERROR(__xludf.DUMMYFUNCTION("""COMPUTED_VALUE"""),2019)</f>
        <v>2019</v>
      </c>
    </row>
    <row r="382" spans="1:7" x14ac:dyDescent="0.25">
      <c r="A382" s="1" t="s">
        <v>913</v>
      </c>
      <c r="B382" s="1" t="s">
        <v>914</v>
      </c>
      <c r="C382" s="1" t="s">
        <v>18</v>
      </c>
      <c r="D382" s="2">
        <v>43609.631592708334</v>
      </c>
      <c r="E382" s="1">
        <f ca="1">IFERROR(__xludf.DUMMYFUNCTION("SPLIT(D382,""/"")"),5)</f>
        <v>5</v>
      </c>
      <c r="F382" s="1">
        <f ca="1">IFERROR(__xludf.DUMMYFUNCTION("""COMPUTED_VALUE"""),24)</f>
        <v>24</v>
      </c>
      <c r="G382" s="1">
        <f ca="1">IFERROR(__xludf.DUMMYFUNCTION("""COMPUTED_VALUE"""),2019)</f>
        <v>2019</v>
      </c>
    </row>
    <row r="383" spans="1:7" x14ac:dyDescent="0.25">
      <c r="A383" s="1" t="s">
        <v>915</v>
      </c>
      <c r="B383" s="1" t="s">
        <v>916</v>
      </c>
      <c r="C383" s="1" t="s">
        <v>18</v>
      </c>
      <c r="D383" s="2">
        <v>43711.638004479166</v>
      </c>
      <c r="E383" s="1">
        <f ca="1">IFERROR(__xludf.DUMMYFUNCTION("SPLIT(D383,""/"")"),9)</f>
        <v>9</v>
      </c>
      <c r="F383" s="1">
        <f ca="1">IFERROR(__xludf.DUMMYFUNCTION("""COMPUTED_VALUE"""),3)</f>
        <v>3</v>
      </c>
      <c r="G383" s="1">
        <f ca="1">IFERROR(__xludf.DUMMYFUNCTION("""COMPUTED_VALUE"""),2019)</f>
        <v>2019</v>
      </c>
    </row>
    <row r="384" spans="1:7" x14ac:dyDescent="0.25">
      <c r="A384" s="1" t="s">
        <v>917</v>
      </c>
      <c r="B384" s="1" t="s">
        <v>918</v>
      </c>
      <c r="C384" s="1" t="s">
        <v>919</v>
      </c>
      <c r="D384" s="2">
        <v>43294.678116469906</v>
      </c>
      <c r="E384" s="1">
        <f ca="1">IFERROR(__xludf.DUMMYFUNCTION("SPLIT(D384,""/"")"),7)</f>
        <v>7</v>
      </c>
      <c r="F384" s="1">
        <f ca="1">IFERROR(__xludf.DUMMYFUNCTION("""COMPUTED_VALUE"""),13)</f>
        <v>13</v>
      </c>
      <c r="G384" s="1">
        <f ca="1">IFERROR(__xludf.DUMMYFUNCTION("""COMPUTED_VALUE"""),2018)</f>
        <v>2018</v>
      </c>
    </row>
    <row r="385" spans="1:7" x14ac:dyDescent="0.25">
      <c r="A385" s="1" t="s">
        <v>920</v>
      </c>
      <c r="B385" s="1" t="s">
        <v>921</v>
      </c>
      <c r="C385" s="1" t="s">
        <v>18</v>
      </c>
      <c r="D385" s="2">
        <v>43781.508340509259</v>
      </c>
      <c r="E385" s="1">
        <f ca="1">IFERROR(__xludf.DUMMYFUNCTION("SPLIT(D385,""/"")"),11)</f>
        <v>11</v>
      </c>
      <c r="F385" s="1">
        <f ca="1">IFERROR(__xludf.DUMMYFUNCTION("""COMPUTED_VALUE"""),12)</f>
        <v>12</v>
      </c>
      <c r="G385" s="1">
        <f ca="1">IFERROR(__xludf.DUMMYFUNCTION("""COMPUTED_VALUE"""),2019)</f>
        <v>2019</v>
      </c>
    </row>
    <row r="386" spans="1:7" x14ac:dyDescent="0.25">
      <c r="A386" s="1" t="s">
        <v>922</v>
      </c>
      <c r="B386" s="1" t="s">
        <v>923</v>
      </c>
      <c r="C386" s="1" t="s">
        <v>924</v>
      </c>
      <c r="D386" s="2">
        <v>43719.564620289355</v>
      </c>
      <c r="E386" s="1">
        <f ca="1">IFERROR(__xludf.DUMMYFUNCTION("SPLIT(D386,""/"")"),9)</f>
        <v>9</v>
      </c>
      <c r="F386" s="1">
        <f ca="1">IFERROR(__xludf.DUMMYFUNCTION("""COMPUTED_VALUE"""),11)</f>
        <v>11</v>
      </c>
      <c r="G386" s="1">
        <f ca="1">IFERROR(__xludf.DUMMYFUNCTION("""COMPUTED_VALUE"""),2019)</f>
        <v>2019</v>
      </c>
    </row>
    <row r="387" spans="1:7" x14ac:dyDescent="0.25">
      <c r="A387" s="1" t="s">
        <v>925</v>
      </c>
      <c r="B387" s="1" t="s">
        <v>926</v>
      </c>
      <c r="C387" s="1" t="s">
        <v>18</v>
      </c>
      <c r="D387" s="2">
        <v>43721.691637303244</v>
      </c>
      <c r="E387" s="1">
        <f ca="1">IFERROR(__xludf.DUMMYFUNCTION("SPLIT(D387,""/"")"),9)</f>
        <v>9</v>
      </c>
      <c r="F387" s="1">
        <f ca="1">IFERROR(__xludf.DUMMYFUNCTION("""COMPUTED_VALUE"""),13)</f>
        <v>13</v>
      </c>
      <c r="G387" s="1">
        <f ca="1">IFERROR(__xludf.DUMMYFUNCTION("""COMPUTED_VALUE"""),2019)</f>
        <v>2019</v>
      </c>
    </row>
    <row r="388" spans="1:7" x14ac:dyDescent="0.25">
      <c r="A388" s="1" t="s">
        <v>927</v>
      </c>
      <c r="B388" s="1" t="s">
        <v>928</v>
      </c>
      <c r="C388" s="1" t="s">
        <v>18</v>
      </c>
      <c r="D388" s="2">
        <v>43631.441017511577</v>
      </c>
      <c r="E388" s="1">
        <f ca="1">IFERROR(__xludf.DUMMYFUNCTION("SPLIT(D388,""/"")"),6)</f>
        <v>6</v>
      </c>
      <c r="F388" s="1">
        <f ca="1">IFERROR(__xludf.DUMMYFUNCTION("""COMPUTED_VALUE"""),15)</f>
        <v>15</v>
      </c>
      <c r="G388" s="1">
        <f ca="1">IFERROR(__xludf.DUMMYFUNCTION("""COMPUTED_VALUE"""),2019)</f>
        <v>2019</v>
      </c>
    </row>
    <row r="389" spans="1:7" x14ac:dyDescent="0.25">
      <c r="A389" s="1" t="s">
        <v>929</v>
      </c>
      <c r="B389" s="1" t="s">
        <v>930</v>
      </c>
      <c r="C389" s="1" t="s">
        <v>52</v>
      </c>
      <c r="D389" s="2">
        <v>43840.789403125003</v>
      </c>
      <c r="E389" s="1">
        <f ca="1">IFERROR(__xludf.DUMMYFUNCTION("SPLIT(D389,""/"")"),1)</f>
        <v>1</v>
      </c>
      <c r="F389" s="1">
        <f ca="1">IFERROR(__xludf.DUMMYFUNCTION("""COMPUTED_VALUE"""),10)</f>
        <v>10</v>
      </c>
      <c r="G389" s="1">
        <f ca="1">IFERROR(__xludf.DUMMYFUNCTION("""COMPUTED_VALUE"""),2020)</f>
        <v>2020</v>
      </c>
    </row>
    <row r="390" spans="1:7" x14ac:dyDescent="0.25">
      <c r="A390" s="1" t="s">
        <v>931</v>
      </c>
      <c r="B390" s="1" t="s">
        <v>932</v>
      </c>
      <c r="C390" s="1" t="s">
        <v>933</v>
      </c>
      <c r="D390" s="2">
        <v>43913.777442361112</v>
      </c>
      <c r="E390" s="1">
        <f ca="1">IFERROR(__xludf.DUMMYFUNCTION("SPLIT(D390,""/"")"),3)</f>
        <v>3</v>
      </c>
      <c r="F390" s="1">
        <f ca="1">IFERROR(__xludf.DUMMYFUNCTION("""COMPUTED_VALUE"""),23)</f>
        <v>23</v>
      </c>
      <c r="G390" s="1">
        <f ca="1">IFERROR(__xludf.DUMMYFUNCTION("""COMPUTED_VALUE"""),2020)</f>
        <v>2020</v>
      </c>
    </row>
    <row r="391" spans="1:7" x14ac:dyDescent="0.25">
      <c r="A391" s="1" t="s">
        <v>934</v>
      </c>
      <c r="B391" s="1" t="s">
        <v>935</v>
      </c>
      <c r="C391" s="1" t="s">
        <v>936</v>
      </c>
      <c r="D391" s="2">
        <v>43896.627996724535</v>
      </c>
      <c r="E391" s="1">
        <f ca="1">IFERROR(__xludf.DUMMYFUNCTION("SPLIT(D391,""/"")"),3)</f>
        <v>3</v>
      </c>
      <c r="F391" s="1">
        <f ca="1">IFERROR(__xludf.DUMMYFUNCTION("""COMPUTED_VALUE"""),6)</f>
        <v>6</v>
      </c>
      <c r="G391" s="1">
        <f ca="1">IFERROR(__xludf.DUMMYFUNCTION("""COMPUTED_VALUE"""),2020)</f>
        <v>2020</v>
      </c>
    </row>
    <row r="392" spans="1:7" x14ac:dyDescent="0.25">
      <c r="A392" s="1" t="s">
        <v>937</v>
      </c>
      <c r="B392" s="1" t="s">
        <v>938</v>
      </c>
      <c r="C392" s="1" t="s">
        <v>939</v>
      </c>
      <c r="D392" s="2">
        <v>43286.750961493053</v>
      </c>
      <c r="E392" s="1">
        <f ca="1">IFERROR(__xludf.DUMMYFUNCTION("SPLIT(D392,""/"")"),7)</f>
        <v>7</v>
      </c>
      <c r="F392" s="1">
        <f ca="1">IFERROR(__xludf.DUMMYFUNCTION("""COMPUTED_VALUE"""),5)</f>
        <v>5</v>
      </c>
      <c r="G392" s="1">
        <f ca="1">IFERROR(__xludf.DUMMYFUNCTION("""COMPUTED_VALUE"""),2018)</f>
        <v>2018</v>
      </c>
    </row>
    <row r="393" spans="1:7" x14ac:dyDescent="0.25">
      <c r="A393" s="1" t="s">
        <v>940</v>
      </c>
      <c r="B393" s="1" t="s">
        <v>941</v>
      </c>
      <c r="C393" s="1" t="s">
        <v>18</v>
      </c>
      <c r="D393" s="2">
        <v>43609.624111076388</v>
      </c>
      <c r="E393" s="1">
        <f ca="1">IFERROR(__xludf.DUMMYFUNCTION("SPLIT(D393,""/"")"),5)</f>
        <v>5</v>
      </c>
      <c r="F393" s="1">
        <f ca="1">IFERROR(__xludf.DUMMYFUNCTION("""COMPUTED_VALUE"""),24)</f>
        <v>24</v>
      </c>
      <c r="G393" s="1">
        <f ca="1">IFERROR(__xludf.DUMMYFUNCTION("""COMPUTED_VALUE"""),2019)</f>
        <v>2019</v>
      </c>
    </row>
    <row r="394" spans="1:7" x14ac:dyDescent="0.25">
      <c r="A394" s="1" t="s">
        <v>942</v>
      </c>
      <c r="B394" s="1" t="s">
        <v>943</v>
      </c>
      <c r="C394" s="1" t="s">
        <v>944</v>
      </c>
      <c r="D394" s="2">
        <v>43638.424190625003</v>
      </c>
      <c r="E394" s="1">
        <f ca="1">IFERROR(__xludf.DUMMYFUNCTION("SPLIT(D394,""/"")"),6)</f>
        <v>6</v>
      </c>
      <c r="F394" s="1">
        <f ca="1">IFERROR(__xludf.DUMMYFUNCTION("""COMPUTED_VALUE"""),22)</f>
        <v>22</v>
      </c>
      <c r="G394" s="1">
        <f ca="1">IFERROR(__xludf.DUMMYFUNCTION("""COMPUTED_VALUE"""),2019)</f>
        <v>2019</v>
      </c>
    </row>
    <row r="395" spans="1:7" x14ac:dyDescent="0.25">
      <c r="A395" s="1" t="s">
        <v>945</v>
      </c>
      <c r="B395" s="1" t="s">
        <v>946</v>
      </c>
      <c r="C395" s="1" t="s">
        <v>947</v>
      </c>
      <c r="D395" s="2">
        <v>43447.650562187497</v>
      </c>
      <c r="E395" s="1">
        <f ca="1">IFERROR(__xludf.DUMMYFUNCTION("SPLIT(D395,""/"")"),12)</f>
        <v>12</v>
      </c>
      <c r="F395" s="1">
        <f ca="1">IFERROR(__xludf.DUMMYFUNCTION("""COMPUTED_VALUE"""),13)</f>
        <v>13</v>
      </c>
      <c r="G395" s="1">
        <f ca="1">IFERROR(__xludf.DUMMYFUNCTION("""COMPUTED_VALUE"""),2018)</f>
        <v>2018</v>
      </c>
    </row>
    <row r="396" spans="1:7" x14ac:dyDescent="0.25">
      <c r="A396" s="1" t="s">
        <v>948</v>
      </c>
      <c r="B396" s="1" t="s">
        <v>949</v>
      </c>
      <c r="C396" s="1" t="s">
        <v>662</v>
      </c>
      <c r="D396" s="2">
        <v>43818.705550960651</v>
      </c>
      <c r="E396" s="1">
        <f ca="1">IFERROR(__xludf.DUMMYFUNCTION("SPLIT(D396,""/"")"),12)</f>
        <v>12</v>
      </c>
      <c r="F396" s="1">
        <f ca="1">IFERROR(__xludf.DUMMYFUNCTION("""COMPUTED_VALUE"""),19)</f>
        <v>19</v>
      </c>
      <c r="G396" s="1">
        <f ca="1">IFERROR(__xludf.DUMMYFUNCTION("""COMPUTED_VALUE"""),2019)</f>
        <v>2019</v>
      </c>
    </row>
    <row r="397" spans="1:7" x14ac:dyDescent="0.25">
      <c r="A397" s="1" t="s">
        <v>950</v>
      </c>
      <c r="B397" s="1" t="s">
        <v>951</v>
      </c>
      <c r="C397" s="1" t="s">
        <v>78</v>
      </c>
      <c r="D397" s="2">
        <v>43811.533436886573</v>
      </c>
      <c r="E397" s="1">
        <f ca="1">IFERROR(__xludf.DUMMYFUNCTION("SPLIT(D397,""/"")"),12)</f>
        <v>12</v>
      </c>
      <c r="F397" s="1">
        <f ca="1">IFERROR(__xludf.DUMMYFUNCTION("""COMPUTED_VALUE"""),12)</f>
        <v>12</v>
      </c>
      <c r="G397" s="1">
        <f ca="1">IFERROR(__xludf.DUMMYFUNCTION("""COMPUTED_VALUE"""),2019)</f>
        <v>2019</v>
      </c>
    </row>
    <row r="398" spans="1:7" x14ac:dyDescent="0.25">
      <c r="A398" s="1" t="s">
        <v>952</v>
      </c>
      <c r="B398" s="1" t="s">
        <v>953</v>
      </c>
      <c r="C398" s="1" t="s">
        <v>680</v>
      </c>
      <c r="D398" s="2">
        <v>43912.378915856483</v>
      </c>
      <c r="E398" s="1">
        <f ca="1">IFERROR(__xludf.DUMMYFUNCTION("SPLIT(D398,""/"")"),3)</f>
        <v>3</v>
      </c>
      <c r="F398" s="1">
        <f ca="1">IFERROR(__xludf.DUMMYFUNCTION("""COMPUTED_VALUE"""),22)</f>
        <v>22</v>
      </c>
      <c r="G398" s="1">
        <f ca="1">IFERROR(__xludf.DUMMYFUNCTION("""COMPUTED_VALUE"""),2020)</f>
        <v>2020</v>
      </c>
    </row>
    <row r="399" spans="1:7" x14ac:dyDescent="0.25">
      <c r="A399" s="1" t="s">
        <v>954</v>
      </c>
      <c r="B399" s="1" t="s">
        <v>955</v>
      </c>
      <c r="C399" s="1" t="s">
        <v>18</v>
      </c>
      <c r="D399" s="2">
        <v>43756.3828971412</v>
      </c>
      <c r="E399" s="1">
        <f ca="1">IFERROR(__xludf.DUMMYFUNCTION("SPLIT(D399,""/"")"),10)</f>
        <v>10</v>
      </c>
      <c r="F399" s="1">
        <f ca="1">IFERROR(__xludf.DUMMYFUNCTION("""COMPUTED_VALUE"""),18)</f>
        <v>18</v>
      </c>
      <c r="G399" s="1">
        <f ca="1">IFERROR(__xludf.DUMMYFUNCTION("""COMPUTED_VALUE"""),2019)</f>
        <v>2019</v>
      </c>
    </row>
    <row r="400" spans="1:7" x14ac:dyDescent="0.25">
      <c r="A400" s="1" t="s">
        <v>956</v>
      </c>
      <c r="B400" s="1" t="s">
        <v>957</v>
      </c>
      <c r="C400" s="1" t="s">
        <v>18</v>
      </c>
      <c r="D400" s="2">
        <v>43820.502202812502</v>
      </c>
      <c r="E400" s="1">
        <f ca="1">IFERROR(__xludf.DUMMYFUNCTION("SPLIT(D400,""/"")"),12)</f>
        <v>12</v>
      </c>
      <c r="F400" s="1">
        <f ca="1">IFERROR(__xludf.DUMMYFUNCTION("""COMPUTED_VALUE"""),21)</f>
        <v>21</v>
      </c>
      <c r="G400" s="1">
        <f ca="1">IFERROR(__xludf.DUMMYFUNCTION("""COMPUTED_VALUE"""),2019)</f>
        <v>2019</v>
      </c>
    </row>
    <row r="401" spans="1:7" x14ac:dyDescent="0.25">
      <c r="A401" s="1" t="s">
        <v>958</v>
      </c>
      <c r="B401" s="1" t="s">
        <v>959</v>
      </c>
      <c r="C401" s="1" t="s">
        <v>18</v>
      </c>
      <c r="D401" s="2">
        <v>43517.520620682873</v>
      </c>
      <c r="E401" s="1">
        <f ca="1">IFERROR(__xludf.DUMMYFUNCTION("SPLIT(D401,""/"")"),2)</f>
        <v>2</v>
      </c>
      <c r="F401" s="1">
        <f ca="1">IFERROR(__xludf.DUMMYFUNCTION("""COMPUTED_VALUE"""),21)</f>
        <v>21</v>
      </c>
      <c r="G401" s="1">
        <f ca="1">IFERROR(__xludf.DUMMYFUNCTION("""COMPUTED_VALUE"""),2019)</f>
        <v>2019</v>
      </c>
    </row>
    <row r="402" spans="1:7" x14ac:dyDescent="0.25">
      <c r="A402" s="1" t="s">
        <v>960</v>
      </c>
      <c r="B402" s="1" t="s">
        <v>961</v>
      </c>
      <c r="C402" s="1" t="s">
        <v>18</v>
      </c>
      <c r="D402" s="2">
        <v>43496.612639733794</v>
      </c>
      <c r="E402" s="1">
        <f ca="1">IFERROR(__xludf.DUMMYFUNCTION("SPLIT(D402,""/"")"),1)</f>
        <v>1</v>
      </c>
      <c r="F402" s="1">
        <f ca="1">IFERROR(__xludf.DUMMYFUNCTION("""COMPUTED_VALUE"""),31)</f>
        <v>31</v>
      </c>
      <c r="G402" s="1">
        <f ca="1">IFERROR(__xludf.DUMMYFUNCTION("""COMPUTED_VALUE"""),2019)</f>
        <v>2019</v>
      </c>
    </row>
    <row r="403" spans="1:7" x14ac:dyDescent="0.25">
      <c r="A403" s="1" t="s">
        <v>962</v>
      </c>
      <c r="B403" s="1" t="s">
        <v>963</v>
      </c>
      <c r="C403" s="1" t="s">
        <v>964</v>
      </c>
      <c r="D403" s="2">
        <v>43577.756675462966</v>
      </c>
      <c r="E403" s="1">
        <f ca="1">IFERROR(__xludf.DUMMYFUNCTION("SPLIT(D403,""/"")"),4)</f>
        <v>4</v>
      </c>
      <c r="F403" s="1">
        <f ca="1">IFERROR(__xludf.DUMMYFUNCTION("""COMPUTED_VALUE"""),22)</f>
        <v>22</v>
      </c>
      <c r="G403" s="1">
        <f ca="1">IFERROR(__xludf.DUMMYFUNCTION("""COMPUTED_VALUE"""),2019)</f>
        <v>2019</v>
      </c>
    </row>
    <row r="404" spans="1:7" x14ac:dyDescent="0.25">
      <c r="A404" s="1" t="s">
        <v>965</v>
      </c>
      <c r="B404" s="1" t="s">
        <v>966</v>
      </c>
      <c r="C404" s="1" t="s">
        <v>737</v>
      </c>
      <c r="D404" s="2">
        <v>43820.49529309028</v>
      </c>
      <c r="E404" s="1">
        <f ca="1">IFERROR(__xludf.DUMMYFUNCTION("SPLIT(D404,""/"")"),12)</f>
        <v>12</v>
      </c>
      <c r="F404" s="1">
        <f ca="1">IFERROR(__xludf.DUMMYFUNCTION("""COMPUTED_VALUE"""),21)</f>
        <v>21</v>
      </c>
      <c r="G404" s="1">
        <f ca="1">IFERROR(__xludf.DUMMYFUNCTION("""COMPUTED_VALUE"""),2019)</f>
        <v>2019</v>
      </c>
    </row>
    <row r="405" spans="1:7" x14ac:dyDescent="0.25">
      <c r="A405" s="1" t="s">
        <v>967</v>
      </c>
      <c r="B405" s="1" t="s">
        <v>968</v>
      </c>
      <c r="C405" s="1" t="s">
        <v>969</v>
      </c>
      <c r="D405" s="2">
        <v>43904.377558252316</v>
      </c>
      <c r="E405" s="1">
        <f ca="1">IFERROR(__xludf.DUMMYFUNCTION("SPLIT(D405,""/"")"),3)</f>
        <v>3</v>
      </c>
      <c r="F405" s="1">
        <f ca="1">IFERROR(__xludf.DUMMYFUNCTION("""COMPUTED_VALUE"""),14)</f>
        <v>14</v>
      </c>
      <c r="G405" s="1">
        <f ca="1">IFERROR(__xludf.DUMMYFUNCTION("""COMPUTED_VALUE"""),2020)</f>
        <v>2020</v>
      </c>
    </row>
    <row r="406" spans="1:7" x14ac:dyDescent="0.25">
      <c r="A406" s="1" t="s">
        <v>970</v>
      </c>
      <c r="B406" s="1" t="s">
        <v>971</v>
      </c>
      <c r="C406" s="1" t="s">
        <v>18</v>
      </c>
      <c r="D406" s="2">
        <v>43819.381034143516</v>
      </c>
      <c r="E406" s="1">
        <f ca="1">IFERROR(__xludf.DUMMYFUNCTION("SPLIT(D406,""/"")"),12)</f>
        <v>12</v>
      </c>
      <c r="F406" s="1">
        <f ca="1">IFERROR(__xludf.DUMMYFUNCTION("""COMPUTED_VALUE"""),20)</f>
        <v>20</v>
      </c>
      <c r="G406" s="1">
        <f ca="1">IFERROR(__xludf.DUMMYFUNCTION("""COMPUTED_VALUE"""),2019)</f>
        <v>2019</v>
      </c>
    </row>
    <row r="407" spans="1:7" x14ac:dyDescent="0.25">
      <c r="A407" s="1" t="s">
        <v>972</v>
      </c>
      <c r="B407" s="1" t="s">
        <v>973</v>
      </c>
      <c r="C407" s="1" t="s">
        <v>18</v>
      </c>
      <c r="D407" s="2">
        <v>43777.390743946758</v>
      </c>
      <c r="E407" s="1">
        <f ca="1">IFERROR(__xludf.DUMMYFUNCTION("SPLIT(D407,""/"")"),11)</f>
        <v>11</v>
      </c>
      <c r="F407" s="1">
        <f ca="1">IFERROR(__xludf.DUMMYFUNCTION("""COMPUTED_VALUE"""),8)</f>
        <v>8</v>
      </c>
      <c r="G407" s="1">
        <f ca="1">IFERROR(__xludf.DUMMYFUNCTION("""COMPUTED_VALUE"""),2019)</f>
        <v>2019</v>
      </c>
    </row>
    <row r="408" spans="1:7" x14ac:dyDescent="0.25">
      <c r="A408" s="1" t="s">
        <v>974</v>
      </c>
      <c r="B408" s="1" t="s">
        <v>975</v>
      </c>
      <c r="C408" s="1" t="s">
        <v>18</v>
      </c>
      <c r="D408" s="2">
        <v>43616.379597719904</v>
      </c>
      <c r="E408" s="1">
        <f ca="1">IFERROR(__xludf.DUMMYFUNCTION("SPLIT(D408,""/"")"),5)</f>
        <v>5</v>
      </c>
      <c r="F408" s="1">
        <f ca="1">IFERROR(__xludf.DUMMYFUNCTION("""COMPUTED_VALUE"""),31)</f>
        <v>31</v>
      </c>
      <c r="G408" s="1">
        <f ca="1">IFERROR(__xludf.DUMMYFUNCTION("""COMPUTED_VALUE"""),2019)</f>
        <v>2019</v>
      </c>
    </row>
    <row r="409" spans="1:7" x14ac:dyDescent="0.25">
      <c r="A409" s="1" t="s">
        <v>976</v>
      </c>
      <c r="B409" s="1" t="s">
        <v>977</v>
      </c>
      <c r="C409" s="1" t="s">
        <v>18</v>
      </c>
      <c r="D409" s="2">
        <v>43643.722305057869</v>
      </c>
      <c r="E409" s="1">
        <f ca="1">IFERROR(__xludf.DUMMYFUNCTION("SPLIT(D409,""/"")"),6)</f>
        <v>6</v>
      </c>
      <c r="F409" s="1">
        <f ca="1">IFERROR(__xludf.DUMMYFUNCTION("""COMPUTED_VALUE"""),27)</f>
        <v>27</v>
      </c>
      <c r="G409" s="1">
        <f ca="1">IFERROR(__xludf.DUMMYFUNCTION("""COMPUTED_VALUE"""),2019)</f>
        <v>2019</v>
      </c>
    </row>
    <row r="410" spans="1:7" x14ac:dyDescent="0.25">
      <c r="A410" s="1" t="s">
        <v>978</v>
      </c>
      <c r="B410" s="1" t="s">
        <v>979</v>
      </c>
      <c r="C410" s="1" t="s">
        <v>608</v>
      </c>
      <c r="D410" s="2">
        <v>43631.441054363429</v>
      </c>
      <c r="E410" s="1">
        <f ca="1">IFERROR(__xludf.DUMMYFUNCTION("SPLIT(D410,""/"")"),6)</f>
        <v>6</v>
      </c>
      <c r="F410" s="1">
        <f ca="1">IFERROR(__xludf.DUMMYFUNCTION("""COMPUTED_VALUE"""),15)</f>
        <v>15</v>
      </c>
      <c r="G410" s="1">
        <f ca="1">IFERROR(__xludf.DUMMYFUNCTION("""COMPUTED_VALUE"""),2019)</f>
        <v>2019</v>
      </c>
    </row>
    <row r="411" spans="1:7" x14ac:dyDescent="0.25">
      <c r="A411" s="1" t="s">
        <v>980</v>
      </c>
      <c r="B411" s="1" t="s">
        <v>981</v>
      </c>
      <c r="C411" s="1" t="s">
        <v>982</v>
      </c>
      <c r="D411" s="2">
        <v>43362.41804409722</v>
      </c>
      <c r="E411" s="1">
        <f ca="1">IFERROR(__xludf.DUMMYFUNCTION("SPLIT(D411,""/"")"),9)</f>
        <v>9</v>
      </c>
      <c r="F411" s="1">
        <f ca="1">IFERROR(__xludf.DUMMYFUNCTION("""COMPUTED_VALUE"""),19)</f>
        <v>19</v>
      </c>
      <c r="G411" s="1">
        <f ca="1">IFERROR(__xludf.DUMMYFUNCTION("""COMPUTED_VALUE"""),2018)</f>
        <v>2018</v>
      </c>
    </row>
    <row r="412" spans="1:7" x14ac:dyDescent="0.25">
      <c r="A412" s="1" t="s">
        <v>983</v>
      </c>
      <c r="B412" s="1" t="s">
        <v>984</v>
      </c>
      <c r="C412" s="1" t="s">
        <v>985</v>
      </c>
      <c r="D412" s="2">
        <v>43690.708344942126</v>
      </c>
      <c r="E412" s="1">
        <f ca="1">IFERROR(__xludf.DUMMYFUNCTION("SPLIT(D412,""/"")"),8)</f>
        <v>8</v>
      </c>
      <c r="F412" s="1">
        <f ca="1">IFERROR(__xludf.DUMMYFUNCTION("""COMPUTED_VALUE"""),13)</f>
        <v>13</v>
      </c>
      <c r="G412" s="1">
        <f ca="1">IFERROR(__xludf.DUMMYFUNCTION("""COMPUTED_VALUE"""),2019)</f>
        <v>2019</v>
      </c>
    </row>
    <row r="413" spans="1:7" x14ac:dyDescent="0.25">
      <c r="A413" s="1" t="s">
        <v>986</v>
      </c>
      <c r="B413" s="1" t="s">
        <v>987</v>
      </c>
      <c r="C413" s="1" t="s">
        <v>988</v>
      </c>
      <c r="D413" s="2">
        <v>43780.379127349537</v>
      </c>
      <c r="E413" s="1">
        <f ca="1">IFERROR(__xludf.DUMMYFUNCTION("SPLIT(D413,""/"")"),11)</f>
        <v>11</v>
      </c>
      <c r="F413" s="1">
        <f ca="1">IFERROR(__xludf.DUMMYFUNCTION("""COMPUTED_VALUE"""),11)</f>
        <v>11</v>
      </c>
      <c r="G413" s="1">
        <f ca="1">IFERROR(__xludf.DUMMYFUNCTION("""COMPUTED_VALUE"""),2019)</f>
        <v>2019</v>
      </c>
    </row>
    <row r="414" spans="1:7" x14ac:dyDescent="0.25">
      <c r="A414" s="1" t="s">
        <v>989</v>
      </c>
      <c r="B414" s="1" t="s">
        <v>990</v>
      </c>
      <c r="C414" s="1" t="s">
        <v>448</v>
      </c>
      <c r="D414" s="2">
        <v>43824.385017592591</v>
      </c>
      <c r="E414" s="1">
        <f ca="1">IFERROR(__xludf.DUMMYFUNCTION("SPLIT(D414,""/"")"),12)</f>
        <v>12</v>
      </c>
      <c r="F414" s="1">
        <f ca="1">IFERROR(__xludf.DUMMYFUNCTION("""COMPUTED_VALUE"""),25)</f>
        <v>25</v>
      </c>
      <c r="G414" s="1">
        <f ca="1">IFERROR(__xludf.DUMMYFUNCTION("""COMPUTED_VALUE"""),2019)</f>
        <v>2019</v>
      </c>
    </row>
    <row r="415" spans="1:7" x14ac:dyDescent="0.25">
      <c r="A415" s="1" t="s">
        <v>991</v>
      </c>
      <c r="B415" s="1" t="s">
        <v>992</v>
      </c>
      <c r="C415" s="1" t="s">
        <v>524</v>
      </c>
      <c r="D415" s="2">
        <v>43835.385589502315</v>
      </c>
      <c r="E415" s="1">
        <f ca="1">IFERROR(__xludf.DUMMYFUNCTION("SPLIT(D415,""/"")"),1)</f>
        <v>1</v>
      </c>
      <c r="F415" s="1">
        <f ca="1">IFERROR(__xludf.DUMMYFUNCTION("""COMPUTED_VALUE"""),5)</f>
        <v>5</v>
      </c>
      <c r="G415" s="1">
        <f ca="1">IFERROR(__xludf.DUMMYFUNCTION("""COMPUTED_VALUE"""),2020)</f>
        <v>2020</v>
      </c>
    </row>
    <row r="416" spans="1:7" x14ac:dyDescent="0.25">
      <c r="A416" s="1" t="s">
        <v>993</v>
      </c>
      <c r="B416" s="1" t="s">
        <v>994</v>
      </c>
      <c r="C416" s="1" t="s">
        <v>995</v>
      </c>
      <c r="D416" s="2">
        <v>43508.377066747686</v>
      </c>
      <c r="E416" s="1">
        <f ca="1">IFERROR(__xludf.DUMMYFUNCTION("SPLIT(D416,""/"")"),2)</f>
        <v>2</v>
      </c>
      <c r="F416" s="1">
        <f ca="1">IFERROR(__xludf.DUMMYFUNCTION("""COMPUTED_VALUE"""),12)</f>
        <v>12</v>
      </c>
      <c r="G416" s="1">
        <f ca="1">IFERROR(__xludf.DUMMYFUNCTION("""COMPUTED_VALUE"""),2019)</f>
        <v>2019</v>
      </c>
    </row>
    <row r="417" spans="1:7" x14ac:dyDescent="0.25">
      <c r="A417" s="1" t="s">
        <v>996</v>
      </c>
      <c r="B417" s="1" t="s">
        <v>997</v>
      </c>
      <c r="C417" s="1" t="s">
        <v>998</v>
      </c>
      <c r="D417" s="2">
        <v>43452.411975150462</v>
      </c>
      <c r="E417" s="1">
        <f ca="1">IFERROR(__xludf.DUMMYFUNCTION("SPLIT(D417,""/"")"),12)</f>
        <v>12</v>
      </c>
      <c r="F417" s="1">
        <f ca="1">IFERROR(__xludf.DUMMYFUNCTION("""COMPUTED_VALUE"""),18)</f>
        <v>18</v>
      </c>
      <c r="G417" s="1">
        <f ca="1">IFERROR(__xludf.DUMMYFUNCTION("""COMPUTED_VALUE"""),2018)</f>
        <v>2018</v>
      </c>
    </row>
    <row r="418" spans="1:7" x14ac:dyDescent="0.25">
      <c r="A418" s="1" t="s">
        <v>999</v>
      </c>
      <c r="B418" s="1" t="s">
        <v>1000</v>
      </c>
      <c r="C418" s="1" t="s">
        <v>1001</v>
      </c>
      <c r="D418" s="2">
        <v>43468.378691817132</v>
      </c>
      <c r="E418" s="1">
        <f ca="1">IFERROR(__xludf.DUMMYFUNCTION("SPLIT(D418,""/"")"),1)</f>
        <v>1</v>
      </c>
      <c r="F418" s="1">
        <f ca="1">IFERROR(__xludf.DUMMYFUNCTION("""COMPUTED_VALUE"""),3)</f>
        <v>3</v>
      </c>
      <c r="G418" s="1">
        <f ca="1">IFERROR(__xludf.DUMMYFUNCTION("""COMPUTED_VALUE"""),2019)</f>
        <v>2019</v>
      </c>
    </row>
    <row r="419" spans="1:7" x14ac:dyDescent="0.25">
      <c r="A419" s="1" t="s">
        <v>1002</v>
      </c>
      <c r="B419" s="1" t="s">
        <v>1003</v>
      </c>
      <c r="C419" s="1" t="s">
        <v>489</v>
      </c>
      <c r="D419" s="2">
        <v>43553.43521246528</v>
      </c>
      <c r="E419" s="1">
        <f ca="1">IFERROR(__xludf.DUMMYFUNCTION("SPLIT(D419,""/"")"),3)</f>
        <v>3</v>
      </c>
      <c r="F419" s="1">
        <f ca="1">IFERROR(__xludf.DUMMYFUNCTION("""COMPUTED_VALUE"""),29)</f>
        <v>29</v>
      </c>
      <c r="G419" s="1">
        <f ca="1">IFERROR(__xludf.DUMMYFUNCTION("""COMPUTED_VALUE"""),2019)</f>
        <v>2019</v>
      </c>
    </row>
    <row r="420" spans="1:7" x14ac:dyDescent="0.25">
      <c r="A420" s="1" t="s">
        <v>1004</v>
      </c>
      <c r="B420" s="1" t="s">
        <v>1005</v>
      </c>
      <c r="C420" s="1" t="s">
        <v>18</v>
      </c>
      <c r="D420" s="2">
        <v>43819.730516053241</v>
      </c>
      <c r="E420" s="1">
        <f ca="1">IFERROR(__xludf.DUMMYFUNCTION("SPLIT(D420,""/"")"),12)</f>
        <v>12</v>
      </c>
      <c r="F420" s="1">
        <f ca="1">IFERROR(__xludf.DUMMYFUNCTION("""COMPUTED_VALUE"""),20)</f>
        <v>20</v>
      </c>
      <c r="G420" s="1">
        <f ca="1">IFERROR(__xludf.DUMMYFUNCTION("""COMPUTED_VALUE"""),2019)</f>
        <v>2019</v>
      </c>
    </row>
    <row r="421" spans="1:7" x14ac:dyDescent="0.25">
      <c r="A421" s="1" t="s">
        <v>1006</v>
      </c>
      <c r="B421" s="1" t="s">
        <v>1007</v>
      </c>
      <c r="C421" s="1" t="s">
        <v>1008</v>
      </c>
      <c r="D421" s="2">
        <v>43410.378725462964</v>
      </c>
      <c r="E421" s="1">
        <f ca="1">IFERROR(__xludf.DUMMYFUNCTION("SPLIT(D421,""/"")"),11)</f>
        <v>11</v>
      </c>
      <c r="F421" s="1">
        <f ca="1">IFERROR(__xludf.DUMMYFUNCTION("""COMPUTED_VALUE"""),6)</f>
        <v>6</v>
      </c>
      <c r="G421" s="1">
        <f ca="1">IFERROR(__xludf.DUMMYFUNCTION("""COMPUTED_VALUE"""),2018)</f>
        <v>2018</v>
      </c>
    </row>
    <row r="422" spans="1:7" x14ac:dyDescent="0.25">
      <c r="A422" s="1" t="s">
        <v>1009</v>
      </c>
      <c r="B422" s="1" t="s">
        <v>1010</v>
      </c>
      <c r="C422" s="1" t="s">
        <v>18</v>
      </c>
      <c r="D422" s="2">
        <v>43884.378003356484</v>
      </c>
      <c r="E422" s="1">
        <f ca="1">IFERROR(__xludf.DUMMYFUNCTION("SPLIT(D422,""/"")"),2)</f>
        <v>2</v>
      </c>
      <c r="F422" s="1">
        <f ca="1">IFERROR(__xludf.DUMMYFUNCTION("""COMPUTED_VALUE"""),23)</f>
        <v>23</v>
      </c>
      <c r="G422" s="1">
        <f ca="1">IFERROR(__xludf.DUMMYFUNCTION("""COMPUTED_VALUE"""),2020)</f>
        <v>2020</v>
      </c>
    </row>
    <row r="423" spans="1:7" x14ac:dyDescent="0.25">
      <c r="A423" s="1" t="s">
        <v>1011</v>
      </c>
      <c r="B423" s="1" t="s">
        <v>1012</v>
      </c>
      <c r="C423" s="1" t="s">
        <v>18</v>
      </c>
      <c r="D423" s="2">
        <v>43697.380500115738</v>
      </c>
      <c r="E423" s="1">
        <f ca="1">IFERROR(__xludf.DUMMYFUNCTION("SPLIT(D423,""/"")"),8)</f>
        <v>8</v>
      </c>
      <c r="F423" s="1">
        <f ca="1">IFERROR(__xludf.DUMMYFUNCTION("""COMPUTED_VALUE"""),20)</f>
        <v>20</v>
      </c>
      <c r="G423" s="1">
        <f ca="1">IFERROR(__xludf.DUMMYFUNCTION("""COMPUTED_VALUE"""),2019)</f>
        <v>2019</v>
      </c>
    </row>
    <row r="424" spans="1:7" x14ac:dyDescent="0.25">
      <c r="A424" s="1" t="s">
        <v>1013</v>
      </c>
      <c r="B424" s="1" t="s">
        <v>1014</v>
      </c>
      <c r="C424" s="1" t="s">
        <v>293</v>
      </c>
      <c r="D424" s="2">
        <v>43652.398051354168</v>
      </c>
      <c r="E424" s="1">
        <f ca="1">IFERROR(__xludf.DUMMYFUNCTION("SPLIT(D424,""/"")"),7)</f>
        <v>7</v>
      </c>
      <c r="F424" s="1">
        <f ca="1">IFERROR(__xludf.DUMMYFUNCTION("""COMPUTED_VALUE"""),6)</f>
        <v>6</v>
      </c>
      <c r="G424" s="1">
        <f ca="1">IFERROR(__xludf.DUMMYFUNCTION("""COMPUTED_VALUE"""),2019)</f>
        <v>2019</v>
      </c>
    </row>
    <row r="425" spans="1:7" x14ac:dyDescent="0.25">
      <c r="A425" s="1" t="s">
        <v>1015</v>
      </c>
      <c r="B425" s="1" t="s">
        <v>1016</v>
      </c>
      <c r="C425" s="1" t="s">
        <v>18</v>
      </c>
      <c r="D425" s="2">
        <v>43458.609214849537</v>
      </c>
      <c r="E425" s="1">
        <f ca="1">IFERROR(__xludf.DUMMYFUNCTION("SPLIT(D425,""/"")"),12)</f>
        <v>12</v>
      </c>
      <c r="F425" s="1">
        <f ca="1">IFERROR(__xludf.DUMMYFUNCTION("""COMPUTED_VALUE"""),24)</f>
        <v>24</v>
      </c>
      <c r="G425" s="1">
        <f ca="1">IFERROR(__xludf.DUMMYFUNCTION("""COMPUTED_VALUE"""),2018)</f>
        <v>2018</v>
      </c>
    </row>
    <row r="426" spans="1:7" x14ac:dyDescent="0.25">
      <c r="A426" s="1" t="s">
        <v>1017</v>
      </c>
      <c r="B426" s="1" t="s">
        <v>1018</v>
      </c>
      <c r="C426" s="1" t="s">
        <v>18</v>
      </c>
      <c r="D426" s="2">
        <v>43819.729805706018</v>
      </c>
      <c r="E426" s="1">
        <f ca="1">IFERROR(__xludf.DUMMYFUNCTION("SPLIT(D426,""/"")"),12)</f>
        <v>12</v>
      </c>
      <c r="F426" s="1">
        <f ca="1">IFERROR(__xludf.DUMMYFUNCTION("""COMPUTED_VALUE"""),20)</f>
        <v>20</v>
      </c>
      <c r="G426" s="1">
        <f ca="1">IFERROR(__xludf.DUMMYFUNCTION("""COMPUTED_VALUE"""),2019)</f>
        <v>2019</v>
      </c>
    </row>
    <row r="427" spans="1:7" x14ac:dyDescent="0.25">
      <c r="A427" s="1" t="s">
        <v>1019</v>
      </c>
      <c r="B427" s="1" t="s">
        <v>1020</v>
      </c>
      <c r="C427" s="1" t="s">
        <v>18</v>
      </c>
      <c r="D427" s="2">
        <v>43666.379811539351</v>
      </c>
      <c r="E427" s="1">
        <f ca="1">IFERROR(__xludf.DUMMYFUNCTION("SPLIT(D427,""/"")"),7)</f>
        <v>7</v>
      </c>
      <c r="F427" s="1">
        <f ca="1">IFERROR(__xludf.DUMMYFUNCTION("""COMPUTED_VALUE"""),20)</f>
        <v>20</v>
      </c>
      <c r="G427" s="1">
        <f ca="1">IFERROR(__xludf.DUMMYFUNCTION("""COMPUTED_VALUE"""),2019)</f>
        <v>2019</v>
      </c>
    </row>
    <row r="428" spans="1:7" x14ac:dyDescent="0.25">
      <c r="A428" s="1" t="s">
        <v>1021</v>
      </c>
      <c r="B428" s="1" t="s">
        <v>1022</v>
      </c>
      <c r="C428" s="1" t="s">
        <v>18</v>
      </c>
      <c r="D428" s="2">
        <v>43495.689869178241</v>
      </c>
      <c r="E428" s="1">
        <f ca="1">IFERROR(__xludf.DUMMYFUNCTION("SPLIT(D428,""/"")"),1)</f>
        <v>1</v>
      </c>
      <c r="F428" s="1">
        <f ca="1">IFERROR(__xludf.DUMMYFUNCTION("""COMPUTED_VALUE"""),30)</f>
        <v>30</v>
      </c>
      <c r="G428" s="1">
        <f ca="1">IFERROR(__xludf.DUMMYFUNCTION("""COMPUTED_VALUE"""),2019)</f>
        <v>2019</v>
      </c>
    </row>
    <row r="429" spans="1:7" x14ac:dyDescent="0.25">
      <c r="A429" s="1" t="s">
        <v>1023</v>
      </c>
      <c r="B429" s="1" t="s">
        <v>1024</v>
      </c>
      <c r="C429" s="1" t="s">
        <v>1025</v>
      </c>
      <c r="D429" s="2">
        <v>43623.830892858794</v>
      </c>
      <c r="E429" s="1">
        <f ca="1">IFERROR(__xludf.DUMMYFUNCTION("SPLIT(D429,""/"")"),6)</f>
        <v>6</v>
      </c>
      <c r="F429" s="1">
        <f ca="1">IFERROR(__xludf.DUMMYFUNCTION("""COMPUTED_VALUE"""),7)</f>
        <v>7</v>
      </c>
      <c r="G429" s="1">
        <f ca="1">IFERROR(__xludf.DUMMYFUNCTION("""COMPUTED_VALUE"""),2019)</f>
        <v>2019</v>
      </c>
    </row>
    <row r="430" spans="1:7" x14ac:dyDescent="0.25">
      <c r="A430" s="1" t="s">
        <v>1026</v>
      </c>
      <c r="B430" s="1" t="s">
        <v>1027</v>
      </c>
      <c r="C430" s="1" t="s">
        <v>18</v>
      </c>
      <c r="D430" s="2">
        <v>43519.376733483798</v>
      </c>
      <c r="E430" s="1">
        <f ca="1">IFERROR(__xludf.DUMMYFUNCTION("SPLIT(D430,""/"")"),2)</f>
        <v>2</v>
      </c>
      <c r="F430" s="1">
        <f ca="1">IFERROR(__xludf.DUMMYFUNCTION("""COMPUTED_VALUE"""),23)</f>
        <v>23</v>
      </c>
      <c r="G430" s="1">
        <f ca="1">IFERROR(__xludf.DUMMYFUNCTION("""COMPUTED_VALUE"""),2019)</f>
        <v>2019</v>
      </c>
    </row>
    <row r="431" spans="1:7" x14ac:dyDescent="0.25">
      <c r="A431" s="1" t="s">
        <v>1028</v>
      </c>
      <c r="B431" s="1" t="s">
        <v>1029</v>
      </c>
      <c r="C431" s="1" t="s">
        <v>1030</v>
      </c>
      <c r="D431" s="2">
        <v>43447.654640706016</v>
      </c>
      <c r="E431" s="1">
        <f ca="1">IFERROR(__xludf.DUMMYFUNCTION("SPLIT(D431,""/"")"),12)</f>
        <v>12</v>
      </c>
      <c r="F431" s="1">
        <f ca="1">IFERROR(__xludf.DUMMYFUNCTION("""COMPUTED_VALUE"""),13)</f>
        <v>13</v>
      </c>
      <c r="G431" s="1">
        <f ca="1">IFERROR(__xludf.DUMMYFUNCTION("""COMPUTED_VALUE"""),2018)</f>
        <v>2018</v>
      </c>
    </row>
    <row r="432" spans="1:7" x14ac:dyDescent="0.25">
      <c r="A432" s="1" t="s">
        <v>1031</v>
      </c>
      <c r="B432" s="1" t="s">
        <v>1032</v>
      </c>
      <c r="C432" s="1" t="s">
        <v>18</v>
      </c>
      <c r="D432" s="2">
        <v>43913.829033530092</v>
      </c>
      <c r="E432" s="1">
        <f ca="1">IFERROR(__xludf.DUMMYFUNCTION("SPLIT(D432,""/"")"),3)</f>
        <v>3</v>
      </c>
      <c r="F432" s="1">
        <f ca="1">IFERROR(__xludf.DUMMYFUNCTION("""COMPUTED_VALUE"""),23)</f>
        <v>23</v>
      </c>
      <c r="G432" s="1">
        <f ca="1">IFERROR(__xludf.DUMMYFUNCTION("""COMPUTED_VALUE"""),2020)</f>
        <v>2020</v>
      </c>
    </row>
    <row r="433" spans="1:7" x14ac:dyDescent="0.25">
      <c r="A433" s="1" t="s">
        <v>1033</v>
      </c>
      <c r="B433" s="1" t="s">
        <v>1034</v>
      </c>
      <c r="C433" s="1" t="s">
        <v>1035</v>
      </c>
      <c r="D433" s="2">
        <v>43233.008346643517</v>
      </c>
      <c r="E433" s="1">
        <f ca="1">IFERROR(__xludf.DUMMYFUNCTION("SPLIT(D433,""/"")"),5)</f>
        <v>5</v>
      </c>
      <c r="F433" s="1">
        <f ca="1">IFERROR(__xludf.DUMMYFUNCTION("""COMPUTED_VALUE"""),13)</f>
        <v>13</v>
      </c>
      <c r="G433" s="1">
        <f ca="1">IFERROR(__xludf.DUMMYFUNCTION("""COMPUTED_VALUE"""),2018)</f>
        <v>2018</v>
      </c>
    </row>
    <row r="434" spans="1:7" x14ac:dyDescent="0.25">
      <c r="A434" s="1" t="s">
        <v>1036</v>
      </c>
      <c r="B434" s="1" t="s">
        <v>1037</v>
      </c>
      <c r="C434" s="1" t="s">
        <v>18</v>
      </c>
      <c r="D434" s="2">
        <v>43787.506365243054</v>
      </c>
      <c r="E434" s="1">
        <f ca="1">IFERROR(__xludf.DUMMYFUNCTION("SPLIT(D434,""/"")"),11)</f>
        <v>11</v>
      </c>
      <c r="F434" s="1">
        <f ca="1">IFERROR(__xludf.DUMMYFUNCTION("""COMPUTED_VALUE"""),18)</f>
        <v>18</v>
      </c>
      <c r="G434" s="1">
        <f ca="1">IFERROR(__xludf.DUMMYFUNCTION("""COMPUTED_VALUE"""),2019)</f>
        <v>2019</v>
      </c>
    </row>
    <row r="435" spans="1:7" x14ac:dyDescent="0.25">
      <c r="A435" s="1" t="s">
        <v>1038</v>
      </c>
      <c r="B435" s="1" t="s">
        <v>1039</v>
      </c>
      <c r="C435" s="1" t="s">
        <v>1040</v>
      </c>
      <c r="D435" s="2">
        <v>43204.418619525466</v>
      </c>
      <c r="E435" s="1">
        <f ca="1">IFERROR(__xludf.DUMMYFUNCTION("SPLIT(D435,""/"")"),4)</f>
        <v>4</v>
      </c>
      <c r="F435" s="1">
        <f ca="1">IFERROR(__xludf.DUMMYFUNCTION("""COMPUTED_VALUE"""),14)</f>
        <v>14</v>
      </c>
      <c r="G435" s="1">
        <f ca="1">IFERROR(__xludf.DUMMYFUNCTION("""COMPUTED_VALUE"""),2018)</f>
        <v>2018</v>
      </c>
    </row>
    <row r="436" spans="1:7" x14ac:dyDescent="0.25">
      <c r="A436" s="1" t="s">
        <v>1041</v>
      </c>
      <c r="B436" s="1" t="s">
        <v>1042</v>
      </c>
      <c r="C436" s="1" t="s">
        <v>18</v>
      </c>
      <c r="D436" s="2">
        <v>43572.602313506941</v>
      </c>
      <c r="E436" s="1">
        <f ca="1">IFERROR(__xludf.DUMMYFUNCTION("SPLIT(D436,""/"")"),4)</f>
        <v>4</v>
      </c>
      <c r="F436" s="1">
        <f ca="1">IFERROR(__xludf.DUMMYFUNCTION("""COMPUTED_VALUE"""),17)</f>
        <v>17</v>
      </c>
      <c r="G436" s="1">
        <f ca="1">IFERROR(__xludf.DUMMYFUNCTION("""COMPUTED_VALUE"""),2019)</f>
        <v>2019</v>
      </c>
    </row>
    <row r="437" spans="1:7" x14ac:dyDescent="0.25">
      <c r="A437" s="1" t="s">
        <v>1043</v>
      </c>
      <c r="B437" s="1" t="s">
        <v>1044</v>
      </c>
      <c r="C437" s="1" t="s">
        <v>18</v>
      </c>
      <c r="D437" s="2">
        <v>43276.672683912038</v>
      </c>
      <c r="E437" s="1">
        <f ca="1">IFERROR(__xludf.DUMMYFUNCTION("SPLIT(D437,""/"")"),6)</f>
        <v>6</v>
      </c>
      <c r="F437" s="1">
        <f ca="1">IFERROR(__xludf.DUMMYFUNCTION("""COMPUTED_VALUE"""),25)</f>
        <v>25</v>
      </c>
      <c r="G437" s="1">
        <f ca="1">IFERROR(__xludf.DUMMYFUNCTION("""COMPUTED_VALUE"""),2018)</f>
        <v>2018</v>
      </c>
    </row>
    <row r="438" spans="1:7" x14ac:dyDescent="0.25">
      <c r="A438" s="1" t="s">
        <v>1045</v>
      </c>
      <c r="B438" s="1" t="s">
        <v>1046</v>
      </c>
      <c r="C438" s="1" t="s">
        <v>18</v>
      </c>
      <c r="D438" s="2">
        <v>43820.495297071757</v>
      </c>
      <c r="E438" s="1">
        <f ca="1">IFERROR(__xludf.DUMMYFUNCTION("SPLIT(D438,""/"")"),12)</f>
        <v>12</v>
      </c>
      <c r="F438" s="1">
        <f ca="1">IFERROR(__xludf.DUMMYFUNCTION("""COMPUTED_VALUE"""),21)</f>
        <v>21</v>
      </c>
      <c r="G438" s="1">
        <f ca="1">IFERROR(__xludf.DUMMYFUNCTION("""COMPUTED_VALUE"""),2019)</f>
        <v>2019</v>
      </c>
    </row>
    <row r="439" spans="1:7" x14ac:dyDescent="0.25">
      <c r="A439" s="1" t="s">
        <v>1047</v>
      </c>
      <c r="B439" s="1" t="s">
        <v>1048</v>
      </c>
      <c r="C439" s="1" t="s">
        <v>18</v>
      </c>
      <c r="D439" s="2">
        <v>43314.378503819447</v>
      </c>
      <c r="E439" s="1">
        <f ca="1">IFERROR(__xludf.DUMMYFUNCTION("SPLIT(D439,""/"")"),8)</f>
        <v>8</v>
      </c>
      <c r="F439" s="1">
        <f ca="1">IFERROR(__xludf.DUMMYFUNCTION("""COMPUTED_VALUE"""),2)</f>
        <v>2</v>
      </c>
      <c r="G439" s="1">
        <f ca="1">IFERROR(__xludf.DUMMYFUNCTION("""COMPUTED_VALUE"""),2018)</f>
        <v>2018</v>
      </c>
    </row>
    <row r="440" spans="1:7" x14ac:dyDescent="0.25">
      <c r="A440" s="1" t="s">
        <v>1049</v>
      </c>
      <c r="B440" s="1" t="s">
        <v>1050</v>
      </c>
      <c r="C440" s="1" t="s">
        <v>18</v>
      </c>
      <c r="D440" s="2">
        <v>43368.379430127316</v>
      </c>
      <c r="E440" s="1">
        <f ca="1">IFERROR(__xludf.DUMMYFUNCTION("SPLIT(D440,""/"")"),9)</f>
        <v>9</v>
      </c>
      <c r="F440" s="1">
        <f ca="1">IFERROR(__xludf.DUMMYFUNCTION("""COMPUTED_VALUE"""),25)</f>
        <v>25</v>
      </c>
      <c r="G440" s="1">
        <f ca="1">IFERROR(__xludf.DUMMYFUNCTION("""COMPUTED_VALUE"""),2018)</f>
        <v>2018</v>
      </c>
    </row>
    <row r="441" spans="1:7" x14ac:dyDescent="0.25">
      <c r="A441" s="1" t="s">
        <v>1051</v>
      </c>
      <c r="B441" s="1" t="s">
        <v>1052</v>
      </c>
      <c r="C441" s="1" t="s">
        <v>1053</v>
      </c>
      <c r="D441" s="2">
        <v>43592.389005937497</v>
      </c>
      <c r="E441" s="1">
        <f ca="1">IFERROR(__xludf.DUMMYFUNCTION("SPLIT(D441,""/"")"),5)</f>
        <v>5</v>
      </c>
      <c r="F441" s="1">
        <f ca="1">IFERROR(__xludf.DUMMYFUNCTION("""COMPUTED_VALUE"""),7)</f>
        <v>7</v>
      </c>
      <c r="G441" s="1">
        <f ca="1">IFERROR(__xludf.DUMMYFUNCTION("""COMPUTED_VALUE"""),2019)</f>
        <v>2019</v>
      </c>
    </row>
    <row r="442" spans="1:7" x14ac:dyDescent="0.25">
      <c r="A442" s="1" t="s">
        <v>1054</v>
      </c>
      <c r="B442" s="1" t="s">
        <v>1055</v>
      </c>
      <c r="C442" s="1" t="s">
        <v>1056</v>
      </c>
      <c r="D442" s="2">
        <v>43645.375054247685</v>
      </c>
      <c r="E442" s="1">
        <f ca="1">IFERROR(__xludf.DUMMYFUNCTION("SPLIT(D442,""/"")"),6)</f>
        <v>6</v>
      </c>
      <c r="F442" s="1">
        <f ca="1">IFERROR(__xludf.DUMMYFUNCTION("""COMPUTED_VALUE"""),29)</f>
        <v>29</v>
      </c>
      <c r="G442" s="1">
        <f ca="1">IFERROR(__xludf.DUMMYFUNCTION("""COMPUTED_VALUE"""),2019)</f>
        <v>2019</v>
      </c>
    </row>
    <row r="443" spans="1:7" x14ac:dyDescent="0.25">
      <c r="A443" s="1" t="s">
        <v>1057</v>
      </c>
      <c r="B443" s="1" t="s">
        <v>1058</v>
      </c>
      <c r="C443" s="1" t="s">
        <v>309</v>
      </c>
      <c r="D443" s="2">
        <v>43827.382573495372</v>
      </c>
      <c r="E443" s="1">
        <f ca="1">IFERROR(__xludf.DUMMYFUNCTION("SPLIT(D443,""/"")"),12)</f>
        <v>12</v>
      </c>
      <c r="F443" s="1">
        <f ca="1">IFERROR(__xludf.DUMMYFUNCTION("""COMPUTED_VALUE"""),28)</f>
        <v>28</v>
      </c>
      <c r="G443" s="1">
        <f ca="1">IFERROR(__xludf.DUMMYFUNCTION("""COMPUTED_VALUE"""),2019)</f>
        <v>2019</v>
      </c>
    </row>
    <row r="444" spans="1:7" x14ac:dyDescent="0.25">
      <c r="A444" s="1" t="s">
        <v>1059</v>
      </c>
      <c r="B444" s="1" t="s">
        <v>1060</v>
      </c>
      <c r="C444" s="1" t="s">
        <v>18</v>
      </c>
      <c r="D444" s="2">
        <v>43820.496091435183</v>
      </c>
      <c r="E444" s="1">
        <f ca="1">IFERROR(__xludf.DUMMYFUNCTION("SPLIT(D444,""/"")"),12)</f>
        <v>12</v>
      </c>
      <c r="F444" s="1">
        <f ca="1">IFERROR(__xludf.DUMMYFUNCTION("""COMPUTED_VALUE"""),21)</f>
        <v>21</v>
      </c>
      <c r="G444" s="1">
        <f ca="1">IFERROR(__xludf.DUMMYFUNCTION("""COMPUTED_VALUE"""),2019)</f>
        <v>2019</v>
      </c>
    </row>
    <row r="445" spans="1:7" x14ac:dyDescent="0.25">
      <c r="A445" s="1" t="s">
        <v>1061</v>
      </c>
      <c r="B445" s="1" t="s">
        <v>1062</v>
      </c>
      <c r="C445" s="1" t="s">
        <v>18</v>
      </c>
      <c r="D445" s="2">
        <v>43405.447973923612</v>
      </c>
      <c r="E445" s="1">
        <f ca="1">IFERROR(__xludf.DUMMYFUNCTION("SPLIT(D445,""/"")"),11)</f>
        <v>11</v>
      </c>
      <c r="F445" s="1">
        <f ca="1">IFERROR(__xludf.DUMMYFUNCTION("""COMPUTED_VALUE"""),1)</f>
        <v>1</v>
      </c>
      <c r="G445" s="1">
        <f ca="1">IFERROR(__xludf.DUMMYFUNCTION("""COMPUTED_VALUE"""),2018)</f>
        <v>2018</v>
      </c>
    </row>
    <row r="446" spans="1:7" x14ac:dyDescent="0.25">
      <c r="A446" s="1" t="s">
        <v>1063</v>
      </c>
      <c r="B446" s="1" t="s">
        <v>1064</v>
      </c>
      <c r="C446" s="1" t="s">
        <v>773</v>
      </c>
      <c r="D446" s="2">
        <v>43775.499498460646</v>
      </c>
      <c r="E446" s="1">
        <f ca="1">IFERROR(__xludf.DUMMYFUNCTION("SPLIT(D446,""/"")"),11)</f>
        <v>11</v>
      </c>
      <c r="F446" s="1">
        <f ca="1">IFERROR(__xludf.DUMMYFUNCTION("""COMPUTED_VALUE"""),6)</f>
        <v>6</v>
      </c>
      <c r="G446" s="1">
        <f ca="1">IFERROR(__xludf.DUMMYFUNCTION("""COMPUTED_VALUE"""),2019)</f>
        <v>2019</v>
      </c>
    </row>
    <row r="447" spans="1:7" x14ac:dyDescent="0.25">
      <c r="A447" s="1" t="s">
        <v>1065</v>
      </c>
      <c r="B447" s="1" t="s">
        <v>1066</v>
      </c>
      <c r="C447" s="1" t="s">
        <v>1067</v>
      </c>
      <c r="D447" s="2">
        <v>43880.588008761573</v>
      </c>
      <c r="E447" s="1">
        <f ca="1">IFERROR(__xludf.DUMMYFUNCTION("SPLIT(D447,""/"")"),2)</f>
        <v>2</v>
      </c>
      <c r="F447" s="1">
        <f ca="1">IFERROR(__xludf.DUMMYFUNCTION("""COMPUTED_VALUE"""),19)</f>
        <v>19</v>
      </c>
      <c r="G447" s="1">
        <f ca="1">IFERROR(__xludf.DUMMYFUNCTION("""COMPUTED_VALUE"""),2020)</f>
        <v>2020</v>
      </c>
    </row>
    <row r="448" spans="1:7" x14ac:dyDescent="0.25">
      <c r="A448" s="1" t="s">
        <v>1068</v>
      </c>
      <c r="B448" s="1" t="s">
        <v>1069</v>
      </c>
      <c r="C448" s="1" t="s">
        <v>1070</v>
      </c>
      <c r="D448" s="2">
        <v>43449.376728043979</v>
      </c>
      <c r="E448" s="1">
        <f ca="1">IFERROR(__xludf.DUMMYFUNCTION("SPLIT(D448,""/"")"),12)</f>
        <v>12</v>
      </c>
      <c r="F448" s="1">
        <f ca="1">IFERROR(__xludf.DUMMYFUNCTION("""COMPUTED_VALUE"""),15)</f>
        <v>15</v>
      </c>
      <c r="G448" s="1">
        <f ca="1">IFERROR(__xludf.DUMMYFUNCTION("""COMPUTED_VALUE"""),2018)</f>
        <v>2018</v>
      </c>
    </row>
    <row r="449" spans="1:7" x14ac:dyDescent="0.25">
      <c r="A449" s="1" t="s">
        <v>1071</v>
      </c>
      <c r="B449" s="1" t="s">
        <v>1072</v>
      </c>
      <c r="C449" s="1" t="s">
        <v>18</v>
      </c>
      <c r="D449" s="2">
        <v>43577.76005744213</v>
      </c>
      <c r="E449" s="1">
        <f ca="1">IFERROR(__xludf.DUMMYFUNCTION("SPLIT(D449,""/"")"),4)</f>
        <v>4</v>
      </c>
      <c r="F449" s="1">
        <f ca="1">IFERROR(__xludf.DUMMYFUNCTION("""COMPUTED_VALUE"""),22)</f>
        <v>22</v>
      </c>
      <c r="G449" s="1">
        <f ca="1">IFERROR(__xludf.DUMMYFUNCTION("""COMPUTED_VALUE"""),2019)</f>
        <v>2019</v>
      </c>
    </row>
    <row r="450" spans="1:7" x14ac:dyDescent="0.25">
      <c r="A450" s="1" t="s">
        <v>1073</v>
      </c>
      <c r="B450" s="1" t="s">
        <v>1074</v>
      </c>
      <c r="C450" s="1" t="s">
        <v>18</v>
      </c>
      <c r="D450" s="2">
        <v>43749.459924039351</v>
      </c>
      <c r="E450" s="1">
        <f ca="1">IFERROR(__xludf.DUMMYFUNCTION("SPLIT(D450,""/"")"),10)</f>
        <v>10</v>
      </c>
      <c r="F450" s="1">
        <f ca="1">IFERROR(__xludf.DUMMYFUNCTION("""COMPUTED_VALUE"""),11)</f>
        <v>11</v>
      </c>
      <c r="G450" s="1">
        <f ca="1">IFERROR(__xludf.DUMMYFUNCTION("""COMPUTED_VALUE"""),2019)</f>
        <v>2019</v>
      </c>
    </row>
    <row r="451" spans="1:7" x14ac:dyDescent="0.25">
      <c r="A451" s="1" t="s">
        <v>1075</v>
      </c>
      <c r="B451" s="1" t="s">
        <v>1076</v>
      </c>
      <c r="C451" s="1" t="s">
        <v>1077</v>
      </c>
      <c r="D451" s="2">
        <v>43659.379653321761</v>
      </c>
      <c r="E451" s="1">
        <f ca="1">IFERROR(__xludf.DUMMYFUNCTION("SPLIT(D451,""/"")"),7)</f>
        <v>7</v>
      </c>
      <c r="F451" s="1">
        <f ca="1">IFERROR(__xludf.DUMMYFUNCTION("""COMPUTED_VALUE"""),13)</f>
        <v>13</v>
      </c>
      <c r="G451" s="1">
        <f ca="1">IFERROR(__xludf.DUMMYFUNCTION("""COMPUTED_VALUE"""),2019)</f>
        <v>2019</v>
      </c>
    </row>
    <row r="452" spans="1:7" x14ac:dyDescent="0.25">
      <c r="A452" s="1" t="s">
        <v>1078</v>
      </c>
      <c r="B452" s="1" t="s">
        <v>1079</v>
      </c>
      <c r="C452" s="1" t="s">
        <v>182</v>
      </c>
      <c r="D452" s="2">
        <v>43891.378825925924</v>
      </c>
      <c r="E452" s="1">
        <f ca="1">IFERROR(__xludf.DUMMYFUNCTION("SPLIT(D452,""/"")"),3)</f>
        <v>3</v>
      </c>
      <c r="F452" s="1">
        <f ca="1">IFERROR(__xludf.DUMMYFUNCTION("""COMPUTED_VALUE"""),1)</f>
        <v>1</v>
      </c>
      <c r="G452" s="1">
        <f ca="1">IFERROR(__xludf.DUMMYFUNCTION("""COMPUTED_VALUE"""),2020)</f>
        <v>2020</v>
      </c>
    </row>
    <row r="453" spans="1:7" x14ac:dyDescent="0.25">
      <c r="A453" s="1" t="s">
        <v>1080</v>
      </c>
      <c r="B453" s="1" t="s">
        <v>1081</v>
      </c>
      <c r="C453" s="1" t="s">
        <v>18</v>
      </c>
      <c r="D453" s="2">
        <v>43846.614282175928</v>
      </c>
      <c r="E453" s="1">
        <f ca="1">IFERROR(__xludf.DUMMYFUNCTION("SPLIT(D453,""/"")"),1)</f>
        <v>1</v>
      </c>
      <c r="F453" s="1">
        <f ca="1">IFERROR(__xludf.DUMMYFUNCTION("""COMPUTED_VALUE"""),16)</f>
        <v>16</v>
      </c>
      <c r="G453" s="1">
        <f ca="1">IFERROR(__xludf.DUMMYFUNCTION("""COMPUTED_VALUE"""),2020)</f>
        <v>2020</v>
      </c>
    </row>
    <row r="454" spans="1:7" x14ac:dyDescent="0.25">
      <c r="A454" s="1" t="s">
        <v>1082</v>
      </c>
      <c r="B454" s="1" t="s">
        <v>1083</v>
      </c>
      <c r="C454" s="1" t="s">
        <v>18</v>
      </c>
      <c r="D454" s="2">
        <v>43421.486716782405</v>
      </c>
      <c r="E454" s="1">
        <f ca="1">IFERROR(__xludf.DUMMYFUNCTION("SPLIT(D454,""/"")"),11)</f>
        <v>11</v>
      </c>
      <c r="F454" s="1">
        <f ca="1">IFERROR(__xludf.DUMMYFUNCTION("""COMPUTED_VALUE"""),17)</f>
        <v>17</v>
      </c>
      <c r="G454" s="1">
        <f ca="1">IFERROR(__xludf.DUMMYFUNCTION("""COMPUTED_VALUE"""),2018)</f>
        <v>2018</v>
      </c>
    </row>
    <row r="455" spans="1:7" x14ac:dyDescent="0.25">
      <c r="A455" s="1" t="s">
        <v>1084</v>
      </c>
      <c r="B455" s="1" t="s">
        <v>1085</v>
      </c>
      <c r="C455" s="1" t="s">
        <v>532</v>
      </c>
      <c r="D455" s="2">
        <v>43820.490843981483</v>
      </c>
      <c r="E455" s="1">
        <f ca="1">IFERROR(__xludf.DUMMYFUNCTION("SPLIT(D455,""/"")"),12)</f>
        <v>12</v>
      </c>
      <c r="F455" s="1">
        <f ca="1">IFERROR(__xludf.DUMMYFUNCTION("""COMPUTED_VALUE"""),21)</f>
        <v>21</v>
      </c>
      <c r="G455" s="1">
        <f ca="1">IFERROR(__xludf.DUMMYFUNCTION("""COMPUTED_VALUE"""),2019)</f>
        <v>2019</v>
      </c>
    </row>
    <row r="456" spans="1:7" x14ac:dyDescent="0.25">
      <c r="A456" s="1" t="s">
        <v>1086</v>
      </c>
      <c r="B456" s="1" t="s">
        <v>1087</v>
      </c>
      <c r="C456" s="1" t="s">
        <v>18</v>
      </c>
      <c r="D456" s="2">
        <v>43503.401603587961</v>
      </c>
      <c r="E456" s="1">
        <f ca="1">IFERROR(__xludf.DUMMYFUNCTION("SPLIT(D456,""/"")"),2)</f>
        <v>2</v>
      </c>
      <c r="F456" s="1">
        <f ca="1">IFERROR(__xludf.DUMMYFUNCTION("""COMPUTED_VALUE"""),7)</f>
        <v>7</v>
      </c>
      <c r="G456" s="1">
        <f ca="1">IFERROR(__xludf.DUMMYFUNCTION("""COMPUTED_VALUE"""),2019)</f>
        <v>2019</v>
      </c>
    </row>
    <row r="457" spans="1:7" x14ac:dyDescent="0.25">
      <c r="A457" s="1" t="s">
        <v>1088</v>
      </c>
      <c r="B457" s="1" t="s">
        <v>1089</v>
      </c>
      <c r="C457" s="1" t="s">
        <v>57</v>
      </c>
      <c r="D457" s="2">
        <v>43399.376027430553</v>
      </c>
      <c r="E457" s="1">
        <f ca="1">IFERROR(__xludf.DUMMYFUNCTION("SPLIT(D457,""/"")"),10)</f>
        <v>10</v>
      </c>
      <c r="F457" s="1">
        <f ca="1">IFERROR(__xludf.DUMMYFUNCTION("""COMPUTED_VALUE"""),26)</f>
        <v>26</v>
      </c>
      <c r="G457" s="1">
        <f ca="1">IFERROR(__xludf.DUMMYFUNCTION("""COMPUTED_VALUE"""),2018)</f>
        <v>2018</v>
      </c>
    </row>
    <row r="458" spans="1:7" x14ac:dyDescent="0.25">
      <c r="A458" s="1" t="s">
        <v>1090</v>
      </c>
      <c r="B458" s="1" t="s">
        <v>1091</v>
      </c>
      <c r="C458" s="1" t="s">
        <v>18</v>
      </c>
      <c r="D458" s="2">
        <v>43286.713542824073</v>
      </c>
      <c r="E458" s="1">
        <f ca="1">IFERROR(__xludf.DUMMYFUNCTION("SPLIT(D458,""/"")"),7)</f>
        <v>7</v>
      </c>
      <c r="F458" s="1">
        <f ca="1">IFERROR(__xludf.DUMMYFUNCTION("""COMPUTED_VALUE"""),5)</f>
        <v>5</v>
      </c>
      <c r="G458" s="1">
        <f ca="1">IFERROR(__xludf.DUMMYFUNCTION("""COMPUTED_VALUE"""),2018)</f>
        <v>2018</v>
      </c>
    </row>
    <row r="459" spans="1:7" x14ac:dyDescent="0.25">
      <c r="A459" s="1" t="s">
        <v>1092</v>
      </c>
      <c r="B459" s="1" t="s">
        <v>1093</v>
      </c>
      <c r="C459" s="1" t="s">
        <v>18</v>
      </c>
      <c r="D459" s="2">
        <v>43820.506434918978</v>
      </c>
      <c r="E459" s="1">
        <f ca="1">IFERROR(__xludf.DUMMYFUNCTION("SPLIT(D459,""/"")"),12)</f>
        <v>12</v>
      </c>
      <c r="F459" s="1">
        <f ca="1">IFERROR(__xludf.DUMMYFUNCTION("""COMPUTED_VALUE"""),21)</f>
        <v>21</v>
      </c>
      <c r="G459" s="1">
        <f ca="1">IFERROR(__xludf.DUMMYFUNCTION("""COMPUTED_VALUE"""),2019)</f>
        <v>2019</v>
      </c>
    </row>
    <row r="460" spans="1:7" x14ac:dyDescent="0.25">
      <c r="A460" s="1" t="s">
        <v>1094</v>
      </c>
      <c r="B460" s="1" t="s">
        <v>1095</v>
      </c>
      <c r="C460" s="1" t="s">
        <v>18</v>
      </c>
      <c r="D460" s="2">
        <v>43790.382671145831</v>
      </c>
      <c r="E460" s="1">
        <f ca="1">IFERROR(__xludf.DUMMYFUNCTION("SPLIT(D460,""/"")"),11)</f>
        <v>11</v>
      </c>
      <c r="F460" s="1">
        <f ca="1">IFERROR(__xludf.DUMMYFUNCTION("""COMPUTED_VALUE"""),21)</f>
        <v>21</v>
      </c>
      <c r="G460" s="1">
        <f ca="1">IFERROR(__xludf.DUMMYFUNCTION("""COMPUTED_VALUE"""),2019)</f>
        <v>2019</v>
      </c>
    </row>
    <row r="461" spans="1:7" x14ac:dyDescent="0.25">
      <c r="A461" s="1" t="s">
        <v>1096</v>
      </c>
      <c r="B461" s="1" t="s">
        <v>1097</v>
      </c>
      <c r="C461" s="1" t="s">
        <v>1098</v>
      </c>
      <c r="D461" s="2">
        <v>43356.460378090276</v>
      </c>
      <c r="E461" s="1">
        <f ca="1">IFERROR(__xludf.DUMMYFUNCTION("SPLIT(D461,""/"")"),9)</f>
        <v>9</v>
      </c>
      <c r="F461" s="1">
        <f ca="1">IFERROR(__xludf.DUMMYFUNCTION("""COMPUTED_VALUE"""),13)</f>
        <v>13</v>
      </c>
      <c r="G461" s="1">
        <f ca="1">IFERROR(__xludf.DUMMYFUNCTION("""COMPUTED_VALUE"""),2018)</f>
        <v>2018</v>
      </c>
    </row>
    <row r="462" spans="1:7" x14ac:dyDescent="0.25">
      <c r="A462" s="1" t="s">
        <v>1099</v>
      </c>
      <c r="B462" s="1" t="s">
        <v>1100</v>
      </c>
      <c r="C462" s="1" t="s">
        <v>1056</v>
      </c>
      <c r="D462" s="2">
        <v>43644.744225844908</v>
      </c>
      <c r="E462" s="1">
        <f ca="1">IFERROR(__xludf.DUMMYFUNCTION("SPLIT(D462,""/"")"),6)</f>
        <v>6</v>
      </c>
      <c r="F462" s="1">
        <f ca="1">IFERROR(__xludf.DUMMYFUNCTION("""COMPUTED_VALUE"""),28)</f>
        <v>28</v>
      </c>
      <c r="G462" s="1">
        <f ca="1">IFERROR(__xludf.DUMMYFUNCTION("""COMPUTED_VALUE"""),2019)</f>
        <v>2019</v>
      </c>
    </row>
    <row r="463" spans="1:7" x14ac:dyDescent="0.25">
      <c r="A463" s="1" t="s">
        <v>1101</v>
      </c>
      <c r="B463" s="1" t="s">
        <v>1102</v>
      </c>
      <c r="C463" s="1" t="s">
        <v>18</v>
      </c>
      <c r="D463" s="2">
        <v>43473.665757326387</v>
      </c>
      <c r="E463" s="1">
        <f ca="1">IFERROR(__xludf.DUMMYFUNCTION("SPLIT(D463,""/"")"),1)</f>
        <v>1</v>
      </c>
      <c r="F463" s="1">
        <f ca="1">IFERROR(__xludf.DUMMYFUNCTION("""COMPUTED_VALUE"""),8)</f>
        <v>8</v>
      </c>
      <c r="G463" s="1">
        <f ca="1">IFERROR(__xludf.DUMMYFUNCTION("""COMPUTED_VALUE"""),2019)</f>
        <v>2019</v>
      </c>
    </row>
    <row r="464" spans="1:7" x14ac:dyDescent="0.25">
      <c r="A464" s="1" t="s">
        <v>1103</v>
      </c>
      <c r="B464" s="1" t="s">
        <v>1104</v>
      </c>
      <c r="C464" s="1" t="s">
        <v>1105</v>
      </c>
      <c r="D464" s="2">
        <v>43804.378987962962</v>
      </c>
      <c r="E464" s="1">
        <f ca="1">IFERROR(__xludf.DUMMYFUNCTION("SPLIT(D464,""/"")"),12)</f>
        <v>12</v>
      </c>
      <c r="F464" s="1">
        <f ca="1">IFERROR(__xludf.DUMMYFUNCTION("""COMPUTED_VALUE"""),5)</f>
        <v>5</v>
      </c>
      <c r="G464" s="1">
        <f ca="1">IFERROR(__xludf.DUMMYFUNCTION("""COMPUTED_VALUE"""),2019)</f>
        <v>2019</v>
      </c>
    </row>
    <row r="465" spans="1:7" x14ac:dyDescent="0.25">
      <c r="A465" s="1" t="s">
        <v>1106</v>
      </c>
      <c r="B465" s="1" t="s">
        <v>1107</v>
      </c>
      <c r="C465" s="1" t="s">
        <v>18</v>
      </c>
      <c r="D465" s="2">
        <v>43932.507724965275</v>
      </c>
      <c r="E465" s="1">
        <f ca="1">IFERROR(__xludf.DUMMYFUNCTION("SPLIT(D465,""/"")"),4)</f>
        <v>4</v>
      </c>
      <c r="F465" s="1">
        <f ca="1">IFERROR(__xludf.DUMMYFUNCTION("""COMPUTED_VALUE"""),11)</f>
        <v>11</v>
      </c>
      <c r="G465" s="1">
        <f ca="1">IFERROR(__xludf.DUMMYFUNCTION("""COMPUTED_VALUE"""),2020)</f>
        <v>2020</v>
      </c>
    </row>
    <row r="466" spans="1:7" x14ac:dyDescent="0.25">
      <c r="A466" s="1" t="s">
        <v>1108</v>
      </c>
      <c r="B466" s="1" t="s">
        <v>1109</v>
      </c>
      <c r="C466" s="1" t="s">
        <v>193</v>
      </c>
      <c r="D466" s="2">
        <v>43804.454332372683</v>
      </c>
      <c r="E466" s="1">
        <f ca="1">IFERROR(__xludf.DUMMYFUNCTION("SPLIT(D466,""/"")"),12)</f>
        <v>12</v>
      </c>
      <c r="F466" s="1">
        <f ca="1">IFERROR(__xludf.DUMMYFUNCTION("""COMPUTED_VALUE"""),5)</f>
        <v>5</v>
      </c>
      <c r="G466" s="1">
        <f ca="1">IFERROR(__xludf.DUMMYFUNCTION("""COMPUTED_VALUE"""),2019)</f>
        <v>2019</v>
      </c>
    </row>
    <row r="467" spans="1:7" x14ac:dyDescent="0.25">
      <c r="A467" s="1" t="s">
        <v>1110</v>
      </c>
      <c r="B467" s="1" t="s">
        <v>1111</v>
      </c>
      <c r="C467" s="1" t="s">
        <v>18</v>
      </c>
      <c r="D467" s="2">
        <v>43735.535367673612</v>
      </c>
      <c r="E467" s="1">
        <f ca="1">IFERROR(__xludf.DUMMYFUNCTION("SPLIT(D467,""/"")"),9)</f>
        <v>9</v>
      </c>
      <c r="F467" s="1">
        <f ca="1">IFERROR(__xludf.DUMMYFUNCTION("""COMPUTED_VALUE"""),27)</f>
        <v>27</v>
      </c>
      <c r="G467" s="1">
        <f ca="1">IFERROR(__xludf.DUMMYFUNCTION("""COMPUTED_VALUE"""),2019)</f>
        <v>2019</v>
      </c>
    </row>
    <row r="468" spans="1:7" x14ac:dyDescent="0.25">
      <c r="A468" s="1" t="s">
        <v>1112</v>
      </c>
      <c r="B468" s="1" t="s">
        <v>1113</v>
      </c>
      <c r="C468" s="1" t="s">
        <v>18</v>
      </c>
      <c r="D468" s="2">
        <v>43752.665903587964</v>
      </c>
      <c r="E468" s="1">
        <f ca="1">IFERROR(__xludf.DUMMYFUNCTION("SPLIT(D468,""/"")"),10)</f>
        <v>10</v>
      </c>
      <c r="F468" s="1">
        <f ca="1">IFERROR(__xludf.DUMMYFUNCTION("""COMPUTED_VALUE"""),14)</f>
        <v>14</v>
      </c>
      <c r="G468" s="1">
        <f ca="1">IFERROR(__xludf.DUMMYFUNCTION("""COMPUTED_VALUE"""),2019)</f>
        <v>2019</v>
      </c>
    </row>
    <row r="469" spans="1:7" x14ac:dyDescent="0.25">
      <c r="A469" s="1" t="s">
        <v>1114</v>
      </c>
      <c r="B469" s="1" t="s">
        <v>1115</v>
      </c>
      <c r="C469" s="1" t="s">
        <v>312</v>
      </c>
      <c r="D469" s="2">
        <v>43788.378846296298</v>
      </c>
      <c r="E469" s="1">
        <f ca="1">IFERROR(__xludf.DUMMYFUNCTION("SPLIT(D469,""/"")"),11)</f>
        <v>11</v>
      </c>
      <c r="F469" s="1">
        <f ca="1">IFERROR(__xludf.DUMMYFUNCTION("""COMPUTED_VALUE"""),19)</f>
        <v>19</v>
      </c>
      <c r="G469" s="1">
        <f ca="1">IFERROR(__xludf.DUMMYFUNCTION("""COMPUTED_VALUE"""),2019)</f>
        <v>2019</v>
      </c>
    </row>
    <row r="470" spans="1:7" x14ac:dyDescent="0.25">
      <c r="A470" s="1" t="s">
        <v>1116</v>
      </c>
      <c r="B470" s="1" t="s">
        <v>1117</v>
      </c>
      <c r="C470" s="1" t="s">
        <v>18</v>
      </c>
      <c r="D470" s="2">
        <v>43618.38032931713</v>
      </c>
      <c r="E470" s="1">
        <f ca="1">IFERROR(__xludf.DUMMYFUNCTION("SPLIT(D470,""/"")"),6)</f>
        <v>6</v>
      </c>
      <c r="F470" s="1">
        <f ca="1">IFERROR(__xludf.DUMMYFUNCTION("""COMPUTED_VALUE"""),2)</f>
        <v>2</v>
      </c>
      <c r="G470" s="1">
        <f ca="1">IFERROR(__xludf.DUMMYFUNCTION("""COMPUTED_VALUE"""),2019)</f>
        <v>2019</v>
      </c>
    </row>
    <row r="471" spans="1:7" x14ac:dyDescent="0.25">
      <c r="A471" s="1" t="s">
        <v>1118</v>
      </c>
      <c r="B471" s="1" t="s">
        <v>1119</v>
      </c>
      <c r="C471" s="1" t="s">
        <v>1120</v>
      </c>
      <c r="D471" s="2">
        <v>43930.376436226848</v>
      </c>
      <c r="E471" s="1">
        <f ca="1">IFERROR(__xludf.DUMMYFUNCTION("SPLIT(D471,""/"")"),4)</f>
        <v>4</v>
      </c>
      <c r="F471" s="1">
        <f ca="1">IFERROR(__xludf.DUMMYFUNCTION("""COMPUTED_VALUE"""),9)</f>
        <v>9</v>
      </c>
      <c r="G471" s="1">
        <f ca="1">IFERROR(__xludf.DUMMYFUNCTION("""COMPUTED_VALUE"""),2020)</f>
        <v>2020</v>
      </c>
    </row>
    <row r="472" spans="1:7" x14ac:dyDescent="0.25">
      <c r="A472" s="1" t="s">
        <v>1121</v>
      </c>
      <c r="B472" s="1" t="s">
        <v>1122</v>
      </c>
      <c r="C472" s="1" t="s">
        <v>18</v>
      </c>
      <c r="D472" s="2">
        <v>43243.381085185189</v>
      </c>
      <c r="E472" s="1">
        <f ca="1">IFERROR(__xludf.DUMMYFUNCTION("SPLIT(D472,""/"")"),5)</f>
        <v>5</v>
      </c>
      <c r="F472" s="1">
        <f ca="1">IFERROR(__xludf.DUMMYFUNCTION("""COMPUTED_VALUE"""),23)</f>
        <v>23</v>
      </c>
      <c r="G472" s="1">
        <f ca="1">IFERROR(__xludf.DUMMYFUNCTION("""COMPUTED_VALUE"""),2018)</f>
        <v>2018</v>
      </c>
    </row>
    <row r="473" spans="1:7" x14ac:dyDescent="0.25">
      <c r="A473" s="1" t="s">
        <v>1123</v>
      </c>
      <c r="B473" s="1" t="s">
        <v>1124</v>
      </c>
      <c r="C473" s="1" t="s">
        <v>18</v>
      </c>
      <c r="D473" s="2">
        <v>43912.379096331017</v>
      </c>
      <c r="E473" s="1">
        <f ca="1">IFERROR(__xludf.DUMMYFUNCTION("SPLIT(D473,""/"")"),3)</f>
        <v>3</v>
      </c>
      <c r="F473" s="1">
        <f ca="1">IFERROR(__xludf.DUMMYFUNCTION("""COMPUTED_VALUE"""),22)</f>
        <v>22</v>
      </c>
      <c r="G473" s="1">
        <f ca="1">IFERROR(__xludf.DUMMYFUNCTION("""COMPUTED_VALUE"""),2020)</f>
        <v>2020</v>
      </c>
    </row>
    <row r="474" spans="1:7" x14ac:dyDescent="0.25">
      <c r="A474" s="1" t="s">
        <v>1125</v>
      </c>
      <c r="B474" s="1" t="s">
        <v>1126</v>
      </c>
      <c r="C474" s="1" t="s">
        <v>355</v>
      </c>
      <c r="D474" s="2">
        <v>43586.379988576387</v>
      </c>
      <c r="E474" s="1">
        <f ca="1">IFERROR(__xludf.DUMMYFUNCTION("SPLIT(D474,""/"")"),5)</f>
        <v>5</v>
      </c>
      <c r="F474" s="1">
        <f ca="1">IFERROR(__xludf.DUMMYFUNCTION("""COMPUTED_VALUE"""),1)</f>
        <v>1</v>
      </c>
      <c r="G474" s="1">
        <f ca="1">IFERROR(__xludf.DUMMYFUNCTION("""COMPUTED_VALUE"""),2019)</f>
        <v>2019</v>
      </c>
    </row>
    <row r="475" spans="1:7" x14ac:dyDescent="0.25">
      <c r="A475" s="1" t="s">
        <v>1127</v>
      </c>
      <c r="B475" s="1" t="s">
        <v>1128</v>
      </c>
      <c r="C475" s="1" t="s">
        <v>719</v>
      </c>
      <c r="D475" s="2">
        <v>43434.50642380787</v>
      </c>
      <c r="E475" s="1">
        <f ca="1">IFERROR(__xludf.DUMMYFUNCTION("SPLIT(D475,""/"")"),11)</f>
        <v>11</v>
      </c>
      <c r="F475" s="1">
        <f ca="1">IFERROR(__xludf.DUMMYFUNCTION("""COMPUTED_VALUE"""),30)</f>
        <v>30</v>
      </c>
      <c r="G475" s="1">
        <f ca="1">IFERROR(__xludf.DUMMYFUNCTION("""COMPUTED_VALUE"""),2018)</f>
        <v>2018</v>
      </c>
    </row>
    <row r="476" spans="1:7" x14ac:dyDescent="0.25">
      <c r="A476" s="1" t="s">
        <v>1129</v>
      </c>
      <c r="B476" s="1" t="s">
        <v>1130</v>
      </c>
      <c r="C476" s="1" t="s">
        <v>1131</v>
      </c>
      <c r="D476" s="2">
        <v>43452.412751851851</v>
      </c>
      <c r="E476" s="1">
        <f ca="1">IFERROR(__xludf.DUMMYFUNCTION("SPLIT(D476,""/"")"),12)</f>
        <v>12</v>
      </c>
      <c r="F476" s="1">
        <f ca="1">IFERROR(__xludf.DUMMYFUNCTION("""COMPUTED_VALUE"""),18)</f>
        <v>18</v>
      </c>
      <c r="G476" s="1">
        <f ca="1">IFERROR(__xludf.DUMMYFUNCTION("""COMPUTED_VALUE"""),2018)</f>
        <v>2018</v>
      </c>
    </row>
    <row r="477" spans="1:7" x14ac:dyDescent="0.25">
      <c r="A477" s="1" t="s">
        <v>1132</v>
      </c>
      <c r="B477" s="1" t="s">
        <v>1133</v>
      </c>
      <c r="C477" s="1" t="s">
        <v>49</v>
      </c>
      <c r="D477" s="2">
        <v>43820.495365937502</v>
      </c>
      <c r="E477" s="1">
        <f ca="1">IFERROR(__xludf.DUMMYFUNCTION("SPLIT(D477,""/"")"),12)</f>
        <v>12</v>
      </c>
      <c r="F477" s="1">
        <f ca="1">IFERROR(__xludf.DUMMYFUNCTION("""COMPUTED_VALUE"""),21)</f>
        <v>21</v>
      </c>
      <c r="G477" s="1">
        <f ca="1">IFERROR(__xludf.DUMMYFUNCTION("""COMPUTED_VALUE"""),2019)</f>
        <v>2019</v>
      </c>
    </row>
    <row r="478" spans="1:7" x14ac:dyDescent="0.25">
      <c r="A478" s="1" t="s">
        <v>1134</v>
      </c>
      <c r="B478" s="1" t="s">
        <v>1135</v>
      </c>
      <c r="C478" s="1" t="s">
        <v>467</v>
      </c>
      <c r="D478" s="2">
        <v>43783.431624849538</v>
      </c>
      <c r="E478" s="1">
        <f ca="1">IFERROR(__xludf.DUMMYFUNCTION("SPLIT(D478,""/"")"),11)</f>
        <v>11</v>
      </c>
      <c r="F478" s="1">
        <f ca="1">IFERROR(__xludf.DUMMYFUNCTION("""COMPUTED_VALUE"""),14)</f>
        <v>14</v>
      </c>
      <c r="G478" s="1">
        <f ca="1">IFERROR(__xludf.DUMMYFUNCTION("""COMPUTED_VALUE"""),2019)</f>
        <v>2019</v>
      </c>
    </row>
    <row r="479" spans="1:7" x14ac:dyDescent="0.25">
      <c r="A479" s="1" t="s">
        <v>1136</v>
      </c>
      <c r="B479" s="1" t="s">
        <v>1137</v>
      </c>
      <c r="C479" s="1" t="s">
        <v>18</v>
      </c>
      <c r="D479" s="2">
        <v>43783.468097372686</v>
      </c>
      <c r="E479" s="1">
        <f ca="1">IFERROR(__xludf.DUMMYFUNCTION("SPLIT(D479,""/"")"),11)</f>
        <v>11</v>
      </c>
      <c r="F479" s="1">
        <f ca="1">IFERROR(__xludf.DUMMYFUNCTION("""COMPUTED_VALUE"""),14)</f>
        <v>14</v>
      </c>
      <c r="G479" s="1">
        <f ca="1">IFERROR(__xludf.DUMMYFUNCTION("""COMPUTED_VALUE"""),2019)</f>
        <v>2019</v>
      </c>
    </row>
    <row r="480" spans="1:7" x14ac:dyDescent="0.25">
      <c r="A480" s="1" t="s">
        <v>1138</v>
      </c>
      <c r="B480" s="1" t="s">
        <v>1139</v>
      </c>
      <c r="C480" s="1" t="s">
        <v>18</v>
      </c>
      <c r="D480" s="2">
        <v>43315.713127083334</v>
      </c>
      <c r="E480" s="1">
        <f ca="1">IFERROR(__xludf.DUMMYFUNCTION("SPLIT(D480,""/"")"),8)</f>
        <v>8</v>
      </c>
      <c r="F480" s="1">
        <f ca="1">IFERROR(__xludf.DUMMYFUNCTION("""COMPUTED_VALUE"""),3)</f>
        <v>3</v>
      </c>
      <c r="G480" s="1">
        <f ca="1">IFERROR(__xludf.DUMMYFUNCTION("""COMPUTED_VALUE"""),2018)</f>
        <v>2018</v>
      </c>
    </row>
    <row r="481" spans="1:7" x14ac:dyDescent="0.25">
      <c r="A481" s="1" t="s">
        <v>1140</v>
      </c>
      <c r="B481" s="1" t="s">
        <v>1141</v>
      </c>
      <c r="C481" s="1" t="s">
        <v>18</v>
      </c>
      <c r="D481" s="2">
        <v>43846.604011145835</v>
      </c>
      <c r="E481" s="1">
        <f ca="1">IFERROR(__xludf.DUMMYFUNCTION("SPLIT(D481,""/"")"),1)</f>
        <v>1</v>
      </c>
      <c r="F481" s="1">
        <f ca="1">IFERROR(__xludf.DUMMYFUNCTION("""COMPUTED_VALUE"""),16)</f>
        <v>16</v>
      </c>
      <c r="G481" s="1">
        <f ca="1">IFERROR(__xludf.DUMMYFUNCTION("""COMPUTED_VALUE"""),2020)</f>
        <v>2020</v>
      </c>
    </row>
    <row r="482" spans="1:7" x14ac:dyDescent="0.25">
      <c r="A482" s="1" t="s">
        <v>1142</v>
      </c>
      <c r="B482" s="1" t="s">
        <v>1143</v>
      </c>
      <c r="C482" s="1" t="s">
        <v>839</v>
      </c>
      <c r="D482" s="2">
        <v>43473.702912303241</v>
      </c>
      <c r="E482" s="1">
        <f ca="1">IFERROR(__xludf.DUMMYFUNCTION("SPLIT(D482,""/"")"),1)</f>
        <v>1</v>
      </c>
      <c r="F482" s="1">
        <f ca="1">IFERROR(__xludf.DUMMYFUNCTION("""COMPUTED_VALUE"""),8)</f>
        <v>8</v>
      </c>
      <c r="G482" s="1">
        <f ca="1">IFERROR(__xludf.DUMMYFUNCTION("""COMPUTED_VALUE"""),2019)</f>
        <v>2019</v>
      </c>
    </row>
    <row r="483" spans="1:7" x14ac:dyDescent="0.25">
      <c r="A483" s="1" t="s">
        <v>1144</v>
      </c>
      <c r="B483" s="1" t="s">
        <v>1145</v>
      </c>
      <c r="C483" s="1" t="s">
        <v>18</v>
      </c>
      <c r="D483" s="2">
        <v>43835.387767789354</v>
      </c>
      <c r="E483" s="1">
        <f ca="1">IFERROR(__xludf.DUMMYFUNCTION("SPLIT(D483,""/"")"),1)</f>
        <v>1</v>
      </c>
      <c r="F483" s="1">
        <f ca="1">IFERROR(__xludf.DUMMYFUNCTION("""COMPUTED_VALUE"""),5)</f>
        <v>5</v>
      </c>
      <c r="G483" s="1">
        <f ca="1">IFERROR(__xludf.DUMMYFUNCTION("""COMPUTED_VALUE"""),2020)</f>
        <v>2020</v>
      </c>
    </row>
    <row r="484" spans="1:7" x14ac:dyDescent="0.25">
      <c r="A484" s="1" t="s">
        <v>1146</v>
      </c>
      <c r="B484" s="1" t="s">
        <v>1147</v>
      </c>
      <c r="C484" s="1" t="s">
        <v>18</v>
      </c>
      <c r="D484" s="2">
        <v>43838.621217476852</v>
      </c>
      <c r="E484" s="1">
        <f ca="1">IFERROR(__xludf.DUMMYFUNCTION("SPLIT(D484,""/"")"),1)</f>
        <v>1</v>
      </c>
      <c r="F484" s="1">
        <f ca="1">IFERROR(__xludf.DUMMYFUNCTION("""COMPUTED_VALUE"""),8)</f>
        <v>8</v>
      </c>
      <c r="G484" s="1">
        <f ca="1">IFERROR(__xludf.DUMMYFUNCTION("""COMPUTED_VALUE"""),2020)</f>
        <v>2020</v>
      </c>
    </row>
    <row r="485" spans="1:7" x14ac:dyDescent="0.25">
      <c r="A485" s="1" t="s">
        <v>1148</v>
      </c>
      <c r="B485" s="1" t="s">
        <v>1149</v>
      </c>
      <c r="C485" s="1" t="s">
        <v>18</v>
      </c>
      <c r="D485" s="2">
        <v>43804.776527546295</v>
      </c>
      <c r="E485" s="1">
        <f ca="1">IFERROR(__xludf.DUMMYFUNCTION("SPLIT(D485,""/"")"),12)</f>
        <v>12</v>
      </c>
      <c r="F485" s="1">
        <f ca="1">IFERROR(__xludf.DUMMYFUNCTION("""COMPUTED_VALUE"""),5)</f>
        <v>5</v>
      </c>
      <c r="G485" s="1">
        <f ca="1">IFERROR(__xludf.DUMMYFUNCTION("""COMPUTED_VALUE"""),2019)</f>
        <v>2019</v>
      </c>
    </row>
    <row r="486" spans="1:7" x14ac:dyDescent="0.25">
      <c r="A486" s="1" t="s">
        <v>1150</v>
      </c>
      <c r="B486" s="1" t="s">
        <v>1151</v>
      </c>
      <c r="C486" s="1" t="s">
        <v>18</v>
      </c>
      <c r="D486" s="2">
        <v>43493.782023726853</v>
      </c>
      <c r="E486" s="1">
        <f ca="1">IFERROR(__xludf.DUMMYFUNCTION("SPLIT(D486,""/"")"),1)</f>
        <v>1</v>
      </c>
      <c r="F486" s="1">
        <f ca="1">IFERROR(__xludf.DUMMYFUNCTION("""COMPUTED_VALUE"""),28)</f>
        <v>28</v>
      </c>
      <c r="G486" s="1">
        <f ca="1">IFERROR(__xludf.DUMMYFUNCTION("""COMPUTED_VALUE"""),2019)</f>
        <v>2019</v>
      </c>
    </row>
    <row r="487" spans="1:7" x14ac:dyDescent="0.25">
      <c r="A487" s="1" t="s">
        <v>1152</v>
      </c>
      <c r="B487" s="1" t="s">
        <v>1153</v>
      </c>
      <c r="C487" s="1" t="s">
        <v>1154</v>
      </c>
      <c r="D487" s="2">
        <v>43391.416897488423</v>
      </c>
      <c r="E487" s="1">
        <f ca="1">IFERROR(__xludf.DUMMYFUNCTION("SPLIT(D487,""/"")"),10)</f>
        <v>10</v>
      </c>
      <c r="F487" s="1">
        <f ca="1">IFERROR(__xludf.DUMMYFUNCTION("""COMPUTED_VALUE"""),18)</f>
        <v>18</v>
      </c>
      <c r="G487" s="1">
        <f ca="1">IFERROR(__xludf.DUMMYFUNCTION("""COMPUTED_VALUE"""),2018)</f>
        <v>2018</v>
      </c>
    </row>
    <row r="488" spans="1:7" x14ac:dyDescent="0.25">
      <c r="A488" s="1" t="s">
        <v>1155</v>
      </c>
      <c r="B488" s="1" t="s">
        <v>1156</v>
      </c>
      <c r="C488" s="1" t="s">
        <v>18</v>
      </c>
      <c r="D488" s="2">
        <v>43869.380518634258</v>
      </c>
      <c r="E488" s="1">
        <f ca="1">IFERROR(__xludf.DUMMYFUNCTION("SPLIT(D488,""/"")"),2)</f>
        <v>2</v>
      </c>
      <c r="F488" s="1">
        <f ca="1">IFERROR(__xludf.DUMMYFUNCTION("""COMPUTED_VALUE"""),8)</f>
        <v>8</v>
      </c>
      <c r="G488" s="1">
        <f ca="1">IFERROR(__xludf.DUMMYFUNCTION("""COMPUTED_VALUE"""),2020)</f>
        <v>2020</v>
      </c>
    </row>
    <row r="489" spans="1:7" x14ac:dyDescent="0.25">
      <c r="A489" s="1" t="s">
        <v>1157</v>
      </c>
      <c r="B489" s="1" t="s">
        <v>1158</v>
      </c>
      <c r="C489" s="1" t="s">
        <v>1159</v>
      </c>
      <c r="D489" s="2">
        <v>43656.386401770833</v>
      </c>
      <c r="E489" s="1">
        <f ca="1">IFERROR(__xludf.DUMMYFUNCTION("SPLIT(D489,""/"")"),7)</f>
        <v>7</v>
      </c>
      <c r="F489" s="1">
        <f ca="1">IFERROR(__xludf.DUMMYFUNCTION("""COMPUTED_VALUE"""),10)</f>
        <v>10</v>
      </c>
      <c r="G489" s="1">
        <f ca="1">IFERROR(__xludf.DUMMYFUNCTION("""COMPUTED_VALUE"""),2019)</f>
        <v>2019</v>
      </c>
    </row>
    <row r="490" spans="1:7" x14ac:dyDescent="0.25">
      <c r="A490" s="1" t="s">
        <v>1160</v>
      </c>
      <c r="B490" s="1" t="s">
        <v>1161</v>
      </c>
      <c r="C490" s="1" t="s">
        <v>1162</v>
      </c>
      <c r="D490" s="2">
        <v>43601.377253622682</v>
      </c>
      <c r="E490" s="1">
        <f ca="1">IFERROR(__xludf.DUMMYFUNCTION("SPLIT(D490,""/"")"),5)</f>
        <v>5</v>
      </c>
      <c r="F490" s="1">
        <f ca="1">IFERROR(__xludf.DUMMYFUNCTION("""COMPUTED_VALUE"""),16)</f>
        <v>16</v>
      </c>
      <c r="G490" s="1">
        <f ca="1">IFERROR(__xludf.DUMMYFUNCTION("""COMPUTED_VALUE"""),2019)</f>
        <v>2019</v>
      </c>
    </row>
    <row r="491" spans="1:7" x14ac:dyDescent="0.25">
      <c r="A491" s="1" t="s">
        <v>1163</v>
      </c>
      <c r="B491" s="1" t="s">
        <v>1164</v>
      </c>
      <c r="C491" s="1" t="s">
        <v>1165</v>
      </c>
      <c r="D491" s="2">
        <v>43285.672169016201</v>
      </c>
      <c r="E491" s="1">
        <f ca="1">IFERROR(__xludf.DUMMYFUNCTION("SPLIT(D491,""/"")"),7)</f>
        <v>7</v>
      </c>
      <c r="F491" s="1">
        <f ca="1">IFERROR(__xludf.DUMMYFUNCTION("""COMPUTED_VALUE"""),4)</f>
        <v>4</v>
      </c>
      <c r="G491" s="1">
        <f ca="1">IFERROR(__xludf.DUMMYFUNCTION("""COMPUTED_VALUE"""),2018)</f>
        <v>2018</v>
      </c>
    </row>
    <row r="492" spans="1:7" x14ac:dyDescent="0.25">
      <c r="A492" s="1" t="s">
        <v>1166</v>
      </c>
      <c r="B492" s="1" t="s">
        <v>1167</v>
      </c>
      <c r="C492" s="1" t="s">
        <v>18</v>
      </c>
      <c r="D492" s="2">
        <v>43447.655441631941</v>
      </c>
      <c r="E492" s="1">
        <f ca="1">IFERROR(__xludf.DUMMYFUNCTION("SPLIT(D492,""/"")"),12)</f>
        <v>12</v>
      </c>
      <c r="F492" s="1">
        <f ca="1">IFERROR(__xludf.DUMMYFUNCTION("""COMPUTED_VALUE"""),13)</f>
        <v>13</v>
      </c>
      <c r="G492" s="1">
        <f ca="1">IFERROR(__xludf.DUMMYFUNCTION("""COMPUTED_VALUE"""),2018)</f>
        <v>2018</v>
      </c>
    </row>
    <row r="493" spans="1:7" x14ac:dyDescent="0.25">
      <c r="A493" s="1" t="s">
        <v>1168</v>
      </c>
      <c r="B493" s="1" t="s">
        <v>1169</v>
      </c>
      <c r="C493" s="1" t="s">
        <v>18</v>
      </c>
      <c r="D493" s="2">
        <v>43904.377781597221</v>
      </c>
      <c r="E493" s="1">
        <f ca="1">IFERROR(__xludf.DUMMYFUNCTION("SPLIT(D493,""/"")"),3)</f>
        <v>3</v>
      </c>
      <c r="F493" s="1">
        <f ca="1">IFERROR(__xludf.DUMMYFUNCTION("""COMPUTED_VALUE"""),14)</f>
        <v>14</v>
      </c>
      <c r="G493" s="1">
        <f ca="1">IFERROR(__xludf.DUMMYFUNCTION("""COMPUTED_VALUE"""),2020)</f>
        <v>2020</v>
      </c>
    </row>
    <row r="494" spans="1:7" x14ac:dyDescent="0.25">
      <c r="A494" s="1" t="s">
        <v>1170</v>
      </c>
      <c r="B494" s="1" t="s">
        <v>1171</v>
      </c>
      <c r="C494" s="1" t="s">
        <v>18</v>
      </c>
      <c r="D494" s="2">
        <v>43712.701765590275</v>
      </c>
      <c r="E494" s="1">
        <f ca="1">IFERROR(__xludf.DUMMYFUNCTION("SPLIT(D494,""/"")"),9)</f>
        <v>9</v>
      </c>
      <c r="F494" s="1">
        <f ca="1">IFERROR(__xludf.DUMMYFUNCTION("""COMPUTED_VALUE"""),4)</f>
        <v>4</v>
      </c>
      <c r="G494" s="1">
        <f ca="1">IFERROR(__xludf.DUMMYFUNCTION("""COMPUTED_VALUE"""),2019)</f>
        <v>2019</v>
      </c>
    </row>
    <row r="495" spans="1:7" x14ac:dyDescent="0.25">
      <c r="A495" s="1" t="s">
        <v>1172</v>
      </c>
      <c r="B495" s="1" t="s">
        <v>1173</v>
      </c>
      <c r="C495" s="1" t="s">
        <v>1174</v>
      </c>
      <c r="D495" s="2">
        <v>43719.572149189815</v>
      </c>
      <c r="E495" s="1">
        <f ca="1">IFERROR(__xludf.DUMMYFUNCTION("SPLIT(D495,""/"")"),9)</f>
        <v>9</v>
      </c>
      <c r="F495" s="1">
        <f ca="1">IFERROR(__xludf.DUMMYFUNCTION("""COMPUTED_VALUE"""),11)</f>
        <v>11</v>
      </c>
      <c r="G495" s="1">
        <f ca="1">IFERROR(__xludf.DUMMYFUNCTION("""COMPUTED_VALUE"""),2019)</f>
        <v>2019</v>
      </c>
    </row>
    <row r="496" spans="1:7" x14ac:dyDescent="0.25">
      <c r="A496" s="1" t="s">
        <v>1175</v>
      </c>
      <c r="B496" s="1" t="s">
        <v>1176</v>
      </c>
      <c r="C496" s="1" t="s">
        <v>545</v>
      </c>
      <c r="D496" s="2">
        <v>43880.548264965277</v>
      </c>
      <c r="E496" s="1">
        <f ca="1">IFERROR(__xludf.DUMMYFUNCTION("SPLIT(D496,""/"")"),2)</f>
        <v>2</v>
      </c>
      <c r="F496" s="1">
        <f ca="1">IFERROR(__xludf.DUMMYFUNCTION("""COMPUTED_VALUE"""),19)</f>
        <v>19</v>
      </c>
      <c r="G496" s="1">
        <f ca="1">IFERROR(__xludf.DUMMYFUNCTION("""COMPUTED_VALUE"""),2020)</f>
        <v>2020</v>
      </c>
    </row>
    <row r="497" spans="1:7" x14ac:dyDescent="0.25">
      <c r="A497" s="1" t="s">
        <v>1177</v>
      </c>
      <c r="B497" s="1" t="s">
        <v>1178</v>
      </c>
      <c r="C497" s="1" t="s">
        <v>18</v>
      </c>
      <c r="D497" s="2">
        <v>43838.495831597225</v>
      </c>
      <c r="E497" s="1">
        <f ca="1">IFERROR(__xludf.DUMMYFUNCTION("SPLIT(D497,""/"")"),1)</f>
        <v>1</v>
      </c>
      <c r="F497" s="1">
        <f ca="1">IFERROR(__xludf.DUMMYFUNCTION("""COMPUTED_VALUE"""),8)</f>
        <v>8</v>
      </c>
      <c r="G497" s="1">
        <f ca="1">IFERROR(__xludf.DUMMYFUNCTION("""COMPUTED_VALUE"""),2020)</f>
        <v>2020</v>
      </c>
    </row>
    <row r="498" spans="1:7" x14ac:dyDescent="0.25">
      <c r="A498" s="1" t="s">
        <v>1179</v>
      </c>
      <c r="B498" s="1" t="s">
        <v>1180</v>
      </c>
      <c r="C498" s="1" t="s">
        <v>1181</v>
      </c>
      <c r="D498" s="2">
        <v>43867.397006018517</v>
      </c>
      <c r="E498" s="1">
        <f ca="1">IFERROR(__xludf.DUMMYFUNCTION("SPLIT(D498,""/"")"),2)</f>
        <v>2</v>
      </c>
      <c r="F498" s="1">
        <f ca="1">IFERROR(__xludf.DUMMYFUNCTION("""COMPUTED_VALUE"""),6)</f>
        <v>6</v>
      </c>
      <c r="G498" s="1">
        <f ca="1">IFERROR(__xludf.DUMMYFUNCTION("""COMPUTED_VALUE"""),2020)</f>
        <v>2020</v>
      </c>
    </row>
    <row r="499" spans="1:7" x14ac:dyDescent="0.25">
      <c r="A499" s="1" t="s">
        <v>1182</v>
      </c>
      <c r="B499" s="1" t="s">
        <v>1183</v>
      </c>
      <c r="C499" s="1" t="s">
        <v>18</v>
      </c>
      <c r="D499" s="2">
        <v>43840.803025578702</v>
      </c>
      <c r="E499" s="1">
        <f ca="1">IFERROR(__xludf.DUMMYFUNCTION("SPLIT(D499,""/"")"),1)</f>
        <v>1</v>
      </c>
      <c r="F499" s="1">
        <f ca="1">IFERROR(__xludf.DUMMYFUNCTION("""COMPUTED_VALUE"""),10)</f>
        <v>10</v>
      </c>
      <c r="G499" s="1">
        <f ca="1">IFERROR(__xludf.DUMMYFUNCTION("""COMPUTED_VALUE"""),2020)</f>
        <v>2020</v>
      </c>
    </row>
    <row r="500" spans="1:7" x14ac:dyDescent="0.25">
      <c r="A500" s="1" t="s">
        <v>1184</v>
      </c>
      <c r="B500" s="1" t="s">
        <v>1185</v>
      </c>
      <c r="C500" s="1" t="s">
        <v>18</v>
      </c>
      <c r="D500" s="2">
        <v>43540.379782372685</v>
      </c>
      <c r="E500" s="1">
        <f ca="1">IFERROR(__xludf.DUMMYFUNCTION("SPLIT(D500,""/"")"),3)</f>
        <v>3</v>
      </c>
      <c r="F500" s="1">
        <f ca="1">IFERROR(__xludf.DUMMYFUNCTION("""COMPUTED_VALUE"""),16)</f>
        <v>16</v>
      </c>
      <c r="G500" s="1">
        <f ca="1">IFERROR(__xludf.DUMMYFUNCTION("""COMPUTED_VALUE"""),2019)</f>
        <v>2019</v>
      </c>
    </row>
    <row r="501" spans="1:7" x14ac:dyDescent="0.25">
      <c r="A501" s="1" t="s">
        <v>1186</v>
      </c>
      <c r="B501" s="1" t="s">
        <v>1187</v>
      </c>
      <c r="C501" s="1" t="s">
        <v>18</v>
      </c>
      <c r="D501" s="2">
        <v>43383.335588576389</v>
      </c>
      <c r="E501" s="1">
        <f ca="1">IFERROR(__xludf.DUMMYFUNCTION("SPLIT(D501,""/"")"),10)</f>
        <v>10</v>
      </c>
      <c r="F501" s="1">
        <f ca="1">IFERROR(__xludf.DUMMYFUNCTION("""COMPUTED_VALUE"""),10)</f>
        <v>10</v>
      </c>
      <c r="G501" s="1">
        <f ca="1">IFERROR(__xludf.DUMMYFUNCTION("""COMPUTED_VALUE"""),2018)</f>
        <v>2018</v>
      </c>
    </row>
    <row r="502" spans="1:7" x14ac:dyDescent="0.25">
      <c r="A502" s="1" t="s">
        <v>1188</v>
      </c>
      <c r="B502" s="1" t="s">
        <v>1189</v>
      </c>
      <c r="C502" s="1" t="s">
        <v>988</v>
      </c>
      <c r="D502" s="2">
        <v>43780.379332557874</v>
      </c>
      <c r="E502" s="1">
        <f ca="1">IFERROR(__xludf.DUMMYFUNCTION("SPLIT(D502,""/"")"),11)</f>
        <v>11</v>
      </c>
      <c r="F502" s="1">
        <f ca="1">IFERROR(__xludf.DUMMYFUNCTION("""COMPUTED_VALUE"""),11)</f>
        <v>11</v>
      </c>
      <c r="G502" s="1">
        <f ca="1">IFERROR(__xludf.DUMMYFUNCTION("""COMPUTED_VALUE"""),2019)</f>
        <v>2019</v>
      </c>
    </row>
    <row r="503" spans="1:7" x14ac:dyDescent="0.25">
      <c r="A503" s="1" t="s">
        <v>1190</v>
      </c>
      <c r="B503" s="1" t="s">
        <v>1191</v>
      </c>
      <c r="C503" s="1" t="s">
        <v>18</v>
      </c>
      <c r="D503" s="2">
        <v>43777.389693865742</v>
      </c>
      <c r="E503" s="1">
        <f ca="1">IFERROR(__xludf.DUMMYFUNCTION("SPLIT(D503,""/"")"),11)</f>
        <v>11</v>
      </c>
      <c r="F503" s="1">
        <f ca="1">IFERROR(__xludf.DUMMYFUNCTION("""COMPUTED_VALUE"""),8)</f>
        <v>8</v>
      </c>
      <c r="G503" s="1">
        <f ca="1">IFERROR(__xludf.DUMMYFUNCTION("""COMPUTED_VALUE"""),2019)</f>
        <v>2019</v>
      </c>
    </row>
    <row r="504" spans="1:7" x14ac:dyDescent="0.25">
      <c r="A504" s="1" t="s">
        <v>1192</v>
      </c>
      <c r="B504" s="1" t="s">
        <v>1193</v>
      </c>
      <c r="C504" s="1" t="s">
        <v>1194</v>
      </c>
      <c r="D504" s="2">
        <v>43428.549728703707</v>
      </c>
      <c r="E504" s="1">
        <f ca="1">IFERROR(__xludf.DUMMYFUNCTION("SPLIT(D504,""/"")"),11)</f>
        <v>11</v>
      </c>
      <c r="F504" s="1">
        <f ca="1">IFERROR(__xludf.DUMMYFUNCTION("""COMPUTED_VALUE"""),24)</f>
        <v>24</v>
      </c>
      <c r="G504" s="1">
        <f ca="1">IFERROR(__xludf.DUMMYFUNCTION("""COMPUTED_VALUE"""),2018)</f>
        <v>2018</v>
      </c>
    </row>
    <row r="505" spans="1:7" x14ac:dyDescent="0.25">
      <c r="A505" s="1" t="s">
        <v>1195</v>
      </c>
      <c r="B505" s="1" t="s">
        <v>1196</v>
      </c>
      <c r="C505" s="1" t="s">
        <v>1197</v>
      </c>
      <c r="D505" s="2">
        <v>43540.379156481482</v>
      </c>
      <c r="E505" s="1">
        <f ca="1">IFERROR(__xludf.DUMMYFUNCTION("SPLIT(D505,""/"")"),3)</f>
        <v>3</v>
      </c>
      <c r="F505" s="1">
        <f ca="1">IFERROR(__xludf.DUMMYFUNCTION("""COMPUTED_VALUE"""),16)</f>
        <v>16</v>
      </c>
      <c r="G505" s="1">
        <f ca="1">IFERROR(__xludf.DUMMYFUNCTION("""COMPUTED_VALUE"""),2019)</f>
        <v>2019</v>
      </c>
    </row>
    <row r="506" spans="1:7" x14ac:dyDescent="0.25">
      <c r="A506" s="1" t="s">
        <v>1198</v>
      </c>
      <c r="B506" s="1" t="s">
        <v>1199</v>
      </c>
      <c r="C506" s="1" t="s">
        <v>18</v>
      </c>
      <c r="D506" s="2">
        <v>43919.37701408565</v>
      </c>
      <c r="E506" s="1">
        <f ca="1">IFERROR(__xludf.DUMMYFUNCTION("SPLIT(D506,""/"")"),3)</f>
        <v>3</v>
      </c>
      <c r="F506" s="1">
        <f ca="1">IFERROR(__xludf.DUMMYFUNCTION("""COMPUTED_VALUE"""),29)</f>
        <v>29</v>
      </c>
      <c r="G506" s="1">
        <f ca="1">IFERROR(__xludf.DUMMYFUNCTION("""COMPUTED_VALUE"""),2020)</f>
        <v>2020</v>
      </c>
    </row>
    <row r="507" spans="1:7" x14ac:dyDescent="0.25">
      <c r="A507" s="1" t="s">
        <v>1200</v>
      </c>
      <c r="B507" s="1" t="s">
        <v>1201</v>
      </c>
      <c r="C507" s="1" t="s">
        <v>18</v>
      </c>
      <c r="D507" s="2">
        <v>43609.622610763887</v>
      </c>
      <c r="E507" s="1">
        <f ca="1">IFERROR(__xludf.DUMMYFUNCTION("SPLIT(D507,""/"")"),5)</f>
        <v>5</v>
      </c>
      <c r="F507" s="1">
        <f ca="1">IFERROR(__xludf.DUMMYFUNCTION("""COMPUTED_VALUE"""),24)</f>
        <v>24</v>
      </c>
      <c r="G507" s="1">
        <f ca="1">IFERROR(__xludf.DUMMYFUNCTION("""COMPUTED_VALUE"""),2019)</f>
        <v>2019</v>
      </c>
    </row>
    <row r="508" spans="1:7" x14ac:dyDescent="0.25">
      <c r="A508" s="3" t="s">
        <v>1202</v>
      </c>
      <c r="B508" s="1" t="s">
        <v>1203</v>
      </c>
      <c r="C508" s="1" t="s">
        <v>18</v>
      </c>
      <c r="D508" s="2">
        <v>43690.651550312497</v>
      </c>
      <c r="E508" s="1">
        <f ca="1">IFERROR(__xludf.DUMMYFUNCTION("SPLIT(D508,""/"")"),8)</f>
        <v>8</v>
      </c>
      <c r="F508" s="1">
        <f ca="1">IFERROR(__xludf.DUMMYFUNCTION("""COMPUTED_VALUE"""),13)</f>
        <v>13</v>
      </c>
      <c r="G508" s="1">
        <f ca="1">IFERROR(__xludf.DUMMYFUNCTION("""COMPUTED_VALUE"""),2019)</f>
        <v>2019</v>
      </c>
    </row>
    <row r="509" spans="1:7" x14ac:dyDescent="0.25">
      <c r="A509" s="1" t="s">
        <v>1204</v>
      </c>
      <c r="B509" s="1" t="s">
        <v>1205</v>
      </c>
      <c r="C509" s="1" t="s">
        <v>732</v>
      </c>
      <c r="D509" s="2">
        <v>43735.535173379627</v>
      </c>
      <c r="E509" s="1">
        <f ca="1">IFERROR(__xludf.DUMMYFUNCTION("SPLIT(D509,""/"")"),9)</f>
        <v>9</v>
      </c>
      <c r="F509" s="1">
        <f ca="1">IFERROR(__xludf.DUMMYFUNCTION("""COMPUTED_VALUE"""),27)</f>
        <v>27</v>
      </c>
      <c r="G509" s="1">
        <f ca="1">IFERROR(__xludf.DUMMYFUNCTION("""COMPUTED_VALUE"""),2019)</f>
        <v>2019</v>
      </c>
    </row>
    <row r="510" spans="1:7" x14ac:dyDescent="0.25">
      <c r="A510" s="1" t="s">
        <v>1206</v>
      </c>
      <c r="B510" s="1" t="s">
        <v>1207</v>
      </c>
      <c r="C510" s="1" t="s">
        <v>1208</v>
      </c>
      <c r="D510" s="2">
        <v>43834.378369907405</v>
      </c>
      <c r="E510" s="1">
        <f ca="1">IFERROR(__xludf.DUMMYFUNCTION("SPLIT(D510,""/"")"),1)</f>
        <v>1</v>
      </c>
      <c r="F510" s="1">
        <f ca="1">IFERROR(__xludf.DUMMYFUNCTION("""COMPUTED_VALUE"""),4)</f>
        <v>4</v>
      </c>
      <c r="G510" s="1">
        <f ca="1">IFERROR(__xludf.DUMMYFUNCTION("""COMPUTED_VALUE"""),2020)</f>
        <v>2020</v>
      </c>
    </row>
    <row r="511" spans="1:7" x14ac:dyDescent="0.25">
      <c r="A511" s="1" t="s">
        <v>1209</v>
      </c>
      <c r="B511" s="1" t="s">
        <v>1210</v>
      </c>
      <c r="C511" s="1" t="s">
        <v>448</v>
      </c>
      <c r="D511" s="2">
        <v>43824.385018171299</v>
      </c>
      <c r="E511" s="1">
        <f ca="1">IFERROR(__xludf.DUMMYFUNCTION("SPLIT(D511,""/"")"),12)</f>
        <v>12</v>
      </c>
      <c r="F511" s="1">
        <f ca="1">IFERROR(__xludf.DUMMYFUNCTION("""COMPUTED_VALUE"""),25)</f>
        <v>25</v>
      </c>
      <c r="G511" s="1">
        <f ca="1">IFERROR(__xludf.DUMMYFUNCTION("""COMPUTED_VALUE"""),2019)</f>
        <v>2019</v>
      </c>
    </row>
    <row r="512" spans="1:7" x14ac:dyDescent="0.25">
      <c r="A512" s="1" t="s">
        <v>1211</v>
      </c>
      <c r="B512" s="1" t="s">
        <v>1212</v>
      </c>
      <c r="C512" s="1" t="s">
        <v>1213</v>
      </c>
      <c r="D512" s="2">
        <v>43383.418430127313</v>
      </c>
      <c r="E512" s="1">
        <f ca="1">IFERROR(__xludf.DUMMYFUNCTION("SPLIT(D512,""/"")"),10)</f>
        <v>10</v>
      </c>
      <c r="F512" s="1">
        <f ca="1">IFERROR(__xludf.DUMMYFUNCTION("""COMPUTED_VALUE"""),10)</f>
        <v>10</v>
      </c>
      <c r="G512" s="1">
        <f ca="1">IFERROR(__xludf.DUMMYFUNCTION("""COMPUTED_VALUE"""),2018)</f>
        <v>2018</v>
      </c>
    </row>
    <row r="513" spans="1:7" x14ac:dyDescent="0.25">
      <c r="A513" s="1" t="s">
        <v>1214</v>
      </c>
      <c r="B513" s="1" t="s">
        <v>1215</v>
      </c>
      <c r="C513" s="1" t="s">
        <v>1216</v>
      </c>
      <c r="D513" s="2">
        <v>43593.379738113428</v>
      </c>
      <c r="E513" s="1">
        <f ca="1">IFERROR(__xludf.DUMMYFUNCTION("SPLIT(D513,""/"")"),5)</f>
        <v>5</v>
      </c>
      <c r="F513" s="1">
        <f ca="1">IFERROR(__xludf.DUMMYFUNCTION("""COMPUTED_VALUE"""),8)</f>
        <v>8</v>
      </c>
      <c r="G513" s="1">
        <f ca="1">IFERROR(__xludf.DUMMYFUNCTION("""COMPUTED_VALUE"""),2019)</f>
        <v>2019</v>
      </c>
    </row>
    <row r="514" spans="1:7" x14ac:dyDescent="0.25">
      <c r="A514" s="1" t="s">
        <v>1217</v>
      </c>
      <c r="B514" s="1" t="s">
        <v>1218</v>
      </c>
      <c r="C514" s="1" t="s">
        <v>936</v>
      </c>
      <c r="D514" s="2">
        <v>43896.616759027776</v>
      </c>
      <c r="E514" s="1">
        <f ca="1">IFERROR(__xludf.DUMMYFUNCTION("SPLIT(D514,""/"")"),3)</f>
        <v>3</v>
      </c>
      <c r="F514" s="1">
        <f ca="1">IFERROR(__xludf.DUMMYFUNCTION("""COMPUTED_VALUE"""),6)</f>
        <v>6</v>
      </c>
      <c r="G514" s="1">
        <f ca="1">IFERROR(__xludf.DUMMYFUNCTION("""COMPUTED_VALUE"""),2020)</f>
        <v>2020</v>
      </c>
    </row>
    <row r="515" spans="1:7" x14ac:dyDescent="0.25">
      <c r="A515" s="1" t="s">
        <v>1219</v>
      </c>
      <c r="B515" s="1" t="s">
        <v>1220</v>
      </c>
      <c r="C515" s="1" t="s">
        <v>18</v>
      </c>
      <c r="D515" s="2">
        <v>43514.48569209491</v>
      </c>
      <c r="E515" s="1">
        <f ca="1">IFERROR(__xludf.DUMMYFUNCTION("SPLIT(D515,""/"")"),2)</f>
        <v>2</v>
      </c>
      <c r="F515" s="1">
        <f ca="1">IFERROR(__xludf.DUMMYFUNCTION("""COMPUTED_VALUE"""),18)</f>
        <v>18</v>
      </c>
      <c r="G515" s="1">
        <f ca="1">IFERROR(__xludf.DUMMYFUNCTION("""COMPUTED_VALUE"""),2019)</f>
        <v>2019</v>
      </c>
    </row>
    <row r="516" spans="1:7" x14ac:dyDescent="0.25">
      <c r="A516" s="1" t="s">
        <v>1221</v>
      </c>
      <c r="B516" s="1" t="s">
        <v>1222</v>
      </c>
      <c r="C516" s="1" t="s">
        <v>18</v>
      </c>
      <c r="D516" s="2">
        <v>43559.794971759256</v>
      </c>
      <c r="E516" s="1">
        <f ca="1">IFERROR(__xludf.DUMMYFUNCTION("SPLIT(D516,""/"")"),4)</f>
        <v>4</v>
      </c>
      <c r="F516" s="1">
        <f ca="1">IFERROR(__xludf.DUMMYFUNCTION("""COMPUTED_VALUE"""),4)</f>
        <v>4</v>
      </c>
      <c r="G516" s="1">
        <f ca="1">IFERROR(__xludf.DUMMYFUNCTION("""COMPUTED_VALUE"""),2019)</f>
        <v>2019</v>
      </c>
    </row>
    <row r="517" spans="1:7" x14ac:dyDescent="0.25">
      <c r="A517" s="1" t="s">
        <v>1223</v>
      </c>
      <c r="B517" s="1" t="s">
        <v>1224</v>
      </c>
      <c r="C517" s="1" t="s">
        <v>18</v>
      </c>
      <c r="D517" s="2">
        <v>43820.509962002317</v>
      </c>
      <c r="E517" s="1">
        <f ca="1">IFERROR(__xludf.DUMMYFUNCTION("SPLIT(D517,""/"")"),12)</f>
        <v>12</v>
      </c>
      <c r="F517" s="1">
        <f ca="1">IFERROR(__xludf.DUMMYFUNCTION("""COMPUTED_VALUE"""),21)</f>
        <v>21</v>
      </c>
      <c r="G517" s="1">
        <f ca="1">IFERROR(__xludf.DUMMYFUNCTION("""COMPUTED_VALUE"""),2019)</f>
        <v>2019</v>
      </c>
    </row>
    <row r="518" spans="1:7" x14ac:dyDescent="0.25">
      <c r="A518" s="1" t="s">
        <v>1225</v>
      </c>
      <c r="B518" s="1" t="s">
        <v>1226</v>
      </c>
      <c r="C518" s="1" t="s">
        <v>18</v>
      </c>
      <c r="D518" s="2">
        <v>43703.388363275466</v>
      </c>
      <c r="E518" s="1">
        <f ca="1">IFERROR(__xludf.DUMMYFUNCTION("SPLIT(D518,""/"")"),8)</f>
        <v>8</v>
      </c>
      <c r="F518" s="1">
        <f ca="1">IFERROR(__xludf.DUMMYFUNCTION("""COMPUTED_VALUE"""),26)</f>
        <v>26</v>
      </c>
      <c r="G518" s="1">
        <f ca="1">IFERROR(__xludf.DUMMYFUNCTION("""COMPUTED_VALUE"""),2019)</f>
        <v>2019</v>
      </c>
    </row>
    <row r="519" spans="1:7" x14ac:dyDescent="0.25">
      <c r="A519" s="1" t="s">
        <v>1227</v>
      </c>
      <c r="B519" s="1" t="s">
        <v>1228</v>
      </c>
      <c r="C519" s="1" t="s">
        <v>1229</v>
      </c>
      <c r="D519" s="2">
        <v>43570.622437384256</v>
      </c>
      <c r="E519" s="1">
        <f ca="1">IFERROR(__xludf.DUMMYFUNCTION("SPLIT(D519,""/"")"),4)</f>
        <v>4</v>
      </c>
      <c r="F519" s="1">
        <f ca="1">IFERROR(__xludf.DUMMYFUNCTION("""COMPUTED_VALUE"""),15)</f>
        <v>15</v>
      </c>
      <c r="G519" s="1">
        <f ca="1">IFERROR(__xludf.DUMMYFUNCTION("""COMPUTED_VALUE"""),2019)</f>
        <v>2019</v>
      </c>
    </row>
    <row r="520" spans="1:7" x14ac:dyDescent="0.25">
      <c r="A520" s="1" t="s">
        <v>1230</v>
      </c>
      <c r="B520" s="1" t="s">
        <v>1231</v>
      </c>
      <c r="C520" s="1" t="s">
        <v>649</v>
      </c>
      <c r="D520" s="2">
        <v>43824.519037002312</v>
      </c>
      <c r="E520" s="1">
        <f ca="1">IFERROR(__xludf.DUMMYFUNCTION("SPLIT(D520,""/"")"),12)</f>
        <v>12</v>
      </c>
      <c r="F520" s="1">
        <f ca="1">IFERROR(__xludf.DUMMYFUNCTION("""COMPUTED_VALUE"""),25)</f>
        <v>25</v>
      </c>
      <c r="G520" s="1">
        <f ca="1">IFERROR(__xludf.DUMMYFUNCTION("""COMPUTED_VALUE"""),2019)</f>
        <v>2019</v>
      </c>
    </row>
    <row r="521" spans="1:7" x14ac:dyDescent="0.25">
      <c r="A521" s="1" t="s">
        <v>1232</v>
      </c>
      <c r="B521" s="1" t="s">
        <v>1233</v>
      </c>
      <c r="C521" s="1" t="s">
        <v>518</v>
      </c>
      <c r="D521" s="2">
        <v>43723.380497881946</v>
      </c>
      <c r="E521" s="1">
        <f ca="1">IFERROR(__xludf.DUMMYFUNCTION("SPLIT(D521,""/"")"),9)</f>
        <v>9</v>
      </c>
      <c r="F521" s="1">
        <f ca="1">IFERROR(__xludf.DUMMYFUNCTION("""COMPUTED_VALUE"""),15)</f>
        <v>15</v>
      </c>
      <c r="G521" s="1">
        <f ca="1">IFERROR(__xludf.DUMMYFUNCTION("""COMPUTED_VALUE"""),2019)</f>
        <v>2019</v>
      </c>
    </row>
    <row r="522" spans="1:7" x14ac:dyDescent="0.25">
      <c r="A522" s="1" t="s">
        <v>1234</v>
      </c>
      <c r="B522" s="1" t="s">
        <v>1235</v>
      </c>
      <c r="C522" s="1" t="s">
        <v>1236</v>
      </c>
      <c r="D522" s="2">
        <v>43805.706586840279</v>
      </c>
      <c r="E522" s="1">
        <f ca="1">IFERROR(__xludf.DUMMYFUNCTION("SPLIT(D522,""/"")"),12)</f>
        <v>12</v>
      </c>
      <c r="F522" s="1">
        <f ca="1">IFERROR(__xludf.DUMMYFUNCTION("""COMPUTED_VALUE"""),6)</f>
        <v>6</v>
      </c>
      <c r="G522" s="1">
        <f ca="1">IFERROR(__xludf.DUMMYFUNCTION("""COMPUTED_VALUE"""),2019)</f>
        <v>2019</v>
      </c>
    </row>
    <row r="523" spans="1:7" x14ac:dyDescent="0.25">
      <c r="A523" s="1" t="s">
        <v>1237</v>
      </c>
      <c r="B523" s="1" t="s">
        <v>1238</v>
      </c>
      <c r="C523" s="1" t="s">
        <v>18</v>
      </c>
      <c r="D523" s="2">
        <v>43880.492661493059</v>
      </c>
      <c r="E523" s="1">
        <f ca="1">IFERROR(__xludf.DUMMYFUNCTION("SPLIT(D523,""/"")"),2)</f>
        <v>2</v>
      </c>
      <c r="F523" s="1">
        <f ca="1">IFERROR(__xludf.DUMMYFUNCTION("""COMPUTED_VALUE"""),19)</f>
        <v>19</v>
      </c>
      <c r="G523" s="1">
        <f ca="1">IFERROR(__xludf.DUMMYFUNCTION("""COMPUTED_VALUE"""),2020)</f>
        <v>2020</v>
      </c>
    </row>
    <row r="524" spans="1:7" x14ac:dyDescent="0.25">
      <c r="A524" s="1" t="s">
        <v>1239</v>
      </c>
      <c r="B524" s="1" t="s">
        <v>1240</v>
      </c>
      <c r="C524" s="1" t="s">
        <v>18</v>
      </c>
      <c r="D524" s="2">
        <v>43337.336433101853</v>
      </c>
      <c r="E524" s="1">
        <f ca="1">IFERROR(__xludf.DUMMYFUNCTION("SPLIT(D524,""/"")"),8)</f>
        <v>8</v>
      </c>
      <c r="F524" s="1">
        <f ca="1">IFERROR(__xludf.DUMMYFUNCTION("""COMPUTED_VALUE"""),25)</f>
        <v>25</v>
      </c>
      <c r="G524" s="1">
        <f ca="1">IFERROR(__xludf.DUMMYFUNCTION("""COMPUTED_VALUE"""),2018)</f>
        <v>2018</v>
      </c>
    </row>
    <row r="525" spans="1:7" x14ac:dyDescent="0.25">
      <c r="A525" s="1" t="s">
        <v>1241</v>
      </c>
      <c r="B525" s="1" t="s">
        <v>1242</v>
      </c>
      <c r="C525" s="1" t="s">
        <v>401</v>
      </c>
      <c r="D525" s="2">
        <v>43818.687171956015</v>
      </c>
      <c r="E525" s="1">
        <f ca="1">IFERROR(__xludf.DUMMYFUNCTION("SPLIT(D525,""/"")"),12)</f>
        <v>12</v>
      </c>
      <c r="F525" s="1">
        <f ca="1">IFERROR(__xludf.DUMMYFUNCTION("""COMPUTED_VALUE"""),19)</f>
        <v>19</v>
      </c>
      <c r="G525" s="1">
        <f ca="1">IFERROR(__xludf.DUMMYFUNCTION("""COMPUTED_VALUE"""),2019)</f>
        <v>2019</v>
      </c>
    </row>
    <row r="526" spans="1:7" x14ac:dyDescent="0.25">
      <c r="A526" s="1" t="s">
        <v>1243</v>
      </c>
      <c r="B526" s="1" t="s">
        <v>1244</v>
      </c>
      <c r="C526" s="1" t="s">
        <v>18</v>
      </c>
      <c r="D526" s="2">
        <v>43840.805503738426</v>
      </c>
      <c r="E526" s="1">
        <f ca="1">IFERROR(__xludf.DUMMYFUNCTION("SPLIT(D526,""/"")"),1)</f>
        <v>1</v>
      </c>
      <c r="F526" s="1">
        <f ca="1">IFERROR(__xludf.DUMMYFUNCTION("""COMPUTED_VALUE"""),10)</f>
        <v>10</v>
      </c>
      <c r="G526" s="1">
        <f ca="1">IFERROR(__xludf.DUMMYFUNCTION("""COMPUTED_VALUE"""),2020)</f>
        <v>2020</v>
      </c>
    </row>
    <row r="527" spans="1:7" x14ac:dyDescent="0.25">
      <c r="A527" s="1" t="s">
        <v>1245</v>
      </c>
      <c r="B527" s="1" t="s">
        <v>1246</v>
      </c>
      <c r="C527" s="1" t="s">
        <v>545</v>
      </c>
      <c r="D527" s="2">
        <v>43880.492260914354</v>
      </c>
      <c r="E527" s="1">
        <f ca="1">IFERROR(__xludf.DUMMYFUNCTION("SPLIT(D527,""/"")"),2)</f>
        <v>2</v>
      </c>
      <c r="F527" s="1">
        <f ca="1">IFERROR(__xludf.DUMMYFUNCTION("""COMPUTED_VALUE"""),19)</f>
        <v>19</v>
      </c>
      <c r="G527" s="1">
        <f ca="1">IFERROR(__xludf.DUMMYFUNCTION("""COMPUTED_VALUE"""),2020)</f>
        <v>2020</v>
      </c>
    </row>
    <row r="528" spans="1:7" x14ac:dyDescent="0.25">
      <c r="A528" s="1" t="s">
        <v>1247</v>
      </c>
      <c r="B528" s="1" t="s">
        <v>1248</v>
      </c>
      <c r="C528" s="1" t="s">
        <v>939</v>
      </c>
      <c r="D528" s="2">
        <v>43286.676487962963</v>
      </c>
      <c r="E528" s="1">
        <f ca="1">IFERROR(__xludf.DUMMYFUNCTION("SPLIT(D528,""/"")"),7)</f>
        <v>7</v>
      </c>
      <c r="F528" s="1">
        <f ca="1">IFERROR(__xludf.DUMMYFUNCTION("""COMPUTED_VALUE"""),5)</f>
        <v>5</v>
      </c>
      <c r="G528" s="1">
        <f ca="1">IFERROR(__xludf.DUMMYFUNCTION("""COMPUTED_VALUE"""),2018)</f>
        <v>2018</v>
      </c>
    </row>
    <row r="529" spans="1:7" x14ac:dyDescent="0.25">
      <c r="A529" s="1" t="s">
        <v>1249</v>
      </c>
      <c r="B529" s="1" t="s">
        <v>1250</v>
      </c>
      <c r="C529" s="1" t="s">
        <v>1251</v>
      </c>
      <c r="D529" s="2">
        <v>43320.331153900464</v>
      </c>
      <c r="E529" s="1">
        <f ca="1">IFERROR(__xludf.DUMMYFUNCTION("SPLIT(D529,""/"")"),8)</f>
        <v>8</v>
      </c>
      <c r="F529" s="1">
        <f ca="1">IFERROR(__xludf.DUMMYFUNCTION("""COMPUTED_VALUE"""),8)</f>
        <v>8</v>
      </c>
      <c r="G529" s="1">
        <f ca="1">IFERROR(__xludf.DUMMYFUNCTION("""COMPUTED_VALUE"""),2018)</f>
        <v>2018</v>
      </c>
    </row>
    <row r="530" spans="1:7" x14ac:dyDescent="0.25">
      <c r="A530" s="1" t="s">
        <v>1252</v>
      </c>
      <c r="B530" s="1" t="s">
        <v>1253</v>
      </c>
      <c r="C530" s="1" t="s">
        <v>1254</v>
      </c>
      <c r="D530" s="2">
        <v>43434.881293287035</v>
      </c>
      <c r="E530" s="1">
        <f ca="1">IFERROR(__xludf.DUMMYFUNCTION("SPLIT(D530,""/"")"),11)</f>
        <v>11</v>
      </c>
      <c r="F530" s="1">
        <f ca="1">IFERROR(__xludf.DUMMYFUNCTION("""COMPUTED_VALUE"""),30)</f>
        <v>30</v>
      </c>
      <c r="G530" s="1">
        <f ca="1">IFERROR(__xludf.DUMMYFUNCTION("""COMPUTED_VALUE"""),2018)</f>
        <v>2018</v>
      </c>
    </row>
    <row r="531" spans="1:7" x14ac:dyDescent="0.25">
      <c r="A531" s="1" t="s">
        <v>1255</v>
      </c>
      <c r="B531" s="1" t="s">
        <v>1256</v>
      </c>
      <c r="C531" s="1" t="s">
        <v>18</v>
      </c>
      <c r="D531" s="2">
        <v>43834.379694062503</v>
      </c>
      <c r="E531" s="1">
        <f ca="1">IFERROR(__xludf.DUMMYFUNCTION("SPLIT(D531,""/"")"),1)</f>
        <v>1</v>
      </c>
      <c r="F531" s="1">
        <f ca="1">IFERROR(__xludf.DUMMYFUNCTION("""COMPUTED_VALUE"""),4)</f>
        <v>4</v>
      </c>
      <c r="G531" s="1">
        <f ca="1">IFERROR(__xludf.DUMMYFUNCTION("""COMPUTED_VALUE"""),2020)</f>
        <v>2020</v>
      </c>
    </row>
    <row r="532" spans="1:7" x14ac:dyDescent="0.25">
      <c r="A532" s="1" t="s">
        <v>1257</v>
      </c>
      <c r="B532" s="1" t="s">
        <v>1258</v>
      </c>
      <c r="C532" s="1" t="s">
        <v>18</v>
      </c>
      <c r="D532" s="2">
        <v>43311.736858680553</v>
      </c>
      <c r="E532" s="1">
        <f ca="1">IFERROR(__xludf.DUMMYFUNCTION("SPLIT(D532,""/"")"),7)</f>
        <v>7</v>
      </c>
      <c r="F532" s="1">
        <f ca="1">IFERROR(__xludf.DUMMYFUNCTION("""COMPUTED_VALUE"""),30)</f>
        <v>30</v>
      </c>
      <c r="G532" s="1">
        <f ca="1">IFERROR(__xludf.DUMMYFUNCTION("""COMPUTED_VALUE"""),2018)</f>
        <v>2018</v>
      </c>
    </row>
    <row r="533" spans="1:7" x14ac:dyDescent="0.25">
      <c r="A533" s="1" t="s">
        <v>1259</v>
      </c>
      <c r="B533" s="1" t="s">
        <v>1260</v>
      </c>
      <c r="C533" s="1" t="s">
        <v>18</v>
      </c>
      <c r="D533" s="2">
        <v>43723.38189074074</v>
      </c>
      <c r="E533" s="1">
        <f ca="1">IFERROR(__xludf.DUMMYFUNCTION("SPLIT(D533,""/"")"),9)</f>
        <v>9</v>
      </c>
      <c r="F533" s="1">
        <f ca="1">IFERROR(__xludf.DUMMYFUNCTION("""COMPUTED_VALUE"""),15)</f>
        <v>15</v>
      </c>
      <c r="G533" s="1">
        <f ca="1">IFERROR(__xludf.DUMMYFUNCTION("""COMPUTED_VALUE"""),2019)</f>
        <v>2019</v>
      </c>
    </row>
    <row r="534" spans="1:7" x14ac:dyDescent="0.25">
      <c r="A534" s="1" t="s">
        <v>1261</v>
      </c>
      <c r="B534" s="1" t="s">
        <v>1262</v>
      </c>
      <c r="C534" s="1" t="s">
        <v>18</v>
      </c>
      <c r="D534" s="2">
        <v>43777.389069988429</v>
      </c>
      <c r="E534" s="1">
        <f ca="1">IFERROR(__xludf.DUMMYFUNCTION("SPLIT(D534,""/"")"),11)</f>
        <v>11</v>
      </c>
      <c r="F534" s="1">
        <f ca="1">IFERROR(__xludf.DUMMYFUNCTION("""COMPUTED_VALUE"""),8)</f>
        <v>8</v>
      </c>
      <c r="G534" s="1">
        <f ca="1">IFERROR(__xludf.DUMMYFUNCTION("""COMPUTED_VALUE"""),2019)</f>
        <v>2019</v>
      </c>
    </row>
    <row r="535" spans="1:7" x14ac:dyDescent="0.25">
      <c r="A535" s="1" t="s">
        <v>1263</v>
      </c>
      <c r="B535" s="1" t="s">
        <v>1264</v>
      </c>
      <c r="C535" s="1" t="s">
        <v>18</v>
      </c>
      <c r="D535" s="2">
        <v>43747.601952233796</v>
      </c>
      <c r="E535" s="1">
        <f ca="1">IFERROR(__xludf.DUMMYFUNCTION("SPLIT(D535,""/"")"),10)</f>
        <v>10</v>
      </c>
      <c r="F535" s="1">
        <f ca="1">IFERROR(__xludf.DUMMYFUNCTION("""COMPUTED_VALUE"""),9)</f>
        <v>9</v>
      </c>
      <c r="G535" s="1">
        <f ca="1">IFERROR(__xludf.DUMMYFUNCTION("""COMPUTED_VALUE"""),2019)</f>
        <v>2019</v>
      </c>
    </row>
    <row r="536" spans="1:7" x14ac:dyDescent="0.25">
      <c r="A536" s="1" t="s">
        <v>1265</v>
      </c>
      <c r="B536" s="1" t="s">
        <v>1266</v>
      </c>
      <c r="C536" s="1" t="s">
        <v>18</v>
      </c>
      <c r="D536" s="2">
        <v>43510.377440011573</v>
      </c>
      <c r="E536" s="1">
        <f ca="1">IFERROR(__xludf.DUMMYFUNCTION("SPLIT(D536,""/"")"),2)</f>
        <v>2</v>
      </c>
      <c r="F536" s="1">
        <f ca="1">IFERROR(__xludf.DUMMYFUNCTION("""COMPUTED_VALUE"""),14)</f>
        <v>14</v>
      </c>
      <c r="G536" s="1">
        <f ca="1">IFERROR(__xludf.DUMMYFUNCTION("""COMPUTED_VALUE"""),2019)</f>
        <v>2019</v>
      </c>
    </row>
    <row r="537" spans="1:7" x14ac:dyDescent="0.25">
      <c r="A537" s="1" t="s">
        <v>1267</v>
      </c>
      <c r="B537" s="1" t="s">
        <v>1268</v>
      </c>
      <c r="C537" s="1" t="s">
        <v>822</v>
      </c>
      <c r="D537" s="2">
        <v>43872.728330358797</v>
      </c>
      <c r="E537" s="1">
        <f ca="1">IFERROR(__xludf.DUMMYFUNCTION("SPLIT(D537,""/"")"),2)</f>
        <v>2</v>
      </c>
      <c r="F537" s="1">
        <f ca="1">IFERROR(__xludf.DUMMYFUNCTION("""COMPUTED_VALUE"""),11)</f>
        <v>11</v>
      </c>
      <c r="G537" s="1">
        <f ca="1">IFERROR(__xludf.DUMMYFUNCTION("""COMPUTED_VALUE"""),2020)</f>
        <v>2020</v>
      </c>
    </row>
    <row r="538" spans="1:7" x14ac:dyDescent="0.25">
      <c r="A538" s="1" t="s">
        <v>1269</v>
      </c>
      <c r="B538" s="1" t="s">
        <v>1270</v>
      </c>
      <c r="C538" s="1" t="s">
        <v>596</v>
      </c>
      <c r="D538" s="2">
        <v>43238.964669988425</v>
      </c>
      <c r="E538" s="1">
        <f ca="1">IFERROR(__xludf.DUMMYFUNCTION("SPLIT(D538,""/"")"),5)</f>
        <v>5</v>
      </c>
      <c r="F538" s="1">
        <f ca="1">IFERROR(__xludf.DUMMYFUNCTION("""COMPUTED_VALUE"""),18)</f>
        <v>18</v>
      </c>
      <c r="G538" s="1">
        <f ca="1">IFERROR(__xludf.DUMMYFUNCTION("""COMPUTED_VALUE"""),2018)</f>
        <v>2018</v>
      </c>
    </row>
    <row r="539" spans="1:7" x14ac:dyDescent="0.25">
      <c r="A539" s="1" t="s">
        <v>1271</v>
      </c>
      <c r="B539" s="1" t="s">
        <v>1272</v>
      </c>
      <c r="C539" s="1" t="s">
        <v>18</v>
      </c>
      <c r="D539" s="2">
        <v>43742.378851307869</v>
      </c>
      <c r="E539" s="1">
        <f ca="1">IFERROR(__xludf.DUMMYFUNCTION("SPLIT(D539,""/"")"),10)</f>
        <v>10</v>
      </c>
      <c r="F539" s="1">
        <f ca="1">IFERROR(__xludf.DUMMYFUNCTION("""COMPUTED_VALUE"""),4)</f>
        <v>4</v>
      </c>
      <c r="G539" s="1">
        <f ca="1">IFERROR(__xludf.DUMMYFUNCTION("""COMPUTED_VALUE"""),2019)</f>
        <v>2019</v>
      </c>
    </row>
    <row r="540" spans="1:7" x14ac:dyDescent="0.25">
      <c r="A540" s="1" t="s">
        <v>1273</v>
      </c>
      <c r="B540" s="1" t="s">
        <v>1274</v>
      </c>
      <c r="C540" s="1" t="s">
        <v>1275</v>
      </c>
      <c r="D540" s="2">
        <v>43862.799178009256</v>
      </c>
      <c r="E540" s="1">
        <f ca="1">IFERROR(__xludf.DUMMYFUNCTION("SPLIT(D540,""/"")"),2)</f>
        <v>2</v>
      </c>
      <c r="F540" s="1">
        <f ca="1">IFERROR(__xludf.DUMMYFUNCTION("""COMPUTED_VALUE"""),1)</f>
        <v>1</v>
      </c>
      <c r="G540" s="1">
        <f ca="1">IFERROR(__xludf.DUMMYFUNCTION("""COMPUTED_VALUE"""),2020)</f>
        <v>2020</v>
      </c>
    </row>
    <row r="541" spans="1:7" x14ac:dyDescent="0.25">
      <c r="A541" s="1" t="s">
        <v>1276</v>
      </c>
      <c r="B541" s="1" t="s">
        <v>1277</v>
      </c>
      <c r="C541" s="1" t="s">
        <v>276</v>
      </c>
      <c r="D541" s="2">
        <v>43884.37679224537</v>
      </c>
      <c r="E541" s="1">
        <f ca="1">IFERROR(__xludf.DUMMYFUNCTION("SPLIT(D541,""/"")"),2)</f>
        <v>2</v>
      </c>
      <c r="F541" s="1">
        <f ca="1">IFERROR(__xludf.DUMMYFUNCTION("""COMPUTED_VALUE"""),23)</f>
        <v>23</v>
      </c>
      <c r="G541" s="1">
        <f ca="1">IFERROR(__xludf.DUMMYFUNCTION("""COMPUTED_VALUE"""),2020)</f>
        <v>2020</v>
      </c>
    </row>
    <row r="542" spans="1:7" x14ac:dyDescent="0.25">
      <c r="A542" s="1" t="s">
        <v>1278</v>
      </c>
      <c r="B542" s="1" t="s">
        <v>1279</v>
      </c>
      <c r="C542" s="1" t="s">
        <v>1280</v>
      </c>
      <c r="D542" s="2">
        <v>43421.486935532404</v>
      </c>
      <c r="E542" s="1">
        <f ca="1">IFERROR(__xludf.DUMMYFUNCTION("SPLIT(D542,""/"")"),11)</f>
        <v>11</v>
      </c>
      <c r="F542" s="1">
        <f ca="1">IFERROR(__xludf.DUMMYFUNCTION("""COMPUTED_VALUE"""),17)</f>
        <v>17</v>
      </c>
      <c r="G542" s="1">
        <f ca="1">IFERROR(__xludf.DUMMYFUNCTION("""COMPUTED_VALUE"""),2018)</f>
        <v>2018</v>
      </c>
    </row>
    <row r="543" spans="1:7" x14ac:dyDescent="0.25">
      <c r="A543" s="1" t="s">
        <v>1281</v>
      </c>
      <c r="B543" s="1" t="s">
        <v>1282</v>
      </c>
      <c r="C543" s="1" t="s">
        <v>1283</v>
      </c>
      <c r="D543" s="2">
        <v>43641.455064965281</v>
      </c>
      <c r="E543" s="1">
        <f ca="1">IFERROR(__xludf.DUMMYFUNCTION("SPLIT(D543,""/"")"),6)</f>
        <v>6</v>
      </c>
      <c r="F543" s="1">
        <f ca="1">IFERROR(__xludf.DUMMYFUNCTION("""COMPUTED_VALUE"""),25)</f>
        <v>25</v>
      </c>
      <c r="G543" s="1">
        <f ca="1">IFERROR(__xludf.DUMMYFUNCTION("""COMPUTED_VALUE"""),2019)</f>
        <v>2019</v>
      </c>
    </row>
    <row r="544" spans="1:7" x14ac:dyDescent="0.25">
      <c r="A544" s="1" t="s">
        <v>1284</v>
      </c>
      <c r="B544" s="1" t="s">
        <v>1285</v>
      </c>
      <c r="C544" s="1" t="s">
        <v>18</v>
      </c>
      <c r="D544" s="2">
        <v>43505.375902430555</v>
      </c>
      <c r="E544" s="1">
        <f ca="1">IFERROR(__xludf.DUMMYFUNCTION("SPLIT(D544,""/"")"),2)</f>
        <v>2</v>
      </c>
      <c r="F544" s="1">
        <f ca="1">IFERROR(__xludf.DUMMYFUNCTION("""COMPUTED_VALUE"""),9)</f>
        <v>9</v>
      </c>
      <c r="G544" s="1">
        <f ca="1">IFERROR(__xludf.DUMMYFUNCTION("""COMPUTED_VALUE"""),2019)</f>
        <v>2019</v>
      </c>
    </row>
    <row r="545" spans="1:7" x14ac:dyDescent="0.25">
      <c r="A545" s="1" t="s">
        <v>1286</v>
      </c>
      <c r="B545" s="1" t="s">
        <v>1287</v>
      </c>
      <c r="C545" s="1" t="s">
        <v>52</v>
      </c>
      <c r="D545" s="2">
        <v>43840.789403125003</v>
      </c>
      <c r="E545" s="1">
        <f ca="1">IFERROR(__xludf.DUMMYFUNCTION("SPLIT(D545,""/"")"),1)</f>
        <v>1</v>
      </c>
      <c r="F545" s="1">
        <f ca="1">IFERROR(__xludf.DUMMYFUNCTION("""COMPUTED_VALUE"""),10)</f>
        <v>10</v>
      </c>
      <c r="G545" s="1">
        <f ca="1">IFERROR(__xludf.DUMMYFUNCTION("""COMPUTED_VALUE"""),2020)</f>
        <v>2020</v>
      </c>
    </row>
    <row r="546" spans="1:7" x14ac:dyDescent="0.25">
      <c r="A546" s="1" t="s">
        <v>1288</v>
      </c>
      <c r="B546" s="1" t="s">
        <v>1289</v>
      </c>
      <c r="C546" s="1" t="s">
        <v>1290</v>
      </c>
      <c r="D546" s="2">
        <v>43600.470731562498</v>
      </c>
      <c r="E546" s="1">
        <f ca="1">IFERROR(__xludf.DUMMYFUNCTION("SPLIT(D546,""/"")"),5)</f>
        <v>5</v>
      </c>
      <c r="F546" s="1">
        <f ca="1">IFERROR(__xludf.DUMMYFUNCTION("""COMPUTED_VALUE"""),15)</f>
        <v>15</v>
      </c>
      <c r="G546" s="1">
        <f ca="1">IFERROR(__xludf.DUMMYFUNCTION("""COMPUTED_VALUE"""),2019)</f>
        <v>2019</v>
      </c>
    </row>
    <row r="547" spans="1:7" x14ac:dyDescent="0.25">
      <c r="A547" s="1" t="s">
        <v>1291</v>
      </c>
      <c r="B547" s="1" t="s">
        <v>1292</v>
      </c>
      <c r="C547" s="1" t="s">
        <v>18</v>
      </c>
      <c r="D547" s="2">
        <v>43286.503717013889</v>
      </c>
      <c r="E547" s="1">
        <f ca="1">IFERROR(__xludf.DUMMYFUNCTION("SPLIT(D547,""/"")"),7)</f>
        <v>7</v>
      </c>
      <c r="F547" s="1">
        <f ca="1">IFERROR(__xludf.DUMMYFUNCTION("""COMPUTED_VALUE"""),5)</f>
        <v>5</v>
      </c>
      <c r="G547" s="1">
        <f ca="1">IFERROR(__xludf.DUMMYFUNCTION("""COMPUTED_VALUE"""),2018)</f>
        <v>2018</v>
      </c>
    </row>
    <row r="548" spans="1:7" x14ac:dyDescent="0.25">
      <c r="A548" s="1" t="s">
        <v>1293</v>
      </c>
      <c r="B548" s="1" t="s">
        <v>1294</v>
      </c>
      <c r="C548" s="1" t="s">
        <v>18</v>
      </c>
      <c r="D548" s="2">
        <v>43904.377688159722</v>
      </c>
      <c r="E548" s="1">
        <f ca="1">IFERROR(__xludf.DUMMYFUNCTION("SPLIT(D548,""/"")"),3)</f>
        <v>3</v>
      </c>
      <c r="F548" s="1">
        <f ca="1">IFERROR(__xludf.DUMMYFUNCTION("""COMPUTED_VALUE"""),14)</f>
        <v>14</v>
      </c>
      <c r="G548" s="1">
        <f ca="1">IFERROR(__xludf.DUMMYFUNCTION("""COMPUTED_VALUE"""),2020)</f>
        <v>2020</v>
      </c>
    </row>
    <row r="549" spans="1:7" x14ac:dyDescent="0.25">
      <c r="A549" s="1" t="s">
        <v>1295</v>
      </c>
      <c r="B549" s="1" t="s">
        <v>1296</v>
      </c>
      <c r="C549" s="1" t="s">
        <v>1297</v>
      </c>
      <c r="D549" s="2">
        <v>43490.377894675927</v>
      </c>
      <c r="E549" s="1">
        <f ca="1">IFERROR(__xludf.DUMMYFUNCTION("SPLIT(D549,""/"")"),1)</f>
        <v>1</v>
      </c>
      <c r="F549" s="1">
        <f ca="1">IFERROR(__xludf.DUMMYFUNCTION("""COMPUTED_VALUE"""),25)</f>
        <v>25</v>
      </c>
      <c r="G549" s="1">
        <f ca="1">IFERROR(__xludf.DUMMYFUNCTION("""COMPUTED_VALUE"""),2019)</f>
        <v>2019</v>
      </c>
    </row>
    <row r="550" spans="1:7" x14ac:dyDescent="0.25">
      <c r="A550" s="1" t="s">
        <v>1298</v>
      </c>
      <c r="B550" s="1" t="s">
        <v>1299</v>
      </c>
      <c r="C550" s="1" t="s">
        <v>18</v>
      </c>
      <c r="D550" s="2">
        <v>43768.380902662037</v>
      </c>
      <c r="E550" s="1">
        <f ca="1">IFERROR(__xludf.DUMMYFUNCTION("SPLIT(D550,""/"")"),10)</f>
        <v>10</v>
      </c>
      <c r="F550" s="1">
        <f ca="1">IFERROR(__xludf.DUMMYFUNCTION("""COMPUTED_VALUE"""),30)</f>
        <v>30</v>
      </c>
      <c r="G550" s="1">
        <f ca="1">IFERROR(__xludf.DUMMYFUNCTION("""COMPUTED_VALUE"""),2019)</f>
        <v>2019</v>
      </c>
    </row>
    <row r="551" spans="1:7" x14ac:dyDescent="0.25">
      <c r="A551" s="1" t="s">
        <v>1300</v>
      </c>
      <c r="B551" s="1" t="s">
        <v>1301</v>
      </c>
      <c r="C551" s="1" t="s">
        <v>1302</v>
      </c>
      <c r="D551" s="2">
        <v>43263.461551122688</v>
      </c>
      <c r="E551" s="1">
        <f ca="1">IFERROR(__xludf.DUMMYFUNCTION("SPLIT(D551,""/"")"),6)</f>
        <v>6</v>
      </c>
      <c r="F551" s="1">
        <f ca="1">IFERROR(__xludf.DUMMYFUNCTION("""COMPUTED_VALUE"""),12)</f>
        <v>12</v>
      </c>
      <c r="G551" s="1">
        <f ca="1">IFERROR(__xludf.DUMMYFUNCTION("""COMPUTED_VALUE"""),2018)</f>
        <v>2018</v>
      </c>
    </row>
    <row r="552" spans="1:7" x14ac:dyDescent="0.25">
      <c r="A552" s="1" t="s">
        <v>1303</v>
      </c>
      <c r="B552" s="1" t="s">
        <v>1304</v>
      </c>
      <c r="C552" s="1" t="s">
        <v>18</v>
      </c>
      <c r="D552" s="2">
        <v>43820.50809398148</v>
      </c>
      <c r="E552" s="1">
        <f ca="1">IFERROR(__xludf.DUMMYFUNCTION("SPLIT(D552,""/"")"),12)</f>
        <v>12</v>
      </c>
      <c r="F552" s="1">
        <f ca="1">IFERROR(__xludf.DUMMYFUNCTION("""COMPUTED_VALUE"""),21)</f>
        <v>21</v>
      </c>
      <c r="G552" s="1">
        <f ca="1">IFERROR(__xludf.DUMMYFUNCTION("""COMPUTED_VALUE"""),2019)</f>
        <v>2019</v>
      </c>
    </row>
    <row r="553" spans="1:7" x14ac:dyDescent="0.25">
      <c r="A553" s="1" t="s">
        <v>1305</v>
      </c>
      <c r="B553" s="1" t="s">
        <v>1306</v>
      </c>
      <c r="C553" s="1" t="s">
        <v>1307</v>
      </c>
      <c r="D553" s="2">
        <v>43819.380368981481</v>
      </c>
      <c r="E553" s="1">
        <f ca="1">IFERROR(__xludf.DUMMYFUNCTION("SPLIT(D553,""/"")"),12)</f>
        <v>12</v>
      </c>
      <c r="F553" s="1">
        <f ca="1">IFERROR(__xludf.DUMMYFUNCTION("""COMPUTED_VALUE"""),20)</f>
        <v>20</v>
      </c>
      <c r="G553" s="1">
        <f ca="1">IFERROR(__xludf.DUMMYFUNCTION("""COMPUTED_VALUE"""),2019)</f>
        <v>2019</v>
      </c>
    </row>
    <row r="554" spans="1:7" x14ac:dyDescent="0.25">
      <c r="A554" s="1" t="s">
        <v>1308</v>
      </c>
      <c r="B554" s="1" t="s">
        <v>1309</v>
      </c>
      <c r="C554" s="1" t="s">
        <v>18</v>
      </c>
      <c r="D554" s="2">
        <v>43294.727649849534</v>
      </c>
      <c r="E554" s="1">
        <f ca="1">IFERROR(__xludf.DUMMYFUNCTION("SPLIT(D554,""/"")"),7)</f>
        <v>7</v>
      </c>
      <c r="F554" s="1">
        <f ca="1">IFERROR(__xludf.DUMMYFUNCTION("""COMPUTED_VALUE"""),13)</f>
        <v>13</v>
      </c>
      <c r="G554" s="1">
        <f ca="1">IFERROR(__xludf.DUMMYFUNCTION("""COMPUTED_VALUE"""),2018)</f>
        <v>2018</v>
      </c>
    </row>
    <row r="555" spans="1:7" x14ac:dyDescent="0.25">
      <c r="A555" s="1" t="s">
        <v>1310</v>
      </c>
      <c r="B555" s="1" t="s">
        <v>1311</v>
      </c>
      <c r="C555" s="1" t="s">
        <v>1312</v>
      </c>
      <c r="D555" s="2">
        <v>43314.409414780093</v>
      </c>
      <c r="E555" s="1">
        <f ca="1">IFERROR(__xludf.DUMMYFUNCTION("SPLIT(D555,""/"")"),8)</f>
        <v>8</v>
      </c>
      <c r="F555" s="1">
        <f ca="1">IFERROR(__xludf.DUMMYFUNCTION("""COMPUTED_VALUE"""),2)</f>
        <v>2</v>
      </c>
      <c r="G555" s="1">
        <f ca="1">IFERROR(__xludf.DUMMYFUNCTION("""COMPUTED_VALUE"""),2018)</f>
        <v>2018</v>
      </c>
    </row>
    <row r="556" spans="1:7" x14ac:dyDescent="0.25">
      <c r="A556" s="1" t="s">
        <v>1313</v>
      </c>
      <c r="B556" s="1" t="s">
        <v>1314</v>
      </c>
      <c r="C556" s="1" t="s">
        <v>401</v>
      </c>
      <c r="D556" s="2">
        <v>43824.385607905089</v>
      </c>
      <c r="E556" s="1">
        <f ca="1">IFERROR(__xludf.DUMMYFUNCTION("SPLIT(D556,""/"")"),12)</f>
        <v>12</v>
      </c>
      <c r="F556" s="1">
        <f ca="1">IFERROR(__xludf.DUMMYFUNCTION("""COMPUTED_VALUE"""),25)</f>
        <v>25</v>
      </c>
      <c r="G556" s="1">
        <f ca="1">IFERROR(__xludf.DUMMYFUNCTION("""COMPUTED_VALUE"""),2019)</f>
        <v>2019</v>
      </c>
    </row>
    <row r="557" spans="1:7" x14ac:dyDescent="0.25">
      <c r="A557" s="1" t="s">
        <v>1315</v>
      </c>
      <c r="B557" s="1" t="s">
        <v>1316</v>
      </c>
      <c r="C557" s="1" t="s">
        <v>18</v>
      </c>
      <c r="D557" s="2">
        <v>43496.703502280092</v>
      </c>
      <c r="E557" s="1">
        <f ca="1">IFERROR(__xludf.DUMMYFUNCTION("SPLIT(D557,""/"")"),1)</f>
        <v>1</v>
      </c>
      <c r="F557" s="1">
        <f ca="1">IFERROR(__xludf.DUMMYFUNCTION("""COMPUTED_VALUE"""),31)</f>
        <v>31</v>
      </c>
      <c r="G557" s="1">
        <f ca="1">IFERROR(__xludf.DUMMYFUNCTION("""COMPUTED_VALUE"""),2019)</f>
        <v>2019</v>
      </c>
    </row>
    <row r="558" spans="1:7" x14ac:dyDescent="0.25">
      <c r="A558" s="3" t="s">
        <v>1317</v>
      </c>
      <c r="B558" s="1" t="s">
        <v>1318</v>
      </c>
      <c r="C558" s="1" t="s">
        <v>18</v>
      </c>
      <c r="D558" s="2">
        <v>43867.396718368058</v>
      </c>
      <c r="E558" s="1">
        <f ca="1">IFERROR(__xludf.DUMMYFUNCTION("SPLIT(D558,""/"")"),2)</f>
        <v>2</v>
      </c>
      <c r="F558" s="1">
        <f ca="1">IFERROR(__xludf.DUMMYFUNCTION("""COMPUTED_VALUE"""),6)</f>
        <v>6</v>
      </c>
      <c r="G558" s="1">
        <f ca="1">IFERROR(__xludf.DUMMYFUNCTION("""COMPUTED_VALUE"""),2020)</f>
        <v>2020</v>
      </c>
    </row>
    <row r="559" spans="1:7" x14ac:dyDescent="0.25">
      <c r="A559" s="1" t="s">
        <v>1319</v>
      </c>
      <c r="B559" s="1" t="s">
        <v>1320</v>
      </c>
      <c r="C559" s="1" t="s">
        <v>18</v>
      </c>
      <c r="D559" s="2">
        <v>43272.648261226852</v>
      </c>
      <c r="E559" s="1">
        <f ca="1">IFERROR(__xludf.DUMMYFUNCTION("SPLIT(D559,""/"")"),6)</f>
        <v>6</v>
      </c>
      <c r="F559" s="1">
        <f ca="1">IFERROR(__xludf.DUMMYFUNCTION("""COMPUTED_VALUE"""),21)</f>
        <v>21</v>
      </c>
      <c r="G559" s="1">
        <f ca="1">IFERROR(__xludf.DUMMYFUNCTION("""COMPUTED_VALUE"""),2018)</f>
        <v>2018</v>
      </c>
    </row>
    <row r="560" spans="1:7" x14ac:dyDescent="0.25">
      <c r="A560" s="1" t="s">
        <v>1321</v>
      </c>
      <c r="B560" s="1" t="s">
        <v>1322</v>
      </c>
      <c r="C560" s="1" t="s">
        <v>18</v>
      </c>
      <c r="D560" s="2">
        <v>43259.474463113424</v>
      </c>
      <c r="E560" s="1">
        <f ca="1">IFERROR(__xludf.DUMMYFUNCTION("SPLIT(D560,""/"")"),6)</f>
        <v>6</v>
      </c>
      <c r="F560" s="1">
        <f ca="1">IFERROR(__xludf.DUMMYFUNCTION("""COMPUTED_VALUE"""),8)</f>
        <v>8</v>
      </c>
      <c r="G560" s="1">
        <f ca="1">IFERROR(__xludf.DUMMYFUNCTION("""COMPUTED_VALUE"""),2018)</f>
        <v>2018</v>
      </c>
    </row>
    <row r="561" spans="1:7" x14ac:dyDescent="0.25">
      <c r="A561" s="1" t="s">
        <v>1323</v>
      </c>
      <c r="B561" s="1" t="s">
        <v>1324</v>
      </c>
      <c r="C561" s="1" t="s">
        <v>18</v>
      </c>
      <c r="D561" s="2">
        <v>43705.480589583334</v>
      </c>
      <c r="E561" s="1">
        <f ca="1">IFERROR(__xludf.DUMMYFUNCTION("SPLIT(D561,""/"")"),8)</f>
        <v>8</v>
      </c>
      <c r="F561" s="1">
        <f ca="1">IFERROR(__xludf.DUMMYFUNCTION("""COMPUTED_VALUE"""),28)</f>
        <v>28</v>
      </c>
      <c r="G561" s="1">
        <f ca="1">IFERROR(__xludf.DUMMYFUNCTION("""COMPUTED_VALUE"""),2019)</f>
        <v>2019</v>
      </c>
    </row>
    <row r="562" spans="1:7" x14ac:dyDescent="0.25">
      <c r="A562" s="1" t="s">
        <v>1325</v>
      </c>
      <c r="B562" s="1" t="s">
        <v>1326</v>
      </c>
      <c r="C562" s="1" t="s">
        <v>9</v>
      </c>
      <c r="D562" s="2">
        <v>43468.381340196756</v>
      </c>
      <c r="E562" s="1">
        <f ca="1">IFERROR(__xludf.DUMMYFUNCTION("SPLIT(D562,""/"")"),1)</f>
        <v>1</v>
      </c>
      <c r="F562" s="1">
        <f ca="1">IFERROR(__xludf.DUMMYFUNCTION("""COMPUTED_VALUE"""),3)</f>
        <v>3</v>
      </c>
      <c r="G562" s="1">
        <f ca="1">IFERROR(__xludf.DUMMYFUNCTION("""COMPUTED_VALUE"""),2019)</f>
        <v>2019</v>
      </c>
    </row>
    <row r="563" spans="1:7" x14ac:dyDescent="0.25">
      <c r="A563" s="1" t="s">
        <v>1327</v>
      </c>
      <c r="B563" s="1" t="s">
        <v>1328</v>
      </c>
      <c r="C563" s="1" t="s">
        <v>18</v>
      </c>
      <c r="D563" s="2">
        <v>43593.380326736115</v>
      </c>
      <c r="E563" s="1">
        <f ca="1">IFERROR(__xludf.DUMMYFUNCTION("SPLIT(D563,""/"")"),5)</f>
        <v>5</v>
      </c>
      <c r="F563" s="1">
        <f ca="1">IFERROR(__xludf.DUMMYFUNCTION("""COMPUTED_VALUE"""),8)</f>
        <v>8</v>
      </c>
      <c r="G563" s="1">
        <f ca="1">IFERROR(__xludf.DUMMYFUNCTION("""COMPUTED_VALUE"""),2019)</f>
        <v>2019</v>
      </c>
    </row>
    <row r="564" spans="1:7" x14ac:dyDescent="0.25">
      <c r="A564" s="1" t="s">
        <v>1329</v>
      </c>
      <c r="B564" s="1" t="s">
        <v>1330</v>
      </c>
      <c r="C564" s="1" t="s">
        <v>1331</v>
      </c>
      <c r="D564" s="2">
        <v>43181.662442592591</v>
      </c>
      <c r="E564" s="1">
        <f ca="1">IFERROR(__xludf.DUMMYFUNCTION("SPLIT(D564,""/"")"),3)</f>
        <v>3</v>
      </c>
      <c r="F564" s="1">
        <f ca="1">IFERROR(__xludf.DUMMYFUNCTION("""COMPUTED_VALUE"""),22)</f>
        <v>22</v>
      </c>
      <c r="G564" s="1">
        <f ca="1">IFERROR(__xludf.DUMMYFUNCTION("""COMPUTED_VALUE"""),2018)</f>
        <v>2018</v>
      </c>
    </row>
    <row r="565" spans="1:7" x14ac:dyDescent="0.25">
      <c r="A565" s="1" t="s">
        <v>1332</v>
      </c>
      <c r="B565" s="1" t="s">
        <v>1333</v>
      </c>
      <c r="C565" s="1" t="s">
        <v>555</v>
      </c>
      <c r="D565" s="2">
        <v>43447.653844328706</v>
      </c>
      <c r="E565" s="1">
        <f ca="1">IFERROR(__xludf.DUMMYFUNCTION("SPLIT(D565,""/"")"),12)</f>
        <v>12</v>
      </c>
      <c r="F565" s="1">
        <f ca="1">IFERROR(__xludf.DUMMYFUNCTION("""COMPUTED_VALUE"""),13)</f>
        <v>13</v>
      </c>
      <c r="G565" s="1">
        <f ca="1">IFERROR(__xludf.DUMMYFUNCTION("""COMPUTED_VALUE"""),2018)</f>
        <v>2018</v>
      </c>
    </row>
    <row r="566" spans="1:7" x14ac:dyDescent="0.25">
      <c r="A566" s="1" t="s">
        <v>1334</v>
      </c>
      <c r="B566" s="1" t="s">
        <v>1335</v>
      </c>
      <c r="C566" s="1" t="s">
        <v>236</v>
      </c>
      <c r="D566" s="2">
        <v>43751.380170289354</v>
      </c>
      <c r="E566" s="1">
        <f ca="1">IFERROR(__xludf.DUMMYFUNCTION("SPLIT(D566,""/"")"),10)</f>
        <v>10</v>
      </c>
      <c r="F566" s="1">
        <f ca="1">IFERROR(__xludf.DUMMYFUNCTION("""COMPUTED_VALUE"""),13)</f>
        <v>13</v>
      </c>
      <c r="G566" s="1">
        <f ca="1">IFERROR(__xludf.DUMMYFUNCTION("""COMPUTED_VALUE"""),2019)</f>
        <v>2019</v>
      </c>
    </row>
    <row r="567" spans="1:7" x14ac:dyDescent="0.25">
      <c r="A567" s="1" t="s">
        <v>1336</v>
      </c>
      <c r="B567" s="1" t="s">
        <v>1337</v>
      </c>
      <c r="C567" s="1" t="s">
        <v>964</v>
      </c>
      <c r="D567" s="2">
        <v>43578.082671145836</v>
      </c>
      <c r="E567" s="1">
        <f ca="1">IFERROR(__xludf.DUMMYFUNCTION("SPLIT(D567,""/"")"),4)</f>
        <v>4</v>
      </c>
      <c r="F567" s="1">
        <f ca="1">IFERROR(__xludf.DUMMYFUNCTION("""COMPUTED_VALUE"""),23)</f>
        <v>23</v>
      </c>
      <c r="G567" s="1">
        <f ca="1">IFERROR(__xludf.DUMMYFUNCTION("""COMPUTED_VALUE"""),2019)</f>
        <v>2019</v>
      </c>
    </row>
    <row r="568" spans="1:7" x14ac:dyDescent="0.25">
      <c r="A568" s="1" t="s">
        <v>1338</v>
      </c>
      <c r="B568" s="1" t="s">
        <v>1339</v>
      </c>
      <c r="C568" s="1" t="s">
        <v>1340</v>
      </c>
      <c r="D568" s="2">
        <v>43417.671275613429</v>
      </c>
      <c r="E568" s="1">
        <f ca="1">IFERROR(__xludf.DUMMYFUNCTION("SPLIT(D568,""/"")"),11)</f>
        <v>11</v>
      </c>
      <c r="F568" s="1">
        <f ca="1">IFERROR(__xludf.DUMMYFUNCTION("""COMPUTED_VALUE"""),13)</f>
        <v>13</v>
      </c>
      <c r="G568" s="1">
        <f ca="1">IFERROR(__xludf.DUMMYFUNCTION("""COMPUTED_VALUE"""),2018)</f>
        <v>2018</v>
      </c>
    </row>
    <row r="569" spans="1:7" x14ac:dyDescent="0.25">
      <c r="A569" s="1" t="s">
        <v>1341</v>
      </c>
      <c r="B569" s="1" t="s">
        <v>1342</v>
      </c>
      <c r="C569" s="1" t="s">
        <v>1343</v>
      </c>
      <c r="D569" s="2">
        <v>43910.532657754629</v>
      </c>
      <c r="E569" s="1">
        <f ca="1">IFERROR(__xludf.DUMMYFUNCTION("SPLIT(D569,""/"")"),3)</f>
        <v>3</v>
      </c>
      <c r="F569" s="1">
        <f ca="1">IFERROR(__xludf.DUMMYFUNCTION("""COMPUTED_VALUE"""),20)</f>
        <v>20</v>
      </c>
      <c r="G569" s="1">
        <f ca="1">IFERROR(__xludf.DUMMYFUNCTION("""COMPUTED_VALUE"""),2020)</f>
        <v>2020</v>
      </c>
    </row>
    <row r="570" spans="1:7" x14ac:dyDescent="0.25">
      <c r="A570" s="1" t="s">
        <v>1344</v>
      </c>
      <c r="B570" s="1" t="s">
        <v>1345</v>
      </c>
      <c r="C570" s="1" t="s">
        <v>1053</v>
      </c>
      <c r="D570" s="2">
        <v>43593.378669791666</v>
      </c>
      <c r="E570" s="1">
        <f ca="1">IFERROR(__xludf.DUMMYFUNCTION("SPLIT(D570,""/"")"),5)</f>
        <v>5</v>
      </c>
      <c r="F570" s="1">
        <f ca="1">IFERROR(__xludf.DUMMYFUNCTION("""COMPUTED_VALUE"""),8)</f>
        <v>8</v>
      </c>
      <c r="G570" s="1">
        <f ca="1">IFERROR(__xludf.DUMMYFUNCTION("""COMPUTED_VALUE"""),2019)</f>
        <v>2019</v>
      </c>
    </row>
    <row r="571" spans="1:7" x14ac:dyDescent="0.25">
      <c r="A571" s="1" t="s">
        <v>1346</v>
      </c>
      <c r="B571" s="1" t="s">
        <v>1347</v>
      </c>
      <c r="C571" s="1" t="s">
        <v>1348</v>
      </c>
      <c r="D571" s="2">
        <v>43441.804332372689</v>
      </c>
      <c r="E571" s="1">
        <f ca="1">IFERROR(__xludf.DUMMYFUNCTION("SPLIT(D571,""/"")"),12)</f>
        <v>12</v>
      </c>
      <c r="F571" s="1">
        <f ca="1">IFERROR(__xludf.DUMMYFUNCTION("""COMPUTED_VALUE"""),7)</f>
        <v>7</v>
      </c>
      <c r="G571" s="1">
        <f ca="1">IFERROR(__xludf.DUMMYFUNCTION("""COMPUTED_VALUE"""),2018)</f>
        <v>2018</v>
      </c>
    </row>
    <row r="572" spans="1:7" x14ac:dyDescent="0.25">
      <c r="A572" s="1" t="s">
        <v>1349</v>
      </c>
      <c r="B572" s="1" t="s">
        <v>1350</v>
      </c>
      <c r="C572" s="1" t="s">
        <v>1275</v>
      </c>
      <c r="D572" s="2">
        <v>43862.798469247682</v>
      </c>
      <c r="E572" s="1">
        <f ca="1">IFERROR(__xludf.DUMMYFUNCTION("SPLIT(D572,""/"")"),2)</f>
        <v>2</v>
      </c>
      <c r="F572" s="1">
        <f ca="1">IFERROR(__xludf.DUMMYFUNCTION("""COMPUTED_VALUE"""),1)</f>
        <v>1</v>
      </c>
      <c r="G572" s="1">
        <f ca="1">IFERROR(__xludf.DUMMYFUNCTION("""COMPUTED_VALUE"""),2020)</f>
        <v>2020</v>
      </c>
    </row>
    <row r="573" spans="1:7" x14ac:dyDescent="0.25">
      <c r="A573" s="1" t="s">
        <v>1351</v>
      </c>
      <c r="B573" s="1" t="s">
        <v>1352</v>
      </c>
      <c r="C573" s="1" t="s">
        <v>1353</v>
      </c>
      <c r="D573" s="2">
        <v>43692.380442048612</v>
      </c>
      <c r="E573" s="1">
        <f ca="1">IFERROR(__xludf.DUMMYFUNCTION("SPLIT(D573,""/"")"),8)</f>
        <v>8</v>
      </c>
      <c r="F573" s="1">
        <f ca="1">IFERROR(__xludf.DUMMYFUNCTION("""COMPUTED_VALUE"""),15)</f>
        <v>15</v>
      </c>
      <c r="G573" s="1">
        <f ca="1">IFERROR(__xludf.DUMMYFUNCTION("""COMPUTED_VALUE"""),2019)</f>
        <v>2019</v>
      </c>
    </row>
    <row r="574" spans="1:7" x14ac:dyDescent="0.25">
      <c r="A574" s="1" t="s">
        <v>1354</v>
      </c>
      <c r="B574" s="1" t="s">
        <v>1355</v>
      </c>
      <c r="C574" s="1" t="s">
        <v>18</v>
      </c>
      <c r="D574" s="2">
        <v>43880.492322071761</v>
      </c>
      <c r="E574" s="1">
        <f ca="1">IFERROR(__xludf.DUMMYFUNCTION("SPLIT(D574,""/"")"),2)</f>
        <v>2</v>
      </c>
      <c r="F574" s="1">
        <f ca="1">IFERROR(__xludf.DUMMYFUNCTION("""COMPUTED_VALUE"""),19)</f>
        <v>19</v>
      </c>
      <c r="G574" s="1">
        <f ca="1">IFERROR(__xludf.DUMMYFUNCTION("""COMPUTED_VALUE"""),2020)</f>
        <v>2020</v>
      </c>
    </row>
    <row r="575" spans="1:7" x14ac:dyDescent="0.25">
      <c r="A575" s="1" t="s">
        <v>1356</v>
      </c>
      <c r="B575" s="1" t="s">
        <v>1357</v>
      </c>
      <c r="C575" s="1" t="s">
        <v>18</v>
      </c>
      <c r="D575" s="2">
        <v>43553.379092974537</v>
      </c>
      <c r="E575" s="1">
        <f ca="1">IFERROR(__xludf.DUMMYFUNCTION("SPLIT(D575,""/"")"),3)</f>
        <v>3</v>
      </c>
      <c r="F575" s="1">
        <f ca="1">IFERROR(__xludf.DUMMYFUNCTION("""COMPUTED_VALUE"""),29)</f>
        <v>29</v>
      </c>
      <c r="G575" s="1">
        <f ca="1">IFERROR(__xludf.DUMMYFUNCTION("""COMPUTED_VALUE"""),2019)</f>
        <v>2019</v>
      </c>
    </row>
    <row r="576" spans="1:7" x14ac:dyDescent="0.25">
      <c r="A576" s="1" t="s">
        <v>1358</v>
      </c>
      <c r="B576" s="1" t="s">
        <v>1359</v>
      </c>
      <c r="C576" s="1" t="s">
        <v>18</v>
      </c>
      <c r="D576" s="2">
        <v>43553.380009641201</v>
      </c>
      <c r="E576" s="1">
        <f ca="1">IFERROR(__xludf.DUMMYFUNCTION("SPLIT(D576,""/"")"),3)</f>
        <v>3</v>
      </c>
      <c r="F576" s="1">
        <f ca="1">IFERROR(__xludf.DUMMYFUNCTION("""COMPUTED_VALUE"""),29)</f>
        <v>29</v>
      </c>
      <c r="G576" s="1">
        <f ca="1">IFERROR(__xludf.DUMMYFUNCTION("""COMPUTED_VALUE"""),2019)</f>
        <v>2019</v>
      </c>
    </row>
    <row r="577" spans="1:7" x14ac:dyDescent="0.25">
      <c r="A577" s="1" t="s">
        <v>1360</v>
      </c>
      <c r="B577" s="1" t="s">
        <v>1361</v>
      </c>
      <c r="C577" s="1" t="s">
        <v>532</v>
      </c>
      <c r="D577" s="2">
        <v>43820.490893055554</v>
      </c>
      <c r="E577" s="1">
        <f ca="1">IFERROR(__xludf.DUMMYFUNCTION("SPLIT(D577,""/"")"),12)</f>
        <v>12</v>
      </c>
      <c r="F577" s="1">
        <f ca="1">IFERROR(__xludf.DUMMYFUNCTION("""COMPUTED_VALUE"""),21)</f>
        <v>21</v>
      </c>
      <c r="G577" s="1">
        <f ca="1">IFERROR(__xludf.DUMMYFUNCTION("""COMPUTED_VALUE"""),2019)</f>
        <v>2019</v>
      </c>
    </row>
    <row r="578" spans="1:7" x14ac:dyDescent="0.25">
      <c r="A578" s="1" t="s">
        <v>1362</v>
      </c>
      <c r="B578" s="1" t="s">
        <v>1363</v>
      </c>
      <c r="C578" s="1" t="s">
        <v>18</v>
      </c>
      <c r="D578" s="2">
        <v>43537.613465891205</v>
      </c>
      <c r="E578" s="1">
        <f ca="1">IFERROR(__xludf.DUMMYFUNCTION("SPLIT(D578,""/"")"),3)</f>
        <v>3</v>
      </c>
      <c r="F578" s="1">
        <f ca="1">IFERROR(__xludf.DUMMYFUNCTION("""COMPUTED_VALUE"""),13)</f>
        <v>13</v>
      </c>
      <c r="G578" s="1">
        <f ca="1">IFERROR(__xludf.DUMMYFUNCTION("""COMPUTED_VALUE"""),2019)</f>
        <v>2019</v>
      </c>
    </row>
    <row r="579" spans="1:7" x14ac:dyDescent="0.25">
      <c r="A579" s="1" t="s">
        <v>1364</v>
      </c>
      <c r="B579" s="1" t="s">
        <v>1365</v>
      </c>
      <c r="C579" s="1" t="s">
        <v>18</v>
      </c>
      <c r="D579" s="2">
        <v>43627.692197881945</v>
      </c>
      <c r="E579" s="1">
        <f ca="1">IFERROR(__xludf.DUMMYFUNCTION("SPLIT(D579,""/"")"),6)</f>
        <v>6</v>
      </c>
      <c r="F579" s="1">
        <f ca="1">IFERROR(__xludf.DUMMYFUNCTION("""COMPUTED_VALUE"""),11)</f>
        <v>11</v>
      </c>
      <c r="G579" s="1">
        <f ca="1">IFERROR(__xludf.DUMMYFUNCTION("""COMPUTED_VALUE"""),2019)</f>
        <v>2019</v>
      </c>
    </row>
    <row r="580" spans="1:7" x14ac:dyDescent="0.25">
      <c r="A580" s="1" t="s">
        <v>1366</v>
      </c>
      <c r="B580" s="1" t="s">
        <v>1367</v>
      </c>
      <c r="C580" s="1" t="s">
        <v>18</v>
      </c>
      <c r="D580" s="2">
        <v>43735.632506134258</v>
      </c>
      <c r="E580" s="1">
        <f ca="1">IFERROR(__xludf.DUMMYFUNCTION("SPLIT(D580,""/"")"),9)</f>
        <v>9</v>
      </c>
      <c r="F580" s="1">
        <f ca="1">IFERROR(__xludf.DUMMYFUNCTION("""COMPUTED_VALUE"""),27)</f>
        <v>27</v>
      </c>
      <c r="G580" s="1">
        <f ca="1">IFERROR(__xludf.DUMMYFUNCTION("""COMPUTED_VALUE"""),2019)</f>
        <v>2019</v>
      </c>
    </row>
    <row r="581" spans="1:7" x14ac:dyDescent="0.25">
      <c r="A581" s="1" t="s">
        <v>1368</v>
      </c>
      <c r="B581" s="1" t="s">
        <v>1369</v>
      </c>
      <c r="C581" s="1" t="s">
        <v>18</v>
      </c>
      <c r="D581" s="2">
        <v>43311.729722372686</v>
      </c>
      <c r="E581" s="1">
        <f ca="1">IFERROR(__xludf.DUMMYFUNCTION("SPLIT(D581,""/"")"),7)</f>
        <v>7</v>
      </c>
      <c r="F581" s="1">
        <f ca="1">IFERROR(__xludf.DUMMYFUNCTION("""COMPUTED_VALUE"""),30)</f>
        <v>30</v>
      </c>
      <c r="G581" s="1">
        <f ca="1">IFERROR(__xludf.DUMMYFUNCTION("""COMPUTED_VALUE"""),2018)</f>
        <v>2018</v>
      </c>
    </row>
    <row r="582" spans="1:7" x14ac:dyDescent="0.25">
      <c r="A582" s="1" t="s">
        <v>1370</v>
      </c>
      <c r="B582" s="1" t="s">
        <v>1371</v>
      </c>
      <c r="C582" s="1" t="s">
        <v>18</v>
      </c>
      <c r="D582" s="2">
        <v>43504.612262962961</v>
      </c>
      <c r="E582" s="1">
        <f ca="1">IFERROR(__xludf.DUMMYFUNCTION("SPLIT(D582,""/"")"),2)</f>
        <v>2</v>
      </c>
      <c r="F582" s="1">
        <f ca="1">IFERROR(__xludf.DUMMYFUNCTION("""COMPUTED_VALUE"""),8)</f>
        <v>8</v>
      </c>
      <c r="G582" s="1">
        <f ca="1">IFERROR(__xludf.DUMMYFUNCTION("""COMPUTED_VALUE"""),2019)</f>
        <v>2019</v>
      </c>
    </row>
    <row r="583" spans="1:7" x14ac:dyDescent="0.25">
      <c r="A583" s="1" t="s">
        <v>1372</v>
      </c>
      <c r="B583" s="1" t="s">
        <v>1373</v>
      </c>
      <c r="C583" s="1" t="s">
        <v>18</v>
      </c>
      <c r="D583" s="2">
        <v>43776.46421982639</v>
      </c>
      <c r="E583" s="1">
        <f ca="1">IFERROR(__xludf.DUMMYFUNCTION("SPLIT(D583,""/"")"),11)</f>
        <v>11</v>
      </c>
      <c r="F583" s="1">
        <f ca="1">IFERROR(__xludf.DUMMYFUNCTION("""COMPUTED_VALUE"""),7)</f>
        <v>7</v>
      </c>
      <c r="G583" s="1">
        <f ca="1">IFERROR(__xludf.DUMMYFUNCTION("""COMPUTED_VALUE"""),2019)</f>
        <v>2019</v>
      </c>
    </row>
    <row r="584" spans="1:7" x14ac:dyDescent="0.25">
      <c r="A584" s="1" t="s">
        <v>1374</v>
      </c>
      <c r="B584" s="1" t="s">
        <v>1375</v>
      </c>
      <c r="C584" s="1" t="s">
        <v>448</v>
      </c>
      <c r="D584" s="2">
        <v>43818.686560532406</v>
      </c>
      <c r="E584" s="1">
        <f ca="1">IFERROR(__xludf.DUMMYFUNCTION("SPLIT(D584,""/"")"),12)</f>
        <v>12</v>
      </c>
      <c r="F584" s="1">
        <f ca="1">IFERROR(__xludf.DUMMYFUNCTION("""COMPUTED_VALUE"""),19)</f>
        <v>19</v>
      </c>
      <c r="G584" s="1">
        <f ca="1">IFERROR(__xludf.DUMMYFUNCTION("""COMPUTED_VALUE"""),2019)</f>
        <v>2019</v>
      </c>
    </row>
    <row r="585" spans="1:7" x14ac:dyDescent="0.25">
      <c r="A585" s="1" t="s">
        <v>1376</v>
      </c>
      <c r="B585" s="1" t="s">
        <v>1377</v>
      </c>
      <c r="C585" s="1" t="s">
        <v>52</v>
      </c>
      <c r="D585" s="2">
        <v>43840.779935219907</v>
      </c>
      <c r="E585" s="1">
        <f ca="1">IFERROR(__xludf.DUMMYFUNCTION("SPLIT(D585,""/"")"),1)</f>
        <v>1</v>
      </c>
      <c r="F585" s="1">
        <f ca="1">IFERROR(__xludf.DUMMYFUNCTION("""COMPUTED_VALUE"""),10)</f>
        <v>10</v>
      </c>
      <c r="G585" s="1">
        <f ca="1">IFERROR(__xludf.DUMMYFUNCTION("""COMPUTED_VALUE"""),2020)</f>
        <v>2020</v>
      </c>
    </row>
    <row r="586" spans="1:7" x14ac:dyDescent="0.25">
      <c r="A586" s="1" t="s">
        <v>1378</v>
      </c>
      <c r="B586" s="1" t="s">
        <v>1379</v>
      </c>
      <c r="C586" s="1" t="s">
        <v>18</v>
      </c>
      <c r="D586" s="2">
        <v>43811.385677118058</v>
      </c>
      <c r="E586" s="1">
        <f ca="1">IFERROR(__xludf.DUMMYFUNCTION("SPLIT(D586,""/"")"),12)</f>
        <v>12</v>
      </c>
      <c r="F586" s="1">
        <f ca="1">IFERROR(__xludf.DUMMYFUNCTION("""COMPUTED_VALUE"""),12)</f>
        <v>12</v>
      </c>
      <c r="G586" s="1">
        <f ca="1">IFERROR(__xludf.DUMMYFUNCTION("""COMPUTED_VALUE"""),2019)</f>
        <v>2019</v>
      </c>
    </row>
    <row r="587" spans="1:7" x14ac:dyDescent="0.25">
      <c r="A587" s="1" t="s">
        <v>1380</v>
      </c>
      <c r="B587" s="1" t="s">
        <v>1381</v>
      </c>
      <c r="C587" s="1" t="s">
        <v>18</v>
      </c>
      <c r="D587" s="2">
        <v>43788.378800266204</v>
      </c>
      <c r="E587" s="1">
        <f ca="1">IFERROR(__xludf.DUMMYFUNCTION("SPLIT(D587,""/"")"),11)</f>
        <v>11</v>
      </c>
      <c r="F587" s="1">
        <f ca="1">IFERROR(__xludf.DUMMYFUNCTION("""COMPUTED_VALUE"""),19)</f>
        <v>19</v>
      </c>
      <c r="G587" s="1">
        <f ca="1">IFERROR(__xludf.DUMMYFUNCTION("""COMPUTED_VALUE"""),2019)</f>
        <v>2019</v>
      </c>
    </row>
    <row r="588" spans="1:7" x14ac:dyDescent="0.25">
      <c r="A588" s="3" t="s">
        <v>1382</v>
      </c>
      <c r="B588" s="1" t="s">
        <v>1383</v>
      </c>
      <c r="C588" s="1" t="s">
        <v>18</v>
      </c>
      <c r="D588" s="2">
        <v>43456.449065706016</v>
      </c>
      <c r="E588" s="1">
        <f ca="1">IFERROR(__xludf.DUMMYFUNCTION("SPLIT(D588,""/"")"),12)</f>
        <v>12</v>
      </c>
      <c r="F588" s="1">
        <f ca="1">IFERROR(__xludf.DUMMYFUNCTION("""COMPUTED_VALUE"""),22)</f>
        <v>22</v>
      </c>
      <c r="G588" s="1">
        <f ca="1">IFERROR(__xludf.DUMMYFUNCTION("""COMPUTED_VALUE"""),2018)</f>
        <v>2018</v>
      </c>
    </row>
    <row r="589" spans="1:7" x14ac:dyDescent="0.25">
      <c r="A589" s="1" t="s">
        <v>1384</v>
      </c>
      <c r="B589" s="1" t="s">
        <v>1385</v>
      </c>
      <c r="C589" s="1" t="s">
        <v>18</v>
      </c>
      <c r="D589" s="2">
        <v>43735.547706018522</v>
      </c>
      <c r="E589" s="1">
        <f ca="1">IFERROR(__xludf.DUMMYFUNCTION("SPLIT(D589,""/"")"),9)</f>
        <v>9</v>
      </c>
      <c r="F589" s="1">
        <f ca="1">IFERROR(__xludf.DUMMYFUNCTION("""COMPUTED_VALUE"""),27)</f>
        <v>27</v>
      </c>
      <c r="G589" s="1">
        <f ca="1">IFERROR(__xludf.DUMMYFUNCTION("""COMPUTED_VALUE"""),2019)</f>
        <v>2019</v>
      </c>
    </row>
    <row r="590" spans="1:7" x14ac:dyDescent="0.25">
      <c r="A590" s="1" t="s">
        <v>1386</v>
      </c>
      <c r="B590" s="1" t="s">
        <v>1387</v>
      </c>
      <c r="C590" s="1" t="s">
        <v>659</v>
      </c>
      <c r="D590" s="2">
        <v>43473.700471180557</v>
      </c>
      <c r="E590" s="1">
        <f ca="1">IFERROR(__xludf.DUMMYFUNCTION("SPLIT(D590,""/"")"),1)</f>
        <v>1</v>
      </c>
      <c r="F590" s="1">
        <f ca="1">IFERROR(__xludf.DUMMYFUNCTION("""COMPUTED_VALUE"""),8)</f>
        <v>8</v>
      </c>
      <c r="G590" s="1">
        <f ca="1">IFERROR(__xludf.DUMMYFUNCTION("""COMPUTED_VALUE"""),2019)</f>
        <v>2019</v>
      </c>
    </row>
    <row r="591" spans="1:7" x14ac:dyDescent="0.25">
      <c r="A591" s="1" t="s">
        <v>1388</v>
      </c>
      <c r="B591" s="1" t="s">
        <v>1389</v>
      </c>
      <c r="C591" s="1" t="s">
        <v>1390</v>
      </c>
      <c r="D591" s="2">
        <v>43745.37893900463</v>
      </c>
      <c r="E591" s="1">
        <f ca="1">IFERROR(__xludf.DUMMYFUNCTION("SPLIT(D591,""/"")"),10)</f>
        <v>10</v>
      </c>
      <c r="F591" s="1">
        <f ca="1">IFERROR(__xludf.DUMMYFUNCTION("""COMPUTED_VALUE"""),7)</f>
        <v>7</v>
      </c>
      <c r="G591" s="1">
        <f ca="1">IFERROR(__xludf.DUMMYFUNCTION("""COMPUTED_VALUE"""),2019)</f>
        <v>2019</v>
      </c>
    </row>
    <row r="592" spans="1:7" x14ac:dyDescent="0.25">
      <c r="A592" s="1" t="s">
        <v>1391</v>
      </c>
      <c r="B592" s="1" t="s">
        <v>1392</v>
      </c>
      <c r="C592" s="1" t="s">
        <v>18</v>
      </c>
      <c r="D592" s="2">
        <v>43356.418787268522</v>
      </c>
      <c r="E592" s="1">
        <f ca="1">IFERROR(__xludf.DUMMYFUNCTION("SPLIT(D592,""/"")"),9)</f>
        <v>9</v>
      </c>
      <c r="F592" s="1">
        <f ca="1">IFERROR(__xludf.DUMMYFUNCTION("""COMPUTED_VALUE"""),13)</f>
        <v>13</v>
      </c>
      <c r="G592" s="1">
        <f ca="1">IFERROR(__xludf.DUMMYFUNCTION("""COMPUTED_VALUE"""),2018)</f>
        <v>2018</v>
      </c>
    </row>
    <row r="593" spans="1:7" x14ac:dyDescent="0.25">
      <c r="A593" s="1" t="s">
        <v>1393</v>
      </c>
      <c r="B593" s="1" t="s">
        <v>1394</v>
      </c>
      <c r="C593" s="1" t="s">
        <v>18</v>
      </c>
      <c r="D593" s="2">
        <v>43819.381840740738</v>
      </c>
      <c r="E593" s="1">
        <f ca="1">IFERROR(__xludf.DUMMYFUNCTION("SPLIT(D593,""/"")"),12)</f>
        <v>12</v>
      </c>
      <c r="F593" s="1">
        <f ca="1">IFERROR(__xludf.DUMMYFUNCTION("""COMPUTED_VALUE"""),20)</f>
        <v>20</v>
      </c>
      <c r="G593" s="1">
        <f ca="1">IFERROR(__xludf.DUMMYFUNCTION("""COMPUTED_VALUE"""),2019)</f>
        <v>2019</v>
      </c>
    </row>
    <row r="594" spans="1:7" x14ac:dyDescent="0.25">
      <c r="A594" s="1" t="s">
        <v>1395</v>
      </c>
      <c r="B594" s="1" t="s">
        <v>1396</v>
      </c>
      <c r="C594" s="1" t="s">
        <v>18</v>
      </c>
      <c r="D594" s="2">
        <v>43592.389135648147</v>
      </c>
      <c r="E594" s="1">
        <f ca="1">IFERROR(__xludf.DUMMYFUNCTION("SPLIT(D594,""/"")"),5)</f>
        <v>5</v>
      </c>
      <c r="F594" s="1">
        <f ca="1">IFERROR(__xludf.DUMMYFUNCTION("""COMPUTED_VALUE"""),7)</f>
        <v>7</v>
      </c>
      <c r="G594" s="1">
        <f ca="1">IFERROR(__xludf.DUMMYFUNCTION("""COMPUTED_VALUE"""),2019)</f>
        <v>2019</v>
      </c>
    </row>
    <row r="595" spans="1:7" x14ac:dyDescent="0.25">
      <c r="A595" s="1" t="s">
        <v>1397</v>
      </c>
      <c r="B595" s="1" t="s">
        <v>1398</v>
      </c>
      <c r="C595" s="1" t="s">
        <v>18</v>
      </c>
      <c r="D595" s="2">
        <v>43816.571714386577</v>
      </c>
      <c r="E595" s="1">
        <f ca="1">IFERROR(__xludf.DUMMYFUNCTION("SPLIT(D595,""/"")"),12)</f>
        <v>12</v>
      </c>
      <c r="F595" s="1">
        <f ca="1">IFERROR(__xludf.DUMMYFUNCTION("""COMPUTED_VALUE"""),17)</f>
        <v>17</v>
      </c>
      <c r="G595" s="1">
        <f ca="1">IFERROR(__xludf.DUMMYFUNCTION("""COMPUTED_VALUE"""),2019)</f>
        <v>2019</v>
      </c>
    </row>
    <row r="596" spans="1:7" x14ac:dyDescent="0.25">
      <c r="A596" s="1" t="s">
        <v>1399</v>
      </c>
      <c r="B596" s="1" t="s">
        <v>1400</v>
      </c>
      <c r="C596" s="1" t="s">
        <v>255</v>
      </c>
      <c r="D596" s="2">
        <v>43611.404090277778</v>
      </c>
      <c r="E596" s="1">
        <f ca="1">IFERROR(__xludf.DUMMYFUNCTION("SPLIT(D596,""/"")"),5)</f>
        <v>5</v>
      </c>
      <c r="F596" s="1">
        <f ca="1">IFERROR(__xludf.DUMMYFUNCTION("""COMPUTED_VALUE"""),26)</f>
        <v>26</v>
      </c>
      <c r="G596" s="1">
        <f ca="1">IFERROR(__xludf.DUMMYFUNCTION("""COMPUTED_VALUE"""),2019)</f>
        <v>2019</v>
      </c>
    </row>
    <row r="597" spans="1:7" x14ac:dyDescent="0.25">
      <c r="A597" s="1" t="s">
        <v>1401</v>
      </c>
      <c r="B597" s="1" t="s">
        <v>1402</v>
      </c>
      <c r="C597" s="1" t="s">
        <v>241</v>
      </c>
      <c r="D597" s="2">
        <v>43867.396706562497</v>
      </c>
      <c r="E597" s="1">
        <f ca="1">IFERROR(__xludf.DUMMYFUNCTION("SPLIT(D597,""/"")"),2)</f>
        <v>2</v>
      </c>
      <c r="F597" s="1">
        <f ca="1">IFERROR(__xludf.DUMMYFUNCTION("""COMPUTED_VALUE"""),6)</f>
        <v>6</v>
      </c>
      <c r="G597" s="1">
        <f ca="1">IFERROR(__xludf.DUMMYFUNCTION("""COMPUTED_VALUE"""),2020)</f>
        <v>2020</v>
      </c>
    </row>
    <row r="598" spans="1:7" x14ac:dyDescent="0.25">
      <c r="A598" s="1" t="s">
        <v>1403</v>
      </c>
      <c r="B598" s="1" t="s">
        <v>1404</v>
      </c>
      <c r="C598" s="1" t="s">
        <v>18</v>
      </c>
      <c r="D598" s="2">
        <v>43578.521220451388</v>
      </c>
      <c r="E598" s="1">
        <f ca="1">IFERROR(__xludf.DUMMYFUNCTION("SPLIT(D598,""/"")"),4)</f>
        <v>4</v>
      </c>
      <c r="F598" s="1">
        <f ca="1">IFERROR(__xludf.DUMMYFUNCTION("""COMPUTED_VALUE"""),23)</f>
        <v>23</v>
      </c>
      <c r="G598" s="1">
        <f ca="1">IFERROR(__xludf.DUMMYFUNCTION("""COMPUTED_VALUE"""),2019)</f>
        <v>2019</v>
      </c>
    </row>
    <row r="599" spans="1:7" x14ac:dyDescent="0.25">
      <c r="A599" s="1" t="s">
        <v>1405</v>
      </c>
      <c r="B599" s="1" t="s">
        <v>1406</v>
      </c>
      <c r="C599" s="1" t="s">
        <v>969</v>
      </c>
      <c r="D599" s="2">
        <v>43904.377721759258</v>
      </c>
      <c r="E599" s="1">
        <f ca="1">IFERROR(__xludf.DUMMYFUNCTION("SPLIT(D599,""/"")"),3)</f>
        <v>3</v>
      </c>
      <c r="F599" s="1">
        <f ca="1">IFERROR(__xludf.DUMMYFUNCTION("""COMPUTED_VALUE"""),14)</f>
        <v>14</v>
      </c>
      <c r="G599" s="1">
        <f ca="1">IFERROR(__xludf.DUMMYFUNCTION("""COMPUTED_VALUE"""),2020)</f>
        <v>2020</v>
      </c>
    </row>
    <row r="600" spans="1:7" x14ac:dyDescent="0.25">
      <c r="A600" s="1" t="s">
        <v>1407</v>
      </c>
      <c r="B600" s="1" t="s">
        <v>1408</v>
      </c>
      <c r="C600" s="1" t="s">
        <v>18</v>
      </c>
      <c r="D600" s="2">
        <v>43867.399637152776</v>
      </c>
      <c r="E600" s="1">
        <f ca="1">IFERROR(__xludf.DUMMYFUNCTION("SPLIT(D600,""/"")"),2)</f>
        <v>2</v>
      </c>
      <c r="F600" s="1">
        <f ca="1">IFERROR(__xludf.DUMMYFUNCTION("""COMPUTED_VALUE"""),6)</f>
        <v>6</v>
      </c>
      <c r="G600" s="1">
        <f ca="1">IFERROR(__xludf.DUMMYFUNCTION("""COMPUTED_VALUE"""),2020)</f>
        <v>2020</v>
      </c>
    </row>
    <row r="601" spans="1:7" x14ac:dyDescent="0.25">
      <c r="A601" s="1" t="s">
        <v>1409</v>
      </c>
      <c r="B601" s="1" t="s">
        <v>1410</v>
      </c>
      <c r="C601" s="1" t="s">
        <v>1229</v>
      </c>
      <c r="D601" s="2">
        <v>43570.622494131945</v>
      </c>
      <c r="E601" s="1">
        <f ca="1">IFERROR(__xludf.DUMMYFUNCTION("SPLIT(D601,""/"")"),4)</f>
        <v>4</v>
      </c>
      <c r="F601" s="1">
        <f ca="1">IFERROR(__xludf.DUMMYFUNCTION("""COMPUTED_VALUE"""),15)</f>
        <v>15</v>
      </c>
      <c r="G601" s="1">
        <f ca="1">IFERROR(__xludf.DUMMYFUNCTION("""COMPUTED_VALUE"""),2019)</f>
        <v>2019</v>
      </c>
    </row>
    <row r="602" spans="1:7" x14ac:dyDescent="0.25">
      <c r="A602" s="1" t="s">
        <v>1411</v>
      </c>
      <c r="B602" s="1" t="s">
        <v>1412</v>
      </c>
      <c r="C602" s="1" t="s">
        <v>18</v>
      </c>
      <c r="D602" s="2">
        <v>43516.334173692128</v>
      </c>
      <c r="E602" s="1">
        <f ca="1">IFERROR(__xludf.DUMMYFUNCTION("SPLIT(D602,""/"")"),2)</f>
        <v>2</v>
      </c>
      <c r="F602" s="1">
        <f ca="1">IFERROR(__xludf.DUMMYFUNCTION("""COMPUTED_VALUE"""),20)</f>
        <v>20</v>
      </c>
      <c r="G602" s="1">
        <f ca="1">IFERROR(__xludf.DUMMYFUNCTION("""COMPUTED_VALUE"""),2019)</f>
        <v>2019</v>
      </c>
    </row>
    <row r="603" spans="1:7" x14ac:dyDescent="0.25">
      <c r="A603" s="1" t="s">
        <v>1413</v>
      </c>
      <c r="B603" s="1" t="s">
        <v>1414</v>
      </c>
      <c r="C603" s="1" t="s">
        <v>1415</v>
      </c>
      <c r="D603" s="2">
        <v>43195.350209722223</v>
      </c>
      <c r="E603" s="1">
        <f ca="1">IFERROR(__xludf.DUMMYFUNCTION("SPLIT(D603,""/"")"),4)</f>
        <v>4</v>
      </c>
      <c r="F603" s="1">
        <f ca="1">IFERROR(__xludf.DUMMYFUNCTION("""COMPUTED_VALUE"""),5)</f>
        <v>5</v>
      </c>
      <c r="G603" s="1">
        <f ca="1">IFERROR(__xludf.DUMMYFUNCTION("""COMPUTED_VALUE"""),2018)</f>
        <v>2018</v>
      </c>
    </row>
    <row r="604" spans="1:7" x14ac:dyDescent="0.25">
      <c r="A604" s="1" t="s">
        <v>1416</v>
      </c>
      <c r="B604" s="1" t="s">
        <v>1417</v>
      </c>
      <c r="C604" s="1" t="s">
        <v>18</v>
      </c>
      <c r="D604" s="2">
        <v>43611.38082283565</v>
      </c>
      <c r="E604" s="1">
        <f ca="1">IFERROR(__xludf.DUMMYFUNCTION("SPLIT(D604,""/"")"),5)</f>
        <v>5</v>
      </c>
      <c r="F604" s="1">
        <f ca="1">IFERROR(__xludf.DUMMYFUNCTION("""COMPUTED_VALUE"""),26)</f>
        <v>26</v>
      </c>
      <c r="G604" s="1">
        <f ca="1">IFERROR(__xludf.DUMMYFUNCTION("""COMPUTED_VALUE"""),2019)</f>
        <v>2019</v>
      </c>
    </row>
    <row r="605" spans="1:7" x14ac:dyDescent="0.25">
      <c r="A605" s="1" t="s">
        <v>1418</v>
      </c>
      <c r="B605" s="1" t="s">
        <v>1419</v>
      </c>
      <c r="C605" s="1" t="s">
        <v>1420</v>
      </c>
      <c r="D605" s="2">
        <v>43458.606909756942</v>
      </c>
      <c r="E605" s="1">
        <f ca="1">IFERROR(__xludf.DUMMYFUNCTION("SPLIT(D605,""/"")"),12)</f>
        <v>12</v>
      </c>
      <c r="F605" s="1">
        <f ca="1">IFERROR(__xludf.DUMMYFUNCTION("""COMPUTED_VALUE"""),24)</f>
        <v>24</v>
      </c>
      <c r="G605" s="1">
        <f ca="1">IFERROR(__xludf.DUMMYFUNCTION("""COMPUTED_VALUE"""),2018)</f>
        <v>2018</v>
      </c>
    </row>
    <row r="606" spans="1:7" x14ac:dyDescent="0.25">
      <c r="A606" s="1" t="s">
        <v>1421</v>
      </c>
      <c r="B606" s="1" t="s">
        <v>1422</v>
      </c>
      <c r="C606" s="1" t="s">
        <v>18</v>
      </c>
      <c r="D606" s="2">
        <v>43452.421151423609</v>
      </c>
      <c r="E606" s="1">
        <f ca="1">IFERROR(__xludf.DUMMYFUNCTION("SPLIT(D606,""/"")"),12)</f>
        <v>12</v>
      </c>
      <c r="F606" s="1">
        <f ca="1">IFERROR(__xludf.DUMMYFUNCTION("""COMPUTED_VALUE"""),18)</f>
        <v>18</v>
      </c>
      <c r="G606" s="1">
        <f ca="1">IFERROR(__xludf.DUMMYFUNCTION("""COMPUTED_VALUE"""),2018)</f>
        <v>2018</v>
      </c>
    </row>
    <row r="607" spans="1:7" x14ac:dyDescent="0.25">
      <c r="A607" s="1" t="s">
        <v>1423</v>
      </c>
      <c r="B607" s="1" t="s">
        <v>1424</v>
      </c>
      <c r="C607" s="1" t="s">
        <v>65</v>
      </c>
      <c r="D607" s="2">
        <v>43514.577406018521</v>
      </c>
      <c r="E607" s="1">
        <f ca="1">IFERROR(__xludf.DUMMYFUNCTION("SPLIT(D607,""/"")"),2)</f>
        <v>2</v>
      </c>
      <c r="F607" s="1">
        <f ca="1">IFERROR(__xludf.DUMMYFUNCTION("""COMPUTED_VALUE"""),18)</f>
        <v>18</v>
      </c>
      <c r="G607" s="1">
        <f ca="1">IFERROR(__xludf.DUMMYFUNCTION("""COMPUTED_VALUE"""),2019)</f>
        <v>2019</v>
      </c>
    </row>
    <row r="608" spans="1:7" x14ac:dyDescent="0.25">
      <c r="A608" s="1" t="s">
        <v>1425</v>
      </c>
      <c r="B608" s="1" t="s">
        <v>1426</v>
      </c>
      <c r="C608" s="1" t="s">
        <v>1427</v>
      </c>
      <c r="D608" s="2">
        <v>43852.47875292824</v>
      </c>
      <c r="E608" s="1">
        <f ca="1">IFERROR(__xludf.DUMMYFUNCTION("SPLIT(D608,""/"")"),1)</f>
        <v>1</v>
      </c>
      <c r="F608" s="1">
        <f ca="1">IFERROR(__xludf.DUMMYFUNCTION("""COMPUTED_VALUE"""),22)</f>
        <v>22</v>
      </c>
      <c r="G608" s="1">
        <f ca="1">IFERROR(__xludf.DUMMYFUNCTION("""COMPUTED_VALUE"""),2020)</f>
        <v>2020</v>
      </c>
    </row>
    <row r="609" spans="1:7" x14ac:dyDescent="0.25">
      <c r="A609" s="1" t="s">
        <v>1428</v>
      </c>
      <c r="B609" s="1" t="s">
        <v>1429</v>
      </c>
      <c r="C609" s="1" t="s">
        <v>616</v>
      </c>
      <c r="D609" s="2">
        <v>43532.565674537036</v>
      </c>
      <c r="E609" s="1">
        <f ca="1">IFERROR(__xludf.DUMMYFUNCTION("SPLIT(D609,""/"")"),3)</f>
        <v>3</v>
      </c>
      <c r="F609" s="1">
        <f ca="1">IFERROR(__xludf.DUMMYFUNCTION("""COMPUTED_VALUE"""),8)</f>
        <v>8</v>
      </c>
      <c r="G609" s="1">
        <f ca="1">IFERROR(__xludf.DUMMYFUNCTION("""COMPUTED_VALUE"""),2019)</f>
        <v>2019</v>
      </c>
    </row>
    <row r="610" spans="1:7" x14ac:dyDescent="0.25">
      <c r="A610" s="1" t="s">
        <v>1430</v>
      </c>
      <c r="B610" s="1" t="s">
        <v>1431</v>
      </c>
      <c r="C610" s="1" t="s">
        <v>18</v>
      </c>
      <c r="D610" s="2">
        <v>43910.431641122683</v>
      </c>
      <c r="E610" s="1">
        <f ca="1">IFERROR(__xludf.DUMMYFUNCTION("SPLIT(D610,""/"")"),3)</f>
        <v>3</v>
      </c>
      <c r="F610" s="1">
        <f ca="1">IFERROR(__xludf.DUMMYFUNCTION("""COMPUTED_VALUE"""),20)</f>
        <v>20</v>
      </c>
      <c r="G610" s="1">
        <f ca="1">IFERROR(__xludf.DUMMYFUNCTION("""COMPUTED_VALUE"""),2020)</f>
        <v>2020</v>
      </c>
    </row>
    <row r="611" spans="1:7" x14ac:dyDescent="0.25">
      <c r="A611" s="1" t="s">
        <v>1432</v>
      </c>
      <c r="B611" s="1" t="s">
        <v>1433</v>
      </c>
      <c r="C611" s="1" t="s">
        <v>306</v>
      </c>
      <c r="D611" s="2">
        <v>43919.377036030091</v>
      </c>
      <c r="E611" s="1">
        <f ca="1">IFERROR(__xludf.DUMMYFUNCTION("SPLIT(D611,""/"")"),3)</f>
        <v>3</v>
      </c>
      <c r="F611" s="1">
        <f ca="1">IFERROR(__xludf.DUMMYFUNCTION("""COMPUTED_VALUE"""),29)</f>
        <v>29</v>
      </c>
      <c r="G611" s="1">
        <f ca="1">IFERROR(__xludf.DUMMYFUNCTION("""COMPUTED_VALUE"""),2020)</f>
        <v>2020</v>
      </c>
    </row>
    <row r="612" spans="1:7" x14ac:dyDescent="0.25">
      <c r="A612" s="1" t="s">
        <v>1434</v>
      </c>
      <c r="B612" s="1" t="s">
        <v>1435</v>
      </c>
      <c r="C612" s="1" t="s">
        <v>18</v>
      </c>
      <c r="D612" s="2">
        <v>43880.548402395834</v>
      </c>
      <c r="E612" s="1">
        <f ca="1">IFERROR(__xludf.DUMMYFUNCTION("SPLIT(D612,""/"")"),2)</f>
        <v>2</v>
      </c>
      <c r="F612" s="1">
        <f ca="1">IFERROR(__xludf.DUMMYFUNCTION("""COMPUTED_VALUE"""),19)</f>
        <v>19</v>
      </c>
      <c r="G612" s="1">
        <f ca="1">IFERROR(__xludf.DUMMYFUNCTION("""COMPUTED_VALUE"""),2020)</f>
        <v>2020</v>
      </c>
    </row>
    <row r="613" spans="1:7" x14ac:dyDescent="0.25">
      <c r="A613" s="1" t="s">
        <v>1436</v>
      </c>
      <c r="B613" s="1" t="s">
        <v>1437</v>
      </c>
      <c r="C613" s="1" t="s">
        <v>18</v>
      </c>
      <c r="D613" s="2">
        <v>43727.611572650465</v>
      </c>
      <c r="E613" s="1">
        <f ca="1">IFERROR(__xludf.DUMMYFUNCTION("SPLIT(D613,""/"")"),9)</f>
        <v>9</v>
      </c>
      <c r="F613" s="1">
        <f ca="1">IFERROR(__xludf.DUMMYFUNCTION("""COMPUTED_VALUE"""),19)</f>
        <v>19</v>
      </c>
      <c r="G613" s="1">
        <f ca="1">IFERROR(__xludf.DUMMYFUNCTION("""COMPUTED_VALUE"""),2019)</f>
        <v>2019</v>
      </c>
    </row>
    <row r="614" spans="1:7" x14ac:dyDescent="0.25">
      <c r="A614" s="1" t="s">
        <v>1438</v>
      </c>
      <c r="B614" s="1" t="s">
        <v>1439</v>
      </c>
      <c r="C614" s="1" t="s">
        <v>309</v>
      </c>
      <c r="D614" s="2">
        <v>43827.383284027776</v>
      </c>
      <c r="E614" s="1">
        <f ca="1">IFERROR(__xludf.DUMMYFUNCTION("SPLIT(D614,""/"")"),12)</f>
        <v>12</v>
      </c>
      <c r="F614" s="1">
        <f ca="1">IFERROR(__xludf.DUMMYFUNCTION("""COMPUTED_VALUE"""),28)</f>
        <v>28</v>
      </c>
      <c r="G614" s="1">
        <f ca="1">IFERROR(__xludf.DUMMYFUNCTION("""COMPUTED_VALUE"""),2019)</f>
        <v>2019</v>
      </c>
    </row>
    <row r="615" spans="1:7" x14ac:dyDescent="0.25">
      <c r="A615" s="1" t="s">
        <v>1440</v>
      </c>
      <c r="B615" s="1" t="s">
        <v>1441</v>
      </c>
      <c r="C615" s="1" t="s">
        <v>18</v>
      </c>
      <c r="D615" s="2">
        <v>43584.391651701386</v>
      </c>
      <c r="E615" s="1">
        <f ca="1">IFERROR(__xludf.DUMMYFUNCTION("SPLIT(D615,""/"")"),4)</f>
        <v>4</v>
      </c>
      <c r="F615" s="1">
        <f ca="1">IFERROR(__xludf.DUMMYFUNCTION("""COMPUTED_VALUE"""),29)</f>
        <v>29</v>
      </c>
      <c r="G615" s="1">
        <f ca="1">IFERROR(__xludf.DUMMYFUNCTION("""COMPUTED_VALUE"""),2019)</f>
        <v>2019</v>
      </c>
    </row>
    <row r="616" spans="1:7" x14ac:dyDescent="0.25">
      <c r="A616" s="1" t="s">
        <v>1442</v>
      </c>
      <c r="B616" s="1" t="s">
        <v>1443</v>
      </c>
      <c r="C616" s="1" t="s">
        <v>18</v>
      </c>
      <c r="D616" s="2">
        <v>43819.735477314818</v>
      </c>
      <c r="E616" s="1">
        <f ca="1">IFERROR(__xludf.DUMMYFUNCTION("SPLIT(D616,""/"")"),12)</f>
        <v>12</v>
      </c>
      <c r="F616" s="1">
        <f ca="1">IFERROR(__xludf.DUMMYFUNCTION("""COMPUTED_VALUE"""),20)</f>
        <v>20</v>
      </c>
      <c r="G616" s="1">
        <f ca="1">IFERROR(__xludf.DUMMYFUNCTION("""COMPUTED_VALUE"""),2019)</f>
        <v>2019</v>
      </c>
    </row>
    <row r="617" spans="1:7" x14ac:dyDescent="0.25">
      <c r="A617" s="1" t="s">
        <v>1444</v>
      </c>
      <c r="B617" s="1" t="s">
        <v>1445</v>
      </c>
      <c r="C617" s="1" t="s">
        <v>1446</v>
      </c>
      <c r="D617" s="2">
        <v>43536.701103240739</v>
      </c>
      <c r="E617" s="1">
        <f ca="1">IFERROR(__xludf.DUMMYFUNCTION("SPLIT(D617,""/"")"),3)</f>
        <v>3</v>
      </c>
      <c r="F617" s="1">
        <f ca="1">IFERROR(__xludf.DUMMYFUNCTION("""COMPUTED_VALUE"""),12)</f>
        <v>12</v>
      </c>
      <c r="G617" s="1">
        <f ca="1">IFERROR(__xludf.DUMMYFUNCTION("""COMPUTED_VALUE"""),2019)</f>
        <v>2019</v>
      </c>
    </row>
    <row r="618" spans="1:7" x14ac:dyDescent="0.25">
      <c r="A618" s="1" t="s">
        <v>1447</v>
      </c>
      <c r="B618" s="1" t="s">
        <v>1448</v>
      </c>
      <c r="C618" s="1" t="s">
        <v>18</v>
      </c>
      <c r="D618" s="2">
        <v>43476.629290011573</v>
      </c>
      <c r="E618" s="1">
        <f ca="1">IFERROR(__xludf.DUMMYFUNCTION("SPLIT(D618,""/"")"),1)</f>
        <v>1</v>
      </c>
      <c r="F618" s="1">
        <f ca="1">IFERROR(__xludf.DUMMYFUNCTION("""COMPUTED_VALUE"""),11)</f>
        <v>11</v>
      </c>
      <c r="G618" s="1">
        <f ca="1">IFERROR(__xludf.DUMMYFUNCTION("""COMPUTED_VALUE"""),2019)</f>
        <v>2019</v>
      </c>
    </row>
    <row r="619" spans="1:7" x14ac:dyDescent="0.25">
      <c r="A619" s="3" t="s">
        <v>1449</v>
      </c>
      <c r="B619" s="1" t="s">
        <v>1450</v>
      </c>
      <c r="C619" s="1" t="s">
        <v>18</v>
      </c>
      <c r="D619" s="2">
        <v>43501.451732905094</v>
      </c>
      <c r="E619" s="1">
        <f ca="1">IFERROR(__xludf.DUMMYFUNCTION("SPLIT(D619,""/"")"),2)</f>
        <v>2</v>
      </c>
      <c r="F619" s="1">
        <f ca="1">IFERROR(__xludf.DUMMYFUNCTION("""COMPUTED_VALUE"""),5)</f>
        <v>5</v>
      </c>
      <c r="G619" s="1">
        <f ca="1">IFERROR(__xludf.DUMMYFUNCTION("""COMPUTED_VALUE"""),2019)</f>
        <v>2019</v>
      </c>
    </row>
    <row r="620" spans="1:7" x14ac:dyDescent="0.25">
      <c r="A620" s="1" t="s">
        <v>1451</v>
      </c>
      <c r="B620" s="1" t="s">
        <v>1452</v>
      </c>
      <c r="C620" s="1" t="s">
        <v>1453</v>
      </c>
      <c r="D620" s="2">
        <v>43596.379878854168</v>
      </c>
      <c r="E620" s="1">
        <f ca="1">IFERROR(__xludf.DUMMYFUNCTION("SPLIT(D620,""/"")"),5)</f>
        <v>5</v>
      </c>
      <c r="F620" s="1">
        <f ca="1">IFERROR(__xludf.DUMMYFUNCTION("""COMPUTED_VALUE"""),11)</f>
        <v>11</v>
      </c>
      <c r="G620" s="1">
        <f ca="1">IFERROR(__xludf.DUMMYFUNCTION("""COMPUTED_VALUE"""),2019)</f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TBL_Campaigns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2022-04-30T23:22:13Z</dcterms:created>
  <dcterms:modified xsi:type="dcterms:W3CDTF">2022-04-30T23:25:56Z</dcterms:modified>
</cp:coreProperties>
</file>