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InkAnnotation="0"/>
  <mc:AlternateContent xmlns:mc="http://schemas.openxmlformats.org/markup-compatibility/2006">
    <mc:Choice Requires="x15">
      <x15ac:absPath xmlns:x15ac="http://schemas.microsoft.com/office/spreadsheetml/2010/11/ac" url="https://mingob-my.sharepoint.com/personal/lmendoza_mingob_gob_pa/Documents/Escritorio/VIATICOS 2022/veraguas/"/>
    </mc:Choice>
  </mc:AlternateContent>
  <xr:revisionPtr revIDLastSave="174" documentId="11_A5B0F94DA7261ED2BFA8C4FEFA736B9ABA574388" xr6:coauthVersionLast="47" xr6:coauthVersionMax="47" xr10:uidLastSave="{D2D25316-D210-4CCA-8BA6-06C2108A90DA}"/>
  <bookViews>
    <workbookView xWindow="-120" yWindow="-120" windowWidth="20730" windowHeight="11160" activeTab="3" xr2:uid="{00000000-000D-0000-FFFF-FFFF00000000}"/>
  </bookViews>
  <sheets>
    <sheet name="DATA" sheetId="2" r:id="rId1"/>
    <sheet name="EMILIO" sheetId="6" r:id="rId2"/>
    <sheet name="Hoja1" sheetId="7" r:id="rId3"/>
    <sheet name="Guerrero" sheetId="8" r:id="rId4"/>
  </sheets>
  <externalReferences>
    <externalReference r:id="rId5"/>
  </externalReferences>
  <definedNames>
    <definedName name="_xlnm.Print_Area" localSheetId="1">EMILIO!$A$1:$P$98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4" i="6" l="1"/>
  <c r="G63" i="8"/>
  <c r="N52" i="8"/>
  <c r="L52" i="8"/>
  <c r="K52" i="8"/>
  <c r="L51" i="8"/>
  <c r="K51" i="8"/>
  <c r="N51" i="8" s="1"/>
  <c r="L50" i="8"/>
  <c r="N50" i="8" s="1"/>
  <c r="P50" i="8" s="1"/>
  <c r="K50" i="8"/>
  <c r="N33" i="8"/>
  <c r="L33" i="8"/>
  <c r="J33" i="8"/>
  <c r="P33" i="8" s="1"/>
  <c r="G33" i="8"/>
  <c r="D33" i="8"/>
  <c r="C33" i="8"/>
  <c r="N32" i="8"/>
  <c r="P32" i="8" s="1"/>
  <c r="C32" i="8"/>
  <c r="D32" i="8" s="1"/>
  <c r="P31" i="8"/>
  <c r="C31" i="8"/>
  <c r="D31" i="8" s="1"/>
  <c r="P30" i="8"/>
  <c r="C30" i="8"/>
  <c r="D30" i="8" s="1"/>
  <c r="P29" i="8"/>
  <c r="G63" i="7"/>
  <c r="L52" i="7"/>
  <c r="N52" i="7" s="1"/>
  <c r="K52" i="7"/>
  <c r="L51" i="7"/>
  <c r="K51" i="7"/>
  <c r="N51" i="7" s="1"/>
  <c r="L50" i="7"/>
  <c r="K50" i="7"/>
  <c r="N50" i="7" s="1"/>
  <c r="P50" i="7" s="1"/>
  <c r="P33" i="7"/>
  <c r="N33" i="7"/>
  <c r="L33" i="7"/>
  <c r="J33" i="7"/>
  <c r="G33" i="7"/>
  <c r="C33" i="7"/>
  <c r="D33" i="7" s="1"/>
  <c r="N32" i="7"/>
  <c r="P32" i="7" s="1"/>
  <c r="C32" i="7"/>
  <c r="D32" i="7" s="1"/>
  <c r="P31" i="7"/>
  <c r="D31" i="7"/>
  <c r="C31" i="7"/>
  <c r="P30" i="7"/>
  <c r="C30" i="7"/>
  <c r="D30" i="7" s="1"/>
  <c r="P29" i="7"/>
  <c r="P34" i="8" l="1"/>
  <c r="O36" i="8" s="1"/>
  <c r="O54" i="8" s="1"/>
  <c r="P34" i="7"/>
  <c r="O36" i="7" s="1"/>
  <c r="O54" i="7" s="1"/>
  <c r="G63" i="6"/>
  <c r="L52" i="6"/>
  <c r="K52" i="6"/>
  <c r="N52" i="6" s="1"/>
  <c r="L51" i="6"/>
  <c r="K51" i="6"/>
  <c r="L50" i="6"/>
  <c r="N50" i="6" s="1"/>
  <c r="K50" i="6"/>
  <c r="N33" i="6"/>
  <c r="L33" i="6"/>
  <c r="J33" i="6"/>
  <c r="G33" i="6"/>
  <c r="C33" i="6"/>
  <c r="D33" i="6" s="1"/>
  <c r="N32" i="6"/>
  <c r="P32" i="6" s="1"/>
  <c r="C32" i="6"/>
  <c r="D32" i="6" s="1"/>
  <c r="P31" i="6"/>
  <c r="C31" i="6"/>
  <c r="D31" i="6" s="1"/>
  <c r="P30" i="6"/>
  <c r="C30" i="6"/>
  <c r="D30" i="6" s="1"/>
  <c r="P29" i="6"/>
  <c r="N51" i="6" l="1"/>
  <c r="P33" i="6"/>
  <c r="P34" i="6" s="1"/>
  <c r="P50" i="6"/>
  <c r="D8" i="2" l="1"/>
  <c r="C8" i="2" l="1"/>
  <c r="B8" i="2"/>
</calcChain>
</file>

<file path=xl/sharedStrings.xml><?xml version="1.0" encoding="utf-8"?>
<sst xmlns="http://schemas.openxmlformats.org/spreadsheetml/2006/main" count="327" uniqueCount="112">
  <si>
    <t>REPÚBLICA DE PANAMÁ</t>
  </si>
  <si>
    <t>MISIÓN OFICIAL DENTRO DEL PAÍS</t>
  </si>
  <si>
    <t>Destino</t>
  </si>
  <si>
    <t>Cena</t>
  </si>
  <si>
    <t>Monto</t>
  </si>
  <si>
    <t>Total</t>
  </si>
  <si>
    <t>Subtotal</t>
  </si>
  <si>
    <t>Partidas Presupuestarias</t>
  </si>
  <si>
    <t>Cédula</t>
  </si>
  <si>
    <t>Planilla</t>
  </si>
  <si>
    <t>Posición</t>
  </si>
  <si>
    <t>Viáticos Completos</t>
  </si>
  <si>
    <t>Viáticos Parciales</t>
  </si>
  <si>
    <t>Desayuno</t>
  </si>
  <si>
    <t>Almuerzo</t>
  </si>
  <si>
    <t>Hospedaje</t>
  </si>
  <si>
    <t>Tipo</t>
  </si>
  <si>
    <t>Pago por día</t>
  </si>
  <si>
    <t>Cant. de días</t>
  </si>
  <si>
    <t>Origen (desde)</t>
  </si>
  <si>
    <t>Destino (hasta)</t>
  </si>
  <si>
    <t>VÍATICOS</t>
  </si>
  <si>
    <t>DESAYUNO</t>
  </si>
  <si>
    <t>ALMUERZO</t>
  </si>
  <si>
    <t>CENA</t>
  </si>
  <si>
    <t>HOSPEDAJE</t>
  </si>
  <si>
    <t>VIÁTICOS</t>
  </si>
  <si>
    <t>Europa</t>
  </si>
  <si>
    <t>Asia</t>
  </si>
  <si>
    <t>África</t>
  </si>
  <si>
    <t>Oceanía</t>
  </si>
  <si>
    <t>Estados Unidos</t>
  </si>
  <si>
    <t>Canadá</t>
  </si>
  <si>
    <t>Argentina</t>
  </si>
  <si>
    <t>Brasil</t>
  </si>
  <si>
    <t>Chile</t>
  </si>
  <si>
    <t>México</t>
  </si>
  <si>
    <t>Centroamérica</t>
  </si>
  <si>
    <t>El Caribe</t>
  </si>
  <si>
    <t>Resto de América Latina</t>
  </si>
  <si>
    <t>SI</t>
  </si>
  <si>
    <t>NO</t>
  </si>
  <si>
    <t xml:space="preserve">N. de Solicitud: </t>
  </si>
  <si>
    <t>TITULAR</t>
  </si>
  <si>
    <t>AÉREO</t>
  </si>
  <si>
    <t>MARÍTIMO</t>
  </si>
  <si>
    <t>TERRESTRE</t>
  </si>
  <si>
    <t>Fecha (dd/mm/aaaa)</t>
  </si>
  <si>
    <t>Hora de Salida (hh:mm)</t>
  </si>
  <si>
    <t xml:space="preserve">VERSIÓN 1.1               </t>
  </si>
  <si>
    <t>Hora de Retorno (hh:mm)</t>
  </si>
  <si>
    <t>MISIÓN OFICIAL EN EL EXTERIOR DEL PAÍS</t>
  </si>
  <si>
    <t>OTRAS PERSONAS</t>
  </si>
  <si>
    <t>DETALLE DE TRANSPORTE</t>
  </si>
  <si>
    <t>OTROS SERVIDORES PÚBLICOS</t>
  </si>
  <si>
    <t>Nombre y Firma del Director de Administración y/o Finanzas:</t>
  </si>
  <si>
    <t>Nombre y Firma de la Máxima Autoridad:</t>
  </si>
  <si>
    <t>SOLICITUD Y PAGO DE VIÁTICOS Y TRANSPORTE</t>
  </si>
  <si>
    <t>TOTAL DE VIÁTICOS Y TRANSPORTE DENTRO DEL PAÍS</t>
  </si>
  <si>
    <t>TOTAL DE VIÁTICOS Y TRANSPORTE</t>
  </si>
  <si>
    <t>Unidad Administrativa Solicitante:</t>
  </si>
  <si>
    <t>Transporte Oficial</t>
  </si>
  <si>
    <t>Destino de la Misión Oficial</t>
  </si>
  <si>
    <t>**Categoría</t>
  </si>
  <si>
    <t>TOTAL DE VIÁTICOS COMPLETOS Y PARCIALES DENTRO DEL PAÍS</t>
  </si>
  <si>
    <t>Nombre y Firma del Responsable de la Unidad Administrativa Solicitante:</t>
  </si>
  <si>
    <t>Nombre y Firma del Responsable que Autoriza el Trámite de la Solicitud y Pago de Viático y Transporte:</t>
  </si>
  <si>
    <t>Días</t>
  </si>
  <si>
    <t>, autoriza tramitar la solicitud y pago de viático y transporte para la ejecución de la Misión  Oficial:</t>
  </si>
  <si>
    <t xml:space="preserve">El suscrito:                                     </t>
  </si>
  <si>
    <t>Cargo Según Función</t>
  </si>
  <si>
    <t>**Región</t>
  </si>
  <si>
    <t>**%</t>
  </si>
  <si>
    <t>Sí/No</t>
  </si>
  <si>
    <t>A favor de (Beneficiario)</t>
  </si>
  <si>
    <t>Nombre y Firma de quien Prepara el Formulario</t>
  </si>
  <si>
    <t>Fecha de Retorno (dd/mm/aaaa)</t>
  </si>
  <si>
    <t>Fecha de Salida (dd/mm/aaaa)</t>
  </si>
  <si>
    <t>**Fecha de Salida (dd/mm/aaaa)</t>
  </si>
  <si>
    <t>**Fecha de Retorno (dd/mm/aaaa)</t>
  </si>
  <si>
    <t>Fecha (dd/mm/aaaa):</t>
  </si>
  <si>
    <t>Nombre y Firma del Beneficiario</t>
  </si>
  <si>
    <t>ACUÁTICO</t>
  </si>
  <si>
    <t>MINISTERIO DE GOBIERNO</t>
  </si>
  <si>
    <t xml:space="preserve">Oficina de Informática </t>
  </si>
  <si>
    <t>032</t>
  </si>
  <si>
    <t xml:space="preserve">  Provincia  de Veraguas y Coclé.</t>
  </si>
  <si>
    <t xml:space="preserve">  </t>
  </si>
  <si>
    <t xml:space="preserve">COORDINADOR </t>
  </si>
  <si>
    <t>JACOBO PEREIRA</t>
  </si>
  <si>
    <t xml:space="preserve">JACOBO PEREIRA </t>
  </si>
  <si>
    <t>Gira laboral en la cual se realizarón  trabajos de reparación e instalación de puntos de red, configuración de equipos de la sala de video audiencia.</t>
  </si>
  <si>
    <t>EMILIO SOMOZA</t>
  </si>
  <si>
    <t>8-424-19</t>
  </si>
  <si>
    <t>300</t>
  </si>
  <si>
    <t>JUAN CASTULOVICH</t>
  </si>
  <si>
    <t>8-452-496</t>
  </si>
  <si>
    <t>4001</t>
  </si>
  <si>
    <t>TÉCNICO</t>
  </si>
  <si>
    <t>HECTOR GUERRERO</t>
  </si>
  <si>
    <t>8-942-2275</t>
  </si>
  <si>
    <t>60012</t>
  </si>
  <si>
    <t xml:space="preserve"> </t>
  </si>
  <si>
    <t>Ing. Jacobo Pereira</t>
  </si>
  <si>
    <t>De la Oficina de Informática</t>
  </si>
  <si>
    <t>Oficina de Informática</t>
  </si>
  <si>
    <t>Hacia mi hogar</t>
  </si>
  <si>
    <t>Dedes la Oficina de Informática</t>
  </si>
  <si>
    <t xml:space="preserve">  Provincia  de Veraguas.</t>
  </si>
  <si>
    <t>Hacia la residencia</t>
  </si>
  <si>
    <t>LILIANA MENDOZA</t>
  </si>
  <si>
    <t xml:space="preserve">  Provincia  de Veraguas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</si>
</sst>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B/.&quot;\ * #,##0.00_);_(&quot;B/.&quot;\ * \(#,##0.00\);_(&quot;B/.&quot;\ * &quot;-&quot;??_);_(@_)"/>
    <numFmt numFmtId="165" formatCode="_([$B/.-180A]\ * #,##0.00_);_([$B/.-180A]\ * \(#,##0.00\);_([$B/.-180A]\ * &quot;-&quot;??_);_(@_)"/>
    <numFmt numFmtId="166" formatCode="_-[$B/.-180A]* #,##0.00_-;\-[$B/.-180A]* #,##0.00_-;_-[$B/.-180A]* &quot;-&quot;??_-;_-@_-"/>
    <numFmt numFmtId="167" formatCode="h:mm;@"/>
    <numFmt numFmtId="168" formatCode="[$-409]h:mm\ AM/PM;@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1" fillId="0" borderId="0" xfId="0" applyFont="1"/>
    <xf numFmtId="4" fontId="6" fillId="0" borderId="0" xfId="0" applyNumberFormat="1" applyFont="1" applyAlignment="1"/>
    <xf numFmtId="14" fontId="12" fillId="0" borderId="0" xfId="0" applyNumberFormat="1" applyFont="1" applyFill="1" applyBorder="1" applyProtection="1">
      <protection locked="0"/>
    </xf>
    <xf numFmtId="165" fontId="12" fillId="0" borderId="0" xfId="0" applyNumberFormat="1" applyFont="1" applyFill="1" applyBorder="1"/>
    <xf numFmtId="0" fontId="13" fillId="0" borderId="0" xfId="0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18" fillId="0" borderId="0" xfId="0" applyFont="1" applyFill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0" fontId="0" fillId="0" borderId="0" xfId="0" applyFill="1"/>
    <xf numFmtId="0" fontId="17" fillId="0" borderId="8" xfId="0" applyFont="1" applyBorder="1" applyAlignment="1"/>
    <xf numFmtId="0" fontId="21" fillId="3" borderId="5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164" fontId="22" fillId="0" borderId="5" xfId="0" applyNumberFormat="1" applyFont="1" applyBorder="1"/>
    <xf numFmtId="0" fontId="22" fillId="0" borderId="5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5" xfId="0" applyFont="1" applyFill="1" applyBorder="1" applyAlignment="1" applyProtection="1">
      <alignment horizontal="center"/>
      <protection locked="0"/>
    </xf>
    <xf numFmtId="0" fontId="27" fillId="0" borderId="14" xfId="0" applyFont="1" applyFill="1" applyBorder="1" applyAlignment="1" applyProtection="1">
      <alignment horizontal="center"/>
      <protection locked="0"/>
    </xf>
    <xf numFmtId="0" fontId="27" fillId="0" borderId="5" xfId="0" applyFont="1" applyFill="1" applyBorder="1" applyAlignment="1" applyProtection="1">
      <protection locked="0"/>
    </xf>
    <xf numFmtId="0" fontId="27" fillId="0" borderId="14" xfId="0" applyFont="1" applyFill="1" applyBorder="1" applyAlignment="1" applyProtection="1">
      <protection locked="0"/>
    </xf>
    <xf numFmtId="164" fontId="27" fillId="0" borderId="6" xfId="0" applyNumberFormat="1" applyFont="1" applyFill="1" applyBorder="1" applyAlignment="1" applyProtection="1">
      <protection locked="0"/>
    </xf>
    <xf numFmtId="164" fontId="27" fillId="0" borderId="20" xfId="0" applyNumberFormat="1" applyFont="1" applyFill="1" applyBorder="1" applyAlignment="1" applyProtection="1">
      <protection locked="0"/>
    </xf>
    <xf numFmtId="4" fontId="6" fillId="0" borderId="0" xfId="0" applyNumberFormat="1" applyFont="1" applyAlignment="1" applyProtection="1">
      <alignment horizontal="center"/>
      <protection locked="0"/>
    </xf>
    <xf numFmtId="4" fontId="6" fillId="0" borderId="0" xfId="0" applyNumberFormat="1" applyFont="1" applyAlignment="1" applyProtection="1">
      <protection locked="0"/>
    </xf>
    <xf numFmtId="0" fontId="0" fillId="0" borderId="0" xfId="0" applyBorder="1"/>
    <xf numFmtId="4" fontId="6" fillId="0" borderId="0" xfId="0" applyNumberFormat="1" applyFont="1" applyBorder="1" applyAlignment="1" applyProtection="1">
      <protection locked="0"/>
    </xf>
    <xf numFmtId="4" fontId="2" fillId="0" borderId="0" xfId="0" applyNumberFormat="1" applyFont="1" applyAlignment="1">
      <alignment horizontal="center"/>
    </xf>
    <xf numFmtId="4" fontId="6" fillId="0" borderId="0" xfId="0" applyNumberFormat="1" applyFont="1" applyFill="1" applyAlignment="1" applyProtection="1">
      <protection locked="0"/>
    </xf>
    <xf numFmtId="4" fontId="2" fillId="0" borderId="0" xfId="0" applyNumberFormat="1" applyFont="1" applyFill="1" applyAlignment="1" applyProtection="1">
      <alignment horizontal="center"/>
      <protection locked="0"/>
    </xf>
    <xf numFmtId="4" fontId="2" fillId="0" borderId="0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" fontId="5" fillId="0" borderId="0" xfId="0" applyNumberFormat="1" applyFont="1" applyFill="1" applyAlignment="1" applyProtection="1">
      <alignment horizontal="center"/>
      <protection locked="0"/>
    </xf>
    <xf numFmtId="4" fontId="2" fillId="0" borderId="0" xfId="0" applyNumberFormat="1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4" fontId="6" fillId="0" borderId="0" xfId="0" applyNumberFormat="1" applyFont="1" applyFill="1" applyAlignment="1" applyProtection="1">
      <alignment horizontal="center"/>
      <protection locked="0"/>
    </xf>
    <xf numFmtId="4" fontId="6" fillId="0" borderId="0" xfId="0" applyNumberFormat="1" applyFont="1" applyProtection="1">
      <protection locked="0"/>
    </xf>
    <xf numFmtId="4" fontId="6" fillId="0" borderId="0" xfId="0" applyNumberFormat="1" applyFont="1" applyFill="1" applyBorder="1" applyProtection="1">
      <protection locked="0"/>
    </xf>
    <xf numFmtId="4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164" fontId="17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4" fillId="0" borderId="0" xfId="0" applyNumberFormat="1" applyFont="1" applyFill="1" applyBorder="1" applyAlignment="1" applyProtection="1">
      <alignment vertical="center" wrapText="1"/>
      <protection locked="0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164" fontId="17" fillId="0" borderId="0" xfId="0" applyNumberFormat="1" applyFont="1" applyFill="1" applyBorder="1" applyAlignment="1" applyProtection="1">
      <alignment vertical="center"/>
      <protection locked="0"/>
    </xf>
    <xf numFmtId="164" fontId="14" fillId="0" borderId="0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applyNumberFormat="1" applyFont="1" applyFill="1" applyBorder="1" applyProtection="1">
      <protection locked="0"/>
    </xf>
    <xf numFmtId="165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Protection="1">
      <protection locked="0"/>
    </xf>
    <xf numFmtId="165" fontId="14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164" fontId="16" fillId="0" borderId="0" xfId="0" applyNumberFormat="1" applyFont="1" applyFill="1" applyBorder="1" applyAlignment="1" applyProtection="1">
      <alignment horizontal="center" vertical="center"/>
      <protection locked="0"/>
    </xf>
    <xf numFmtId="164" fontId="14" fillId="0" borderId="0" xfId="0" applyNumberFormat="1" applyFont="1" applyBorder="1" applyAlignment="1" applyProtection="1">
      <alignment horizontal="center" vertical="center"/>
      <protection locked="0"/>
    </xf>
    <xf numFmtId="164" fontId="14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4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4" fontId="2" fillId="0" borderId="0" xfId="0" applyNumberFormat="1" applyFont="1" applyBorder="1" applyAlignment="1" applyProtection="1">
      <alignment horizontal="center"/>
      <protection locked="0"/>
    </xf>
    <xf numFmtId="1" fontId="9" fillId="0" borderId="36" xfId="0" applyNumberFormat="1" applyFont="1" applyFill="1" applyBorder="1" applyAlignment="1" applyProtection="1">
      <alignment horizontal="center"/>
    </xf>
    <xf numFmtId="1" fontId="9" fillId="0" borderId="31" xfId="0" applyNumberFormat="1" applyFont="1" applyFill="1" applyBorder="1" applyAlignment="1" applyProtection="1">
      <alignment horizontal="center"/>
    </xf>
    <xf numFmtId="1" fontId="9" fillId="0" borderId="42" xfId="0" applyNumberFormat="1" applyFont="1" applyFill="1" applyBorder="1" applyAlignment="1" applyProtection="1">
      <alignment horizontal="center"/>
    </xf>
    <xf numFmtId="9" fontId="10" fillId="0" borderId="18" xfId="0" applyNumberFormat="1" applyFont="1" applyBorder="1" applyAlignment="1" applyProtection="1">
      <alignment horizontal="center"/>
      <protection locked="0"/>
    </xf>
    <xf numFmtId="9" fontId="10" fillId="0" borderId="7" xfId="0" applyNumberFormat="1" applyFont="1" applyBorder="1" applyAlignment="1" applyProtection="1">
      <alignment horizontal="center"/>
      <protection locked="0"/>
    </xf>
    <xf numFmtId="9" fontId="10" fillId="0" borderId="21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Fill="1" applyAlignment="1" applyProtection="1">
      <protection locked="0"/>
    </xf>
    <xf numFmtId="4" fontId="5" fillId="0" borderId="0" xfId="0" applyNumberFormat="1" applyFont="1" applyBorder="1" applyAlignment="1" applyProtection="1">
      <protection locked="0"/>
    </xf>
    <xf numFmtId="4" fontId="5" fillId="0" borderId="0" xfId="0" applyNumberFormat="1" applyFont="1" applyAlignment="1" applyProtection="1">
      <protection locked="0"/>
    </xf>
    <xf numFmtId="4" fontId="5" fillId="0" borderId="0" xfId="0" applyNumberFormat="1" applyFont="1" applyBorder="1" applyAlignment="1">
      <alignment horizontal="center"/>
    </xf>
    <xf numFmtId="4" fontId="2" fillId="0" borderId="0" xfId="0" applyNumberFormat="1" applyFont="1" applyAlignment="1" applyProtection="1">
      <protection locked="0"/>
    </xf>
    <xf numFmtId="0" fontId="15" fillId="0" borderId="0" xfId="0" applyFont="1"/>
    <xf numFmtId="0" fontId="15" fillId="0" borderId="0" xfId="0" applyFont="1" applyAlignment="1" applyProtection="1">
      <alignment horizontal="right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locked="0"/>
    </xf>
    <xf numFmtId="14" fontId="18" fillId="0" borderId="19" xfId="0" applyNumberFormat="1" applyFont="1" applyFill="1" applyBorder="1" applyAlignment="1" applyProtection="1">
      <alignment horizontal="center"/>
      <protection locked="0"/>
    </xf>
    <xf numFmtId="0" fontId="6" fillId="4" borderId="23" xfId="0" applyFont="1" applyFill="1" applyBorder="1" applyAlignment="1" applyProtection="1">
      <alignment horizontal="center" vertical="center" wrapText="1"/>
    </xf>
    <xf numFmtId="0" fontId="6" fillId="4" borderId="23" xfId="0" applyFont="1" applyFill="1" applyBorder="1" applyAlignment="1" applyProtection="1">
      <alignment vertical="center" wrapText="1"/>
    </xf>
    <xf numFmtId="0" fontId="2" fillId="4" borderId="23" xfId="0" applyFont="1" applyFill="1" applyBorder="1" applyAlignment="1" applyProtection="1">
      <alignment horizontal="center" vertical="center" wrapText="1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33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164" fontId="12" fillId="0" borderId="7" xfId="0" applyNumberFormat="1" applyFont="1" applyBorder="1" applyAlignment="1" applyProtection="1"/>
    <xf numFmtId="164" fontId="12" fillId="0" borderId="21" xfId="0" applyNumberFormat="1" applyFont="1" applyBorder="1" applyAlignment="1" applyProtection="1"/>
    <xf numFmtId="0" fontId="23" fillId="0" borderId="0" xfId="0" applyFont="1" applyBorder="1" applyAlignment="1"/>
    <xf numFmtId="0" fontId="23" fillId="0" borderId="0" xfId="0" applyFont="1" applyBorder="1" applyAlignment="1">
      <alignment vertical="top" wrapText="1"/>
    </xf>
    <xf numFmtId="0" fontId="23" fillId="0" borderId="0" xfId="0" applyFont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23" fillId="0" borderId="0" xfId="0" applyFont="1" applyBorder="1" applyAlignment="1" applyProtection="1">
      <alignment horizontal="left" vertical="center" wrapText="1"/>
      <protection locked="0"/>
    </xf>
    <xf numFmtId="0" fontId="23" fillId="0" borderId="0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49" fontId="2" fillId="0" borderId="15" xfId="0" applyNumberFormat="1" applyFont="1" applyFill="1" applyBorder="1" applyAlignment="1" applyProtection="1">
      <alignment horizontal="left"/>
    </xf>
    <xf numFmtId="0" fontId="22" fillId="0" borderId="0" xfId="0" applyFont="1"/>
    <xf numFmtId="0" fontId="22" fillId="0" borderId="0" xfId="0" applyFont="1" applyBorder="1"/>
    <xf numFmtId="0" fontId="22" fillId="0" borderId="0" xfId="0" applyFont="1" applyAlignment="1">
      <alignment horizontal="center"/>
    </xf>
    <xf numFmtId="0" fontId="22" fillId="0" borderId="0" xfId="0" applyFont="1" applyFill="1"/>
    <xf numFmtId="0" fontId="22" fillId="0" borderId="0" xfId="0" applyFont="1" applyProtection="1">
      <protection locked="0"/>
    </xf>
    <xf numFmtId="0" fontId="22" fillId="0" borderId="0" xfId="0" applyFont="1" applyFill="1" applyProtection="1">
      <protection locked="0"/>
    </xf>
    <xf numFmtId="0" fontId="22" fillId="0" borderId="4" xfId="0" applyFont="1" applyBorder="1" applyAlignment="1" applyProtection="1">
      <alignment horizontal="center"/>
      <protection locked="0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10" xfId="0" applyFont="1" applyBorder="1" applyProtection="1">
      <protection locked="0"/>
    </xf>
    <xf numFmtId="0" fontId="22" fillId="0" borderId="11" xfId="0" applyFont="1" applyBorder="1" applyProtection="1">
      <protection locked="0"/>
    </xf>
    <xf numFmtId="0" fontId="22" fillId="0" borderId="2" xfId="0" applyFont="1" applyBorder="1" applyProtection="1">
      <protection locked="0"/>
    </xf>
    <xf numFmtId="0" fontId="22" fillId="0" borderId="10" xfId="0" applyFont="1" applyBorder="1"/>
    <xf numFmtId="0" fontId="22" fillId="0" borderId="11" xfId="0" applyFont="1" applyBorder="1" applyAlignment="1">
      <alignment horizontal="center"/>
    </xf>
    <xf numFmtId="0" fontId="22" fillId="0" borderId="11" xfId="0" applyFont="1" applyBorder="1"/>
    <xf numFmtId="0" fontId="22" fillId="0" borderId="2" xfId="0" applyFont="1" applyBorder="1"/>
    <xf numFmtId="0" fontId="22" fillId="0" borderId="0" xfId="0" applyFont="1" applyBorder="1" applyProtection="1">
      <protection locked="0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6" fillId="0" borderId="15" xfId="0" applyFont="1" applyFill="1" applyBorder="1" applyAlignment="1" applyProtection="1">
      <alignment horizontal="center" vertical="center" wrapText="1"/>
      <protection locked="0"/>
    </xf>
    <xf numFmtId="166" fontId="1" fillId="0" borderId="46" xfId="0" applyNumberFormat="1" applyFont="1" applyBorder="1" applyProtection="1">
      <protection locked="0"/>
    </xf>
    <xf numFmtId="166" fontId="1" fillId="0" borderId="38" xfId="0" applyNumberFormat="1" applyFont="1" applyBorder="1" applyProtection="1">
      <protection locked="0"/>
    </xf>
    <xf numFmtId="166" fontId="1" fillId="0" borderId="43" xfId="0" applyNumberFormat="1" applyFont="1" applyBorder="1" applyProtection="1"/>
    <xf numFmtId="164" fontId="12" fillId="0" borderId="5" xfId="0" applyNumberFormat="1" applyFont="1" applyFill="1" applyBorder="1" applyAlignment="1" applyProtection="1"/>
    <xf numFmtId="164" fontId="12" fillId="0" borderId="14" xfId="0" applyNumberFormat="1" applyFont="1" applyFill="1" applyBorder="1" applyAlignment="1" applyProtection="1"/>
    <xf numFmtId="164" fontId="14" fillId="0" borderId="7" xfId="0" applyNumberFormat="1" applyFont="1" applyFill="1" applyBorder="1" applyProtection="1"/>
    <xf numFmtId="164" fontId="14" fillId="0" borderId="21" xfId="0" applyNumberFormat="1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14" fontId="12" fillId="0" borderId="7" xfId="0" applyNumberFormat="1" applyFont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16" xfId="0" applyNumberFormat="1" applyFont="1" applyFill="1" applyBorder="1" applyAlignment="1" applyProtection="1">
      <alignment horizontal="center"/>
      <protection locked="0"/>
    </xf>
    <xf numFmtId="0" fontId="12" fillId="0" borderId="41" xfId="0" applyFont="1" applyBorder="1" applyAlignment="1" applyProtection="1">
      <alignment horizontal="center"/>
      <protection locked="0"/>
    </xf>
    <xf numFmtId="14" fontId="1" fillId="0" borderId="12" xfId="0" applyNumberFormat="1" applyFont="1" applyFill="1" applyBorder="1" applyAlignment="1" applyProtection="1">
      <alignment horizontal="center"/>
      <protection locked="0"/>
    </xf>
    <xf numFmtId="164" fontId="1" fillId="0" borderId="5" xfId="0" applyNumberFormat="1" applyFont="1" applyFill="1" applyBorder="1" applyAlignment="1" applyProtection="1"/>
    <xf numFmtId="0" fontId="24" fillId="0" borderId="45" xfId="0" applyFont="1" applyFill="1" applyBorder="1" applyAlignment="1" applyProtection="1">
      <alignment horizontal="center"/>
      <protection locked="0"/>
    </xf>
    <xf numFmtId="0" fontId="24" fillId="0" borderId="13" xfId="0" applyFont="1" applyFill="1" applyBorder="1" applyAlignment="1" applyProtection="1">
      <protection locked="0"/>
    </xf>
    <xf numFmtId="164" fontId="1" fillId="0" borderId="13" xfId="0" applyNumberFormat="1" applyFont="1" applyFill="1" applyBorder="1" applyAlignment="1" applyProtection="1"/>
    <xf numFmtId="164" fontId="24" fillId="0" borderId="17" xfId="0" applyNumberFormat="1" applyFont="1" applyFill="1" applyBorder="1" applyAlignment="1" applyProtection="1">
      <protection locked="0"/>
    </xf>
    <xf numFmtId="164" fontId="7" fillId="0" borderId="18" xfId="0" applyNumberFormat="1" applyFont="1" applyFill="1" applyBorder="1" applyProtection="1"/>
    <xf numFmtId="164" fontId="15" fillId="0" borderId="16" xfId="0" applyNumberFormat="1" applyFont="1" applyFill="1" applyBorder="1" applyAlignment="1" applyProtection="1">
      <alignment vertical="center"/>
    </xf>
    <xf numFmtId="14" fontId="1" fillId="0" borderId="4" xfId="0" applyNumberFormat="1" applyFont="1" applyFill="1" applyBorder="1" applyAlignment="1" applyProtection="1">
      <alignment horizontal="center"/>
      <protection locked="0"/>
    </xf>
    <xf numFmtId="14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164" fontId="7" fillId="0" borderId="46" xfId="0" applyNumberFormat="1" applyFont="1" applyFill="1" applyBorder="1" applyAlignment="1" applyProtection="1"/>
    <xf numFmtId="164" fontId="7" fillId="0" borderId="44" xfId="0" applyNumberFormat="1" applyFont="1" applyFill="1" applyBorder="1" applyAlignment="1" applyProtection="1"/>
    <xf numFmtId="164" fontId="7" fillId="0" borderId="47" xfId="0" applyNumberFormat="1" applyFont="1" applyFill="1" applyBorder="1" applyAlignment="1" applyProtection="1"/>
    <xf numFmtId="164" fontId="7" fillId="0" borderId="25" xfId="0" applyNumberFormat="1" applyFont="1" applyFill="1" applyBorder="1" applyAlignment="1" applyProtection="1"/>
    <xf numFmtId="164" fontId="7" fillId="0" borderId="1" xfId="0" applyNumberFormat="1" applyFont="1" applyFill="1" applyBorder="1" applyProtection="1"/>
    <xf numFmtId="14" fontId="12" fillId="0" borderId="57" xfId="0" applyNumberFormat="1" applyFont="1" applyBorder="1" applyAlignment="1" applyProtection="1">
      <alignment horizontal="center"/>
      <protection locked="0"/>
    </xf>
    <xf numFmtId="0" fontId="12" fillId="0" borderId="39" xfId="0" applyFont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0" borderId="2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4" fontId="5" fillId="0" borderId="0" xfId="0" applyNumberFormat="1" applyFont="1" applyBorder="1" applyAlignment="1" applyProtection="1">
      <alignment horizontal="center"/>
      <protection locked="0"/>
    </xf>
    <xf numFmtId="4" fontId="8" fillId="0" borderId="0" xfId="0" applyNumberFormat="1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 vertical="center" wrapText="1"/>
    </xf>
    <xf numFmtId="0" fontId="12" fillId="0" borderId="30" xfId="0" applyFont="1" applyBorder="1" applyAlignment="1" applyProtection="1">
      <alignment horizontal="center"/>
      <protection locked="0"/>
    </xf>
    <xf numFmtId="0" fontId="12" fillId="0" borderId="32" xfId="0" applyFont="1" applyBorder="1" applyAlignment="1" applyProtection="1">
      <alignment horizontal="center"/>
      <protection locked="0"/>
    </xf>
    <xf numFmtId="4" fontId="5" fillId="0" borderId="0" xfId="0" applyNumberFormat="1" applyFont="1" applyBorder="1" applyAlignment="1" applyProtection="1">
      <alignment horizontal="center"/>
      <protection locked="0"/>
    </xf>
    <xf numFmtId="4" fontId="8" fillId="0" borderId="0" xfId="0" applyNumberFormat="1" applyFont="1" applyFill="1" applyBorder="1" applyAlignment="1" applyProtection="1">
      <alignment horizontal="center"/>
      <protection locked="0"/>
    </xf>
    <xf numFmtId="0" fontId="2" fillId="0" borderId="26" xfId="0" applyFont="1" applyFill="1" applyBorder="1" applyAlignment="1" applyProtection="1">
      <alignment horizontal="center" vertical="center" wrapText="1"/>
      <protection locked="0"/>
    </xf>
    <xf numFmtId="0" fontId="12" fillId="0" borderId="30" xfId="0" applyFont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2" fillId="0" borderId="32" xfId="0" applyFont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0" fontId="19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4" fontId="5" fillId="0" borderId="0" xfId="0" applyNumberFormat="1" applyFont="1" applyAlignment="1" applyProtection="1">
      <alignment horizontal="center"/>
      <protection locked="0"/>
    </xf>
    <xf numFmtId="4" fontId="5" fillId="0" borderId="0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Alignment="1" applyProtection="1">
      <alignment horizontal="center"/>
    </xf>
    <xf numFmtId="1" fontId="2" fillId="0" borderId="40" xfId="0" applyNumberFormat="1" applyFont="1" applyBorder="1" applyAlignment="1" applyProtection="1">
      <alignment horizontal="center"/>
      <protection locked="0"/>
    </xf>
    <xf numFmtId="14" fontId="2" fillId="0" borderId="40" xfId="0" applyNumberFormat="1" applyFont="1" applyBorder="1" applyAlignment="1" applyProtection="1">
      <alignment horizontal="center"/>
      <protection locked="0"/>
    </xf>
    <xf numFmtId="4" fontId="2" fillId="0" borderId="0" xfId="0" applyNumberFormat="1" applyFont="1" applyAlignment="1" applyProtection="1">
      <alignment horizontal="center"/>
    </xf>
    <xf numFmtId="4" fontId="2" fillId="0" borderId="40" xfId="0" applyNumberFormat="1" applyFont="1" applyBorder="1" applyAlignment="1" applyProtection="1">
      <alignment horizontal="left"/>
      <protection locked="0"/>
    </xf>
    <xf numFmtId="168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26" xfId="0" applyFont="1" applyBorder="1" applyAlignment="1" applyProtection="1">
      <alignment horizont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4" fontId="6" fillId="0" borderId="1" xfId="0" applyNumberFormat="1" applyFont="1" applyFill="1" applyBorder="1" applyAlignment="1" applyProtection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0" borderId="1" xfId="0" applyNumberFormat="1" applyFont="1" applyFill="1" applyBorder="1" applyAlignment="1" applyProtection="1">
      <alignment horizontal="center" vertical="center"/>
    </xf>
    <xf numFmtId="4" fontId="2" fillId="0" borderId="27" xfId="0" applyNumberFormat="1" applyFont="1" applyFill="1" applyBorder="1" applyAlignment="1" applyProtection="1">
      <alignment horizontal="center"/>
      <protection locked="0"/>
    </xf>
    <xf numFmtId="4" fontId="2" fillId="0" borderId="8" xfId="0" applyNumberFormat="1" applyFont="1" applyFill="1" applyBorder="1" applyAlignment="1" applyProtection="1">
      <alignment horizontal="left"/>
    </xf>
    <xf numFmtId="4" fontId="2" fillId="0" borderId="9" xfId="0" applyNumberFormat="1" applyFont="1" applyFill="1" applyBorder="1" applyAlignment="1" applyProtection="1">
      <alignment horizontal="left"/>
    </xf>
    <xf numFmtId="4" fontId="2" fillId="0" borderId="10" xfId="0" applyNumberFormat="1" applyFont="1" applyFill="1" applyBorder="1" applyAlignment="1" applyProtection="1">
      <alignment horizontal="left" vertical="center" wrapText="1"/>
      <protection locked="0"/>
    </xf>
    <xf numFmtId="4" fontId="6" fillId="0" borderId="11" xfId="0" applyNumberFormat="1" applyFont="1" applyFill="1" applyBorder="1" applyAlignment="1" applyProtection="1">
      <alignment horizontal="left" vertical="center" wrapText="1"/>
      <protection locked="0"/>
    </xf>
    <xf numFmtId="4" fontId="6" fillId="0" borderId="2" xfId="0" applyNumberFormat="1" applyFont="1" applyFill="1" applyBorder="1" applyAlignment="1" applyProtection="1">
      <alignment horizontal="left" vertical="center" wrapText="1"/>
      <protection locked="0"/>
    </xf>
    <xf numFmtId="4" fontId="8" fillId="0" borderId="0" xfId="0" applyNumberFormat="1" applyFont="1" applyFill="1" applyBorder="1" applyAlignment="1" applyProtection="1">
      <alignment horizontal="center"/>
      <protection locked="0"/>
    </xf>
    <xf numFmtId="4" fontId="2" fillId="0" borderId="26" xfId="0" applyNumberFormat="1" applyFont="1" applyFill="1" applyBorder="1" applyAlignment="1" applyProtection="1">
      <alignment horizontal="left" vertical="center" wrapText="1"/>
      <protection locked="0"/>
    </xf>
    <xf numFmtId="4" fontId="2" fillId="0" borderId="23" xfId="0" applyNumberFormat="1" applyFont="1" applyFill="1" applyBorder="1" applyAlignment="1" applyProtection="1">
      <alignment horizontal="left" vertical="center" wrapText="1"/>
      <protection locked="0"/>
    </xf>
    <xf numFmtId="4" fontId="2" fillId="0" borderId="3" xfId="0" applyNumberFormat="1" applyFont="1" applyFill="1" applyBorder="1" applyAlignment="1" applyProtection="1">
      <alignment horizontal="left" vertical="center" wrapText="1"/>
      <protection locked="0"/>
    </xf>
    <xf numFmtId="4" fontId="2" fillId="0" borderId="1" xfId="0" applyNumberFormat="1" applyFont="1" applyFill="1" applyBorder="1" applyAlignment="1" applyProtection="1">
      <alignment horizontal="center" vertical="center" wrapText="1"/>
    </xf>
    <xf numFmtId="0" fontId="28" fillId="0" borderId="26" xfId="0" applyFont="1" applyBorder="1" applyAlignment="1" applyProtection="1">
      <alignment horizontal="center"/>
    </xf>
    <xf numFmtId="0" fontId="28" fillId="0" borderId="3" xfId="0" applyFont="1" applyBorder="1" applyAlignment="1" applyProtection="1">
      <alignment horizontal="center"/>
    </xf>
    <xf numFmtId="49" fontId="32" fillId="0" borderId="26" xfId="0" applyNumberFormat="1" applyFont="1" applyFill="1" applyBorder="1" applyAlignment="1" applyProtection="1">
      <alignment horizontal="center"/>
      <protection locked="0"/>
    </xf>
    <xf numFmtId="49" fontId="32" fillId="0" borderId="23" xfId="0" applyNumberFormat="1" applyFont="1" applyFill="1" applyBorder="1" applyAlignment="1" applyProtection="1">
      <alignment horizontal="center"/>
      <protection locked="0"/>
    </xf>
    <xf numFmtId="49" fontId="32" fillId="0" borderId="3" xfId="0" applyNumberFormat="1" applyFont="1" applyFill="1" applyBorder="1" applyAlignment="1" applyProtection="1">
      <alignment horizontal="center"/>
      <protection locked="0"/>
    </xf>
    <xf numFmtId="0" fontId="32" fillId="0" borderId="26" xfId="0" applyFont="1" applyFill="1" applyBorder="1" applyAlignment="1" applyProtection="1">
      <alignment horizontal="center"/>
      <protection locked="0"/>
    </xf>
    <xf numFmtId="0" fontId="32" fillId="0" borderId="3" xfId="0" applyFont="1" applyFill="1" applyBorder="1" applyAlignment="1" applyProtection="1">
      <alignment horizontal="center"/>
      <protection locked="0"/>
    </xf>
    <xf numFmtId="49" fontId="32" fillId="0" borderId="26" xfId="0" applyNumberFormat="1" applyFont="1" applyFill="1" applyBorder="1" applyAlignment="1" applyProtection="1">
      <alignment horizontal="center" vertical="center"/>
      <protection locked="0"/>
    </xf>
    <xf numFmtId="49" fontId="32" fillId="0" borderId="3" xfId="0" applyNumberFormat="1" applyFont="1" applyFill="1" applyBorder="1" applyAlignment="1" applyProtection="1">
      <alignment horizontal="center" vertical="center"/>
      <protection locked="0"/>
    </xf>
    <xf numFmtId="0" fontId="32" fillId="0" borderId="23" xfId="0" applyFont="1" applyFill="1" applyBorder="1" applyAlignment="1" applyProtection="1">
      <alignment horizontal="center"/>
      <protection locked="0"/>
    </xf>
    <xf numFmtId="0" fontId="32" fillId="5" borderId="26" xfId="0" applyFont="1" applyFill="1" applyBorder="1" applyAlignment="1" applyProtection="1">
      <alignment horizontal="center" vertical="center"/>
      <protection locked="0"/>
    </xf>
    <xf numFmtId="0" fontId="32" fillId="5" borderId="3" xfId="0" applyFont="1" applyFill="1" applyBorder="1" applyAlignment="1" applyProtection="1">
      <alignment horizontal="center" vertical="center"/>
      <protection locked="0"/>
    </xf>
    <xf numFmtId="4" fontId="8" fillId="0" borderId="23" xfId="0" applyNumberFormat="1" applyFont="1" applyFill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164" fontId="24" fillId="0" borderId="48" xfId="0" applyNumberFormat="1" applyFont="1" applyFill="1" applyBorder="1" applyAlignment="1" applyProtection="1">
      <alignment horizontal="center"/>
      <protection locked="0"/>
    </xf>
    <xf numFmtId="164" fontId="24" fillId="0" borderId="49" xfId="0" applyNumberFormat="1" applyFont="1" applyFill="1" applyBorder="1" applyAlignment="1" applyProtection="1">
      <alignment horizontal="center"/>
      <protection locked="0"/>
    </xf>
    <xf numFmtId="164" fontId="27" fillId="0" borderId="6" xfId="0" applyNumberFormat="1" applyFont="1" applyFill="1" applyBorder="1" applyAlignment="1" applyProtection="1">
      <alignment horizontal="center"/>
      <protection locked="0"/>
    </xf>
    <xf numFmtId="164" fontId="27" fillId="0" borderId="29" xfId="0" applyNumberFormat="1" applyFont="1" applyFill="1" applyBorder="1" applyAlignment="1" applyProtection="1">
      <alignment horizontal="center"/>
      <protection locked="0"/>
    </xf>
    <xf numFmtId="164" fontId="27" fillId="0" borderId="20" xfId="0" applyNumberFormat="1" applyFont="1" applyFill="1" applyBorder="1" applyAlignment="1" applyProtection="1">
      <alignment horizontal="center"/>
      <protection locked="0"/>
    </xf>
    <xf numFmtId="164" fontId="27" fillId="0" borderId="35" xfId="0" applyNumberFormat="1" applyFont="1" applyFill="1" applyBorder="1" applyAlignment="1" applyProtection="1">
      <alignment horizontal="center"/>
      <protection locked="0"/>
    </xf>
    <xf numFmtId="0" fontId="7" fillId="0" borderId="26" xfId="0" applyFont="1" applyFill="1" applyBorder="1" applyAlignment="1" applyProtection="1">
      <alignment horizontal="right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165" fontId="2" fillId="0" borderId="10" xfId="0" applyNumberFormat="1" applyFont="1" applyFill="1" applyBorder="1" applyAlignment="1" applyProtection="1">
      <alignment horizontal="right"/>
      <protection locked="0"/>
    </xf>
    <xf numFmtId="165" fontId="2" fillId="0" borderId="11" xfId="0" applyNumberFormat="1" applyFont="1" applyFill="1" applyBorder="1" applyAlignment="1" applyProtection="1">
      <alignment horizontal="right"/>
      <protection locked="0"/>
    </xf>
    <xf numFmtId="165" fontId="2" fillId="0" borderId="2" xfId="0" applyNumberFormat="1" applyFont="1" applyFill="1" applyBorder="1" applyAlignment="1" applyProtection="1">
      <alignment horizontal="right"/>
      <protection locked="0"/>
    </xf>
    <xf numFmtId="0" fontId="15" fillId="5" borderId="26" xfId="0" applyFont="1" applyFill="1" applyBorder="1" applyAlignment="1" applyProtection="1">
      <alignment horizontal="center" vertical="center" wrapText="1"/>
      <protection locked="0"/>
    </xf>
    <xf numFmtId="0" fontId="15" fillId="5" borderId="23" xfId="0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6" xfId="0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164" fontId="15" fillId="0" borderId="22" xfId="0" applyNumberFormat="1" applyFont="1" applyBorder="1" applyAlignment="1" applyProtection="1">
      <alignment horizontal="center" vertical="center"/>
    </xf>
    <xf numFmtId="164" fontId="15" fillId="0" borderId="33" xfId="0" applyNumberFormat="1" applyFont="1" applyBorder="1" applyAlignment="1" applyProtection="1">
      <alignment horizontal="center" vertical="center"/>
    </xf>
    <xf numFmtId="164" fontId="15" fillId="0" borderId="16" xfId="0" applyNumberFormat="1" applyFont="1" applyBorder="1" applyAlignment="1" applyProtection="1">
      <alignment horizontal="center" vertical="center"/>
    </xf>
    <xf numFmtId="0" fontId="12" fillId="0" borderId="30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31" xfId="0" applyFont="1" applyBorder="1" applyAlignment="1" applyProtection="1">
      <alignment horizontal="center"/>
      <protection locked="0"/>
    </xf>
    <xf numFmtId="164" fontId="1" fillId="0" borderId="30" xfId="0" applyNumberFormat="1" applyFont="1" applyBorder="1" applyAlignment="1" applyProtection="1">
      <alignment horizontal="center"/>
      <protection locked="0"/>
    </xf>
    <xf numFmtId="164" fontId="1" fillId="0" borderId="28" xfId="0" applyNumberFormat="1" applyFont="1" applyBorder="1" applyAlignment="1" applyProtection="1">
      <alignment horizontal="center"/>
      <protection locked="0"/>
    </xf>
    <xf numFmtId="164" fontId="1" fillId="0" borderId="31" xfId="0" applyNumberFormat="1" applyFont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right" vertical="center" wrapText="1"/>
      <protection locked="0"/>
    </xf>
    <xf numFmtId="0" fontId="2" fillId="2" borderId="23" xfId="0" applyFont="1" applyFill="1" applyBorder="1" applyAlignment="1" applyProtection="1">
      <alignment horizontal="right" vertical="center" wrapText="1"/>
      <protection locked="0"/>
    </xf>
    <xf numFmtId="166" fontId="2" fillId="0" borderId="26" xfId="0" applyNumberFormat="1" applyFont="1" applyFill="1" applyBorder="1" applyAlignment="1" applyProtection="1">
      <alignment horizontal="center" vertical="center" wrapText="1"/>
    </xf>
    <xf numFmtId="166" fontId="2" fillId="0" borderId="3" xfId="0" applyNumberFormat="1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alignment horizontal="left" vertical="center" wrapText="1"/>
    </xf>
    <xf numFmtId="0" fontId="2" fillId="2" borderId="23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28" xfId="0" applyFont="1" applyFill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/>
      <protection locked="0"/>
    </xf>
    <xf numFmtId="164" fontId="1" fillId="0" borderId="30" xfId="0" applyNumberFormat="1" applyFont="1" applyFill="1" applyBorder="1" applyAlignment="1" applyProtection="1">
      <alignment horizontal="center"/>
      <protection locked="0"/>
    </xf>
    <xf numFmtId="164" fontId="1" fillId="0" borderId="28" xfId="0" applyNumberFormat="1" applyFont="1" applyFill="1" applyBorder="1" applyAlignment="1" applyProtection="1">
      <alignment horizontal="center"/>
      <protection locked="0"/>
    </xf>
    <xf numFmtId="164" fontId="1" fillId="0" borderId="31" xfId="0" applyNumberFormat="1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34" xfId="0" applyFont="1" applyFill="1" applyBorder="1" applyAlignment="1" applyProtection="1">
      <alignment horizontal="center"/>
      <protection locked="0"/>
    </xf>
    <xf numFmtId="0" fontId="12" fillId="0" borderId="42" xfId="0" applyFont="1" applyFill="1" applyBorder="1" applyAlignment="1" applyProtection="1">
      <alignment horizontal="center"/>
      <protection locked="0"/>
    </xf>
    <xf numFmtId="164" fontId="1" fillId="0" borderId="41" xfId="0" applyNumberFormat="1" applyFont="1" applyFill="1" applyBorder="1" applyAlignment="1" applyProtection="1">
      <alignment horizontal="center"/>
      <protection locked="0"/>
    </xf>
    <xf numFmtId="164" fontId="1" fillId="0" borderId="34" xfId="0" applyNumberFormat="1" applyFont="1" applyFill="1" applyBorder="1" applyAlignment="1" applyProtection="1">
      <alignment horizontal="center"/>
      <protection locked="0"/>
    </xf>
    <xf numFmtId="164" fontId="1" fillId="0" borderId="42" xfId="0" applyNumberFormat="1" applyFont="1" applyFill="1" applyBorder="1" applyAlignment="1" applyProtection="1">
      <alignment horizontal="center"/>
      <protection locked="0"/>
    </xf>
    <xf numFmtId="0" fontId="12" fillId="0" borderId="32" xfId="0" applyFont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164" fontId="1" fillId="0" borderId="32" xfId="0" applyNumberFormat="1" applyFont="1" applyBorder="1" applyAlignment="1" applyProtection="1">
      <alignment horizontal="center"/>
      <protection locked="0"/>
    </xf>
    <xf numFmtId="164" fontId="1" fillId="0" borderId="27" xfId="0" applyNumberFormat="1" applyFont="1" applyBorder="1" applyAlignment="1" applyProtection="1">
      <alignment horizontal="center"/>
      <protection locked="0"/>
    </xf>
    <xf numFmtId="164" fontId="1" fillId="0" borderId="36" xfId="0" applyNumberFormat="1" applyFont="1" applyBorder="1" applyAlignment="1" applyProtection="1">
      <alignment horizontal="center"/>
      <protection locked="0"/>
    </xf>
    <xf numFmtId="164" fontId="15" fillId="0" borderId="9" xfId="0" applyNumberFormat="1" applyFont="1" applyBorder="1" applyAlignment="1" applyProtection="1">
      <alignment horizontal="center" vertical="center"/>
    </xf>
    <xf numFmtId="164" fontId="15" fillId="0" borderId="25" xfId="0" applyNumberFormat="1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7" fillId="0" borderId="30" xfId="0" applyFont="1" applyBorder="1" applyAlignment="1" applyProtection="1">
      <alignment horizontal="center"/>
      <protection locked="0"/>
    </xf>
    <xf numFmtId="0" fontId="17" fillId="0" borderId="31" xfId="0" applyFont="1" applyBorder="1" applyAlignment="1" applyProtection="1">
      <alignment horizontal="center"/>
      <protection locked="0"/>
    </xf>
    <xf numFmtId="0" fontId="14" fillId="0" borderId="30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14" fontId="31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31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6" xfId="0" applyFont="1" applyFill="1" applyBorder="1" applyAlignment="1" applyProtection="1">
      <alignment horizontal="right" vertical="center" wrapText="1"/>
    </xf>
    <xf numFmtId="0" fontId="2" fillId="2" borderId="23" xfId="0" applyFont="1" applyFill="1" applyBorder="1" applyAlignment="1" applyProtection="1">
      <alignment horizontal="right" vertical="center" wrapText="1"/>
    </xf>
    <xf numFmtId="164" fontId="2" fillId="0" borderId="26" xfId="0" applyNumberFormat="1" applyFont="1" applyFill="1" applyBorder="1" applyAlignment="1" applyProtection="1">
      <alignment horizontal="center" vertical="center" wrapText="1"/>
    </xf>
    <xf numFmtId="164" fontId="2" fillId="0" borderId="3" xfId="0" applyNumberFormat="1" applyFont="1" applyFill="1" applyBorder="1" applyAlignment="1" applyProtection="1">
      <alignment horizontal="center" vertical="center" wrapText="1"/>
    </xf>
    <xf numFmtId="0" fontId="11" fillId="5" borderId="15" xfId="0" applyFont="1" applyFill="1" applyBorder="1" applyAlignment="1" applyProtection="1">
      <alignment horizontal="center" vertical="center" wrapText="1"/>
    </xf>
    <xf numFmtId="0" fontId="11" fillId="5" borderId="8" xfId="0" applyFont="1" applyFill="1" applyBorder="1" applyAlignment="1" applyProtection="1">
      <alignment horizontal="center" vertical="center" wrapText="1"/>
    </xf>
    <xf numFmtId="0" fontId="11" fillId="5" borderId="9" xfId="0" applyFont="1" applyFill="1" applyBorder="1" applyAlignment="1" applyProtection="1">
      <alignment horizontal="center" vertical="center" wrapText="1"/>
    </xf>
    <xf numFmtId="0" fontId="6" fillId="2" borderId="26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0" fontId="6" fillId="2" borderId="15" xfId="0" applyFont="1" applyFill="1" applyBorder="1" applyAlignment="1" applyProtection="1">
      <alignment horizontal="center" vertical="center" wrapText="1"/>
    </xf>
    <xf numFmtId="0" fontId="6" fillId="2" borderId="9" xfId="0" applyFont="1" applyFill="1" applyBorder="1" applyAlignment="1" applyProtection="1">
      <alignment horizontal="center" vertical="center" wrapText="1"/>
    </xf>
    <xf numFmtId="164" fontId="12" fillId="0" borderId="4" xfId="0" applyNumberFormat="1" applyFont="1" applyBorder="1" applyAlignment="1" applyProtection="1">
      <alignment horizontal="center"/>
    </xf>
    <xf numFmtId="164" fontId="12" fillId="0" borderId="38" xfId="0" applyNumberFormat="1" applyFont="1" applyBorder="1" applyAlignment="1" applyProtection="1">
      <alignment horizontal="center"/>
    </xf>
    <xf numFmtId="0" fontId="17" fillId="0" borderId="41" xfId="0" applyFont="1" applyBorder="1" applyAlignment="1" applyProtection="1">
      <alignment horizontal="center"/>
      <protection locked="0"/>
    </xf>
    <xf numFmtId="0" fontId="17" fillId="0" borderId="42" xfId="0" applyFont="1" applyBorder="1" applyAlignment="1" applyProtection="1">
      <alignment horizontal="center"/>
      <protection locked="0"/>
    </xf>
    <xf numFmtId="0" fontId="14" fillId="0" borderId="41" xfId="0" applyFont="1" applyBorder="1" applyAlignment="1" applyProtection="1">
      <alignment horizontal="center"/>
      <protection locked="0"/>
    </xf>
    <xf numFmtId="0" fontId="14" fillId="0" borderId="34" xfId="0" applyFont="1" applyBorder="1" applyAlignment="1" applyProtection="1">
      <alignment horizontal="center"/>
      <protection locked="0"/>
    </xf>
    <xf numFmtId="14" fontId="31" fillId="0" borderId="19" xfId="0" applyNumberFormat="1" applyFont="1" applyFill="1" applyBorder="1" applyAlignment="1" applyProtection="1">
      <alignment horizontal="center" vertical="center" wrapText="1"/>
      <protection locked="0"/>
    </xf>
    <xf numFmtId="14" fontId="31" fillId="0" borderId="4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9" xfId="0" applyNumberFormat="1" applyFont="1" applyBorder="1" applyAlignment="1" applyProtection="1">
      <alignment horizontal="center"/>
    </xf>
    <xf numFmtId="164" fontId="12" fillId="0" borderId="43" xfId="0" applyNumberFormat="1" applyFont="1" applyBorder="1" applyAlignment="1" applyProtection="1">
      <alignment horizontal="center"/>
    </xf>
    <xf numFmtId="0" fontId="17" fillId="0" borderId="32" xfId="0" applyFont="1" applyBorder="1" applyAlignment="1" applyProtection="1">
      <alignment horizontal="center"/>
      <protection locked="0"/>
    </xf>
    <xf numFmtId="0" fontId="17" fillId="0" borderId="36" xfId="0" applyFont="1" applyBorder="1" applyAlignment="1" applyProtection="1">
      <alignment horizontal="center"/>
      <protection locked="0"/>
    </xf>
    <xf numFmtId="0" fontId="14" fillId="0" borderId="32" xfId="0" applyFont="1" applyBorder="1" applyAlignment="1" applyProtection="1">
      <alignment horizontal="center"/>
      <protection locked="0"/>
    </xf>
    <xf numFmtId="0" fontId="14" fillId="0" borderId="27" xfId="0" applyFont="1" applyBorder="1" applyAlignment="1" applyProtection="1">
      <alignment horizontal="center"/>
      <protection locked="0"/>
    </xf>
    <xf numFmtId="14" fontId="31" fillId="0" borderId="12" xfId="0" applyNumberFormat="1" applyFont="1" applyFill="1" applyBorder="1" applyAlignment="1" applyProtection="1">
      <alignment horizontal="center" vertical="center" wrapText="1"/>
      <protection locked="0"/>
    </xf>
    <xf numFmtId="14" fontId="31" fillId="0" borderId="37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2" xfId="0" applyNumberFormat="1" applyFont="1" applyBorder="1" applyAlignment="1" applyProtection="1">
      <alignment horizontal="center"/>
    </xf>
    <xf numFmtId="164" fontId="12" fillId="0" borderId="37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28" fillId="0" borderId="24" xfId="0" applyFont="1" applyBorder="1" applyAlignment="1">
      <alignment horizontal="left" vertical="top" wrapText="1"/>
    </xf>
    <xf numFmtId="0" fontId="28" fillId="0" borderId="0" xfId="0" applyFont="1" applyBorder="1" applyAlignment="1">
      <alignment horizontal="left" vertical="top" wrapText="1"/>
    </xf>
    <xf numFmtId="0" fontId="28" fillId="0" borderId="25" xfId="0" applyFont="1" applyBorder="1" applyAlignment="1">
      <alignment horizontal="left" vertical="top" wrapText="1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23" fillId="0" borderId="39" xfId="0" applyFont="1" applyBorder="1" applyAlignment="1" applyProtection="1">
      <alignment horizontal="left" vertical="center"/>
      <protection locked="0"/>
    </xf>
    <xf numFmtId="0" fontId="23" fillId="0" borderId="40" xfId="0" applyFont="1" applyBorder="1" applyAlignment="1" applyProtection="1">
      <alignment horizontal="left" vertical="center"/>
      <protection locked="0"/>
    </xf>
    <xf numFmtId="0" fontId="23" fillId="0" borderId="44" xfId="0" applyFont="1" applyBorder="1" applyAlignment="1" applyProtection="1">
      <alignment horizontal="left" vertical="center"/>
      <protection locked="0"/>
    </xf>
    <xf numFmtId="0" fontId="1" fillId="0" borderId="51" xfId="0" applyFont="1" applyFill="1" applyBorder="1" applyAlignment="1" applyProtection="1">
      <alignment horizontal="center"/>
      <protection locked="0"/>
    </xf>
    <xf numFmtId="0" fontId="1" fillId="0" borderId="52" xfId="0" applyFont="1" applyFill="1" applyBorder="1" applyAlignment="1" applyProtection="1">
      <alignment horizontal="center"/>
      <protection locked="0"/>
    </xf>
    <xf numFmtId="0" fontId="1" fillId="0" borderId="53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54" xfId="0" applyFont="1" applyFill="1" applyBorder="1" applyAlignment="1" applyProtection="1">
      <alignment horizontal="center"/>
      <protection locked="0"/>
    </xf>
    <xf numFmtId="166" fontId="1" fillId="0" borderId="55" xfId="0" applyNumberFormat="1" applyFont="1" applyBorder="1" applyAlignment="1" applyProtection="1">
      <alignment horizontal="center"/>
      <protection locked="0"/>
    </xf>
    <xf numFmtId="166" fontId="1" fillId="0" borderId="46" xfId="0" applyNumberFormat="1" applyFont="1" applyBorder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right" vertical="center" wrapText="1"/>
    </xf>
    <xf numFmtId="164" fontId="30" fillId="0" borderId="26" xfId="0" applyNumberFormat="1" applyFont="1" applyFill="1" applyBorder="1" applyAlignment="1" applyProtection="1">
      <alignment horizontal="center" vertical="center" wrapText="1"/>
    </xf>
    <xf numFmtId="164" fontId="30" fillId="0" borderId="3" xfId="0" applyNumberFormat="1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37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1" fillId="0" borderId="50" xfId="0" applyFont="1" applyBorder="1" applyAlignment="1" applyProtection="1">
      <alignment horizontal="center"/>
      <protection locked="0"/>
    </xf>
    <xf numFmtId="0" fontId="1" fillId="0" borderId="45" xfId="0" applyFont="1" applyBorder="1" applyAlignment="1" applyProtection="1">
      <alignment horizontal="center"/>
      <protection locked="0"/>
    </xf>
    <xf numFmtId="0" fontId="7" fillId="0" borderId="51" xfId="0" applyFont="1" applyBorder="1" applyAlignment="1" applyProtection="1">
      <alignment horizontal="left"/>
    </xf>
    <xf numFmtId="0" fontId="7" fillId="0" borderId="52" xfId="0" applyFont="1" applyBorder="1" applyAlignment="1" applyProtection="1">
      <alignment horizontal="left"/>
    </xf>
    <xf numFmtId="0" fontId="7" fillId="0" borderId="56" xfId="0" applyFont="1" applyBorder="1" applyAlignment="1" applyProtection="1">
      <alignment horizontal="left"/>
    </xf>
    <xf numFmtId="0" fontId="23" fillId="0" borderId="24" xfId="0" applyFont="1" applyBorder="1" applyAlignment="1" applyProtection="1">
      <alignment horizontal="left" vertical="center"/>
      <protection locked="0"/>
    </xf>
    <xf numFmtId="0" fontId="23" fillId="0" borderId="0" xfId="0" applyFont="1" applyBorder="1" applyAlignment="1" applyProtection="1">
      <alignment horizontal="left" vertical="center"/>
      <protection locked="0"/>
    </xf>
    <xf numFmtId="0" fontId="23" fillId="0" borderId="25" xfId="0" applyFont="1" applyBorder="1" applyAlignment="1" applyProtection="1">
      <alignment horizontal="left" vertical="center"/>
      <protection locked="0"/>
    </xf>
    <xf numFmtId="0" fontId="7" fillId="0" borderId="39" xfId="0" applyFont="1" applyBorder="1" applyAlignment="1" applyProtection="1">
      <alignment horizontal="left" vertical="center"/>
      <protection locked="0"/>
    </xf>
    <xf numFmtId="0" fontId="7" fillId="0" borderId="40" xfId="0" applyFont="1" applyBorder="1" applyAlignment="1" applyProtection="1">
      <alignment horizontal="left" vertical="center"/>
      <protection locked="0"/>
    </xf>
    <xf numFmtId="0" fontId="7" fillId="0" borderId="44" xfId="0" applyFont="1" applyBorder="1" applyAlignment="1" applyProtection="1">
      <alignment horizontal="left" vertical="center"/>
      <protection locked="0"/>
    </xf>
    <xf numFmtId="0" fontId="15" fillId="0" borderId="19" xfId="0" applyFont="1" applyBorder="1" applyAlignment="1" applyProtection="1">
      <alignment horizontal="center" vertical="center" wrapText="1"/>
    </xf>
    <xf numFmtId="0" fontId="15" fillId="0" borderId="14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left"/>
    </xf>
    <xf numFmtId="0" fontId="7" fillId="0" borderId="8" xfId="0" applyFont="1" applyBorder="1" applyAlignment="1" applyProtection="1">
      <alignment horizontal="left"/>
    </xf>
    <xf numFmtId="0" fontId="7" fillId="0" borderId="9" xfId="0" applyFont="1" applyBorder="1" applyAlignment="1" applyProtection="1">
      <alignment horizontal="left"/>
    </xf>
    <xf numFmtId="0" fontId="28" fillId="0" borderId="24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8" fillId="0" borderId="2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220943</xdr:colOff>
      <xdr:row>70</xdr:row>
      <xdr:rowOff>0</xdr:rowOff>
    </xdr:from>
    <xdr:to>
      <xdr:col>5</xdr:col>
      <xdr:colOff>375721</xdr:colOff>
      <xdr:row>82</xdr:row>
      <xdr:rowOff>156027</xdr:rowOff>
    </xdr:to>
    <xdr:grpSp>
      <xdr:nvGrpSpPr>
        <xdr:cNvPr id="2" name="Grupo 7">
          <a:extLst>
            <a:ext uri="{FF2B5EF4-FFF2-40B4-BE49-F238E27FC236}">
              <a16:creationId xmlns:a16="http://schemas.microsoft.com/office/drawing/2014/main" id="{D98B4DA4-F5AC-4849-8660-8DED37EE1E5F}"/>
            </a:ext>
          </a:extLst>
        </xdr:cNvPr>
        <xdr:cNvGrpSpPr>
          <a:grpSpLocks/>
        </xdr:cNvGrpSpPr>
      </xdr:nvGrpSpPr>
      <xdr:grpSpPr bwMode="auto">
        <a:xfrm>
          <a:off x="220943" y="16696765"/>
          <a:ext cx="3763072" cy="2442027"/>
          <a:chOff x="4483100" y="9959000"/>
          <a:chExt cx="2325158" cy="1179015"/>
        </a:xfrm>
      </xdr:grpSpPr>
      <xdr:sp macro="" textlink="">
        <xdr:nvSpPr>
          <xdr:cNvPr id="3" name="Rectángulo 8">
            <a:extLst>
              <a:ext uri="{FF2B5EF4-FFF2-40B4-BE49-F238E27FC236}">
                <a16:creationId xmlns:a16="http://schemas.microsoft.com/office/drawing/2014/main" id="{39971592-08D5-4FC3-8644-1250969F4564}"/>
              </a:ext>
            </a:extLst>
          </xdr:cNvPr>
          <xdr:cNvSpPr/>
        </xdr:nvSpPr>
        <xdr:spPr>
          <a:xfrm>
            <a:off x="4483100" y="9974738"/>
            <a:ext cx="2325158" cy="116327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4" name="CuadroTexto 9">
            <a:extLst>
              <a:ext uri="{FF2B5EF4-FFF2-40B4-BE49-F238E27FC236}">
                <a16:creationId xmlns:a16="http://schemas.microsoft.com/office/drawing/2014/main" id="{65286418-EB8B-48DC-85ED-09EB45A53292}"/>
              </a:ext>
            </a:extLst>
          </xdr:cNvPr>
          <xdr:cNvSpPr txBox="1"/>
        </xdr:nvSpPr>
        <xdr:spPr>
          <a:xfrm>
            <a:off x="4483100" y="9959000"/>
            <a:ext cx="2325158" cy="29543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TESORERÍA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12</xdr:col>
      <xdr:colOff>232811</xdr:colOff>
      <xdr:row>70</xdr:row>
      <xdr:rowOff>0</xdr:rowOff>
    </xdr:from>
    <xdr:to>
      <xdr:col>16</xdr:col>
      <xdr:colOff>3959</xdr:colOff>
      <xdr:row>82</xdr:row>
      <xdr:rowOff>153911</xdr:rowOff>
    </xdr:to>
    <xdr:grpSp>
      <xdr:nvGrpSpPr>
        <xdr:cNvPr id="5" name="Grupo 7">
          <a:extLst>
            <a:ext uri="{FF2B5EF4-FFF2-40B4-BE49-F238E27FC236}">
              <a16:creationId xmlns:a16="http://schemas.microsoft.com/office/drawing/2014/main" id="{A1FD4D47-33BF-477C-9F36-468049BF4DB5}"/>
            </a:ext>
          </a:extLst>
        </xdr:cNvPr>
        <xdr:cNvGrpSpPr>
          <a:grpSpLocks/>
        </xdr:cNvGrpSpPr>
      </xdr:nvGrpSpPr>
      <xdr:grpSpPr bwMode="auto">
        <a:xfrm>
          <a:off x="8838929" y="16696765"/>
          <a:ext cx="3883706" cy="2439911"/>
          <a:chOff x="5723181" y="9959000"/>
          <a:chExt cx="2325161" cy="1090000"/>
        </a:xfrm>
      </xdr:grpSpPr>
      <xdr:sp macro="" textlink="">
        <xdr:nvSpPr>
          <xdr:cNvPr id="6" name="Rectángulo 8">
            <a:extLst>
              <a:ext uri="{FF2B5EF4-FFF2-40B4-BE49-F238E27FC236}">
                <a16:creationId xmlns:a16="http://schemas.microsoft.com/office/drawing/2014/main" id="{20DA5EC6-546C-4448-839C-E670C892AA62}"/>
              </a:ext>
            </a:extLst>
          </xdr:cNvPr>
          <xdr:cNvSpPr/>
        </xdr:nvSpPr>
        <xdr:spPr>
          <a:xfrm>
            <a:off x="5723181" y="9959000"/>
            <a:ext cx="2325158" cy="1090000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7" name="CuadroTexto 9">
            <a:extLst>
              <a:ext uri="{FF2B5EF4-FFF2-40B4-BE49-F238E27FC236}">
                <a16:creationId xmlns:a16="http://schemas.microsoft.com/office/drawing/2014/main" id="{12405B64-3046-4FD5-9AD5-601F708A084D}"/>
              </a:ext>
            </a:extLst>
          </xdr:cNvPr>
          <xdr:cNvSpPr txBox="1"/>
        </xdr:nvSpPr>
        <xdr:spPr>
          <a:xfrm>
            <a:off x="5723184" y="9959000"/>
            <a:ext cx="2325158" cy="276467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PA" sz="1100" b="1">
                <a:latin typeface="Arial" panose="020B0604020202020204" pitchFamily="34" charset="0"/>
                <a:cs typeface="Arial" panose="020B0604020202020204" pitchFamily="34" charset="0"/>
              </a:rPr>
              <a:t>DEPARTAMENTO</a:t>
            </a:r>
            <a:r>
              <a:rPr lang="es-PA" sz="1100" b="1" baseline="0">
                <a:latin typeface="Arial" panose="020B0604020202020204" pitchFamily="34" charset="0"/>
                <a:cs typeface="Arial" panose="020B0604020202020204" pitchFamily="34" charset="0"/>
              </a:rPr>
              <a:t> DE PRESUPUESTO</a:t>
            </a:r>
            <a:endParaRPr lang="es-PA" sz="1100" b="1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s-PA" sz="1100">
                <a:latin typeface="Arial" panose="020B0604020202020204" pitchFamily="34" charset="0"/>
                <a:cs typeface="Arial" panose="020B0604020202020204" pitchFamily="34" charset="0"/>
              </a:rPr>
              <a:t>SELLO,</a:t>
            </a:r>
            <a:r>
              <a:rPr lang="es-PA" sz="1100" baseline="0">
                <a:latin typeface="Arial" panose="020B0604020202020204" pitchFamily="34" charset="0"/>
                <a:cs typeface="Arial" panose="020B0604020202020204" pitchFamily="34" charset="0"/>
              </a:rPr>
              <a:t> FECHA Y FIRMA</a:t>
            </a:r>
            <a:endParaRPr lang="es-PA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737178</xdr:colOff>
      <xdr:row>70</xdr:row>
      <xdr:rowOff>0</xdr:rowOff>
    </xdr:from>
    <xdr:to>
      <xdr:col>11</xdr:col>
      <xdr:colOff>758560</xdr:colOff>
      <xdr:row>82</xdr:row>
      <xdr:rowOff>169335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1859627A-F90C-4C57-9045-FF707155F003}"/>
            </a:ext>
          </a:extLst>
        </xdr:cNvPr>
        <xdr:cNvGrpSpPr/>
      </xdr:nvGrpSpPr>
      <xdr:grpSpPr>
        <a:xfrm>
          <a:off x="4345472" y="16696765"/>
          <a:ext cx="4033088" cy="2455335"/>
          <a:chOff x="8209032" y="16638812"/>
          <a:chExt cx="2916170" cy="2334987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6539D09C-9D67-4050-90BD-0390087ADF8F}"/>
              </a:ext>
            </a:extLst>
          </xdr:cNvPr>
          <xdr:cNvSpPr/>
        </xdr:nvSpPr>
        <xdr:spPr bwMode="auto">
          <a:xfrm>
            <a:off x="8209481" y="16638812"/>
            <a:ext cx="2915405" cy="233498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E34D43E-134F-4CAF-B786-BD4CFCEEF0E6}"/>
              </a:ext>
            </a:extLst>
          </xdr:cNvPr>
          <xdr:cNvSpPr txBox="1"/>
        </xdr:nvSpPr>
        <xdr:spPr bwMode="auto">
          <a:xfrm>
            <a:off x="8209032" y="16638812"/>
            <a:ext cx="2916170" cy="593014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CONTABILIDAD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5</xdr:col>
      <xdr:colOff>759774</xdr:colOff>
      <xdr:row>84</xdr:row>
      <xdr:rowOff>33246</xdr:rowOff>
    </xdr:from>
    <xdr:to>
      <xdr:col>12</xdr:col>
      <xdr:colOff>189</xdr:colOff>
      <xdr:row>96</xdr:row>
      <xdr:rowOff>128497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EAB2B29-6174-43E9-8F1E-D41C6E6B4138}"/>
            </a:ext>
          </a:extLst>
        </xdr:cNvPr>
        <xdr:cNvGrpSpPr/>
      </xdr:nvGrpSpPr>
      <xdr:grpSpPr>
        <a:xfrm>
          <a:off x="4368068" y="19397011"/>
          <a:ext cx="4238239" cy="2381251"/>
          <a:chOff x="557743" y="19201937"/>
          <a:chExt cx="2924520" cy="2305504"/>
        </a:xfrm>
      </xdr:grpSpPr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021E216C-A8D5-4E95-B18B-D5BD230EE01B}"/>
              </a:ext>
            </a:extLst>
          </xdr:cNvPr>
          <xdr:cNvSpPr/>
        </xdr:nvSpPr>
        <xdr:spPr bwMode="auto">
          <a:xfrm>
            <a:off x="557743" y="19201937"/>
            <a:ext cx="2924520" cy="230550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BDDEFAEC-A082-4EE2-81C7-77E569FCEC04}"/>
              </a:ext>
            </a:extLst>
          </xdr:cNvPr>
          <xdr:cNvSpPr txBox="1"/>
        </xdr:nvSpPr>
        <xdr:spPr bwMode="auto">
          <a:xfrm>
            <a:off x="557743" y="19201937"/>
            <a:ext cx="2920792" cy="67629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OFICINA DE FISCALIZACIÓN GENERAL DE LA CGR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REFRENDO</a:t>
            </a:r>
          </a:p>
        </xdr:txBody>
      </xdr:sp>
    </xdr:grpSp>
    <xdr:clientData/>
  </xdr:twoCellAnchor>
  <xdr:twoCellAnchor>
    <xdr:from>
      <xdr:col>1</xdr:col>
      <xdr:colOff>12699</xdr:colOff>
      <xdr:row>68</xdr:row>
      <xdr:rowOff>336245</xdr:rowOff>
    </xdr:from>
    <xdr:to>
      <xdr:col>7</xdr:col>
      <xdr:colOff>0</xdr:colOff>
      <xdr:row>68</xdr:row>
      <xdr:rowOff>336245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99AFA1AF-0E12-45FE-AECA-2DD74E9D1B32}"/>
            </a:ext>
          </a:extLst>
        </xdr:cNvPr>
        <xdr:cNvCxnSpPr/>
      </xdr:nvCxnSpPr>
      <xdr:spPr>
        <a:xfrm>
          <a:off x="231774" y="15842945"/>
          <a:ext cx="52070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220943</xdr:colOff>
      <xdr:row>70</xdr:row>
      <xdr:rowOff>0</xdr:rowOff>
    </xdr:from>
    <xdr:to>
      <xdr:col>5</xdr:col>
      <xdr:colOff>375721</xdr:colOff>
      <xdr:row>82</xdr:row>
      <xdr:rowOff>156027</xdr:rowOff>
    </xdr:to>
    <xdr:grpSp>
      <xdr:nvGrpSpPr>
        <xdr:cNvPr id="2" name="Grupo 7">
          <a:extLst>
            <a:ext uri="{FF2B5EF4-FFF2-40B4-BE49-F238E27FC236}">
              <a16:creationId xmlns:a16="http://schemas.microsoft.com/office/drawing/2014/main" id="{C4965A79-AF1B-4690-A260-A8F21A7064A1}"/>
            </a:ext>
          </a:extLst>
        </xdr:cNvPr>
        <xdr:cNvGrpSpPr>
          <a:grpSpLocks/>
        </xdr:cNvGrpSpPr>
      </xdr:nvGrpSpPr>
      <xdr:grpSpPr bwMode="auto">
        <a:xfrm>
          <a:off x="220943" y="16582159"/>
          <a:ext cx="3769948" cy="2493982"/>
          <a:chOff x="4483100" y="9959000"/>
          <a:chExt cx="2325158" cy="1179015"/>
        </a:xfrm>
      </xdr:grpSpPr>
      <xdr:sp macro="" textlink="">
        <xdr:nvSpPr>
          <xdr:cNvPr id="3" name="Rectángulo 8">
            <a:extLst>
              <a:ext uri="{FF2B5EF4-FFF2-40B4-BE49-F238E27FC236}">
                <a16:creationId xmlns:a16="http://schemas.microsoft.com/office/drawing/2014/main" id="{43208117-A71C-4484-8845-C2ED6E09B678}"/>
              </a:ext>
            </a:extLst>
          </xdr:cNvPr>
          <xdr:cNvSpPr/>
        </xdr:nvSpPr>
        <xdr:spPr>
          <a:xfrm>
            <a:off x="4483100" y="9974738"/>
            <a:ext cx="2325158" cy="116327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4" name="CuadroTexto 9">
            <a:extLst>
              <a:ext uri="{FF2B5EF4-FFF2-40B4-BE49-F238E27FC236}">
                <a16:creationId xmlns:a16="http://schemas.microsoft.com/office/drawing/2014/main" id="{61D90340-DCE1-442B-9328-EF62ED52707F}"/>
              </a:ext>
            </a:extLst>
          </xdr:cNvPr>
          <xdr:cNvSpPr txBox="1"/>
        </xdr:nvSpPr>
        <xdr:spPr>
          <a:xfrm>
            <a:off x="4483100" y="9959000"/>
            <a:ext cx="2325158" cy="29543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TESORERÍA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12</xdr:col>
      <xdr:colOff>232811</xdr:colOff>
      <xdr:row>70</xdr:row>
      <xdr:rowOff>0</xdr:rowOff>
    </xdr:from>
    <xdr:to>
      <xdr:col>16</xdr:col>
      <xdr:colOff>3959</xdr:colOff>
      <xdr:row>82</xdr:row>
      <xdr:rowOff>153911</xdr:rowOff>
    </xdr:to>
    <xdr:grpSp>
      <xdr:nvGrpSpPr>
        <xdr:cNvPr id="5" name="Grupo 7">
          <a:extLst>
            <a:ext uri="{FF2B5EF4-FFF2-40B4-BE49-F238E27FC236}">
              <a16:creationId xmlns:a16="http://schemas.microsoft.com/office/drawing/2014/main" id="{69259E01-D8C7-4D79-9FD8-9A26FA6F0487}"/>
            </a:ext>
          </a:extLst>
        </xdr:cNvPr>
        <xdr:cNvGrpSpPr>
          <a:grpSpLocks/>
        </xdr:cNvGrpSpPr>
      </xdr:nvGrpSpPr>
      <xdr:grpSpPr bwMode="auto">
        <a:xfrm>
          <a:off x="8826959" y="16582159"/>
          <a:ext cx="3884216" cy="2491866"/>
          <a:chOff x="5723181" y="9959000"/>
          <a:chExt cx="2325161" cy="1090000"/>
        </a:xfrm>
      </xdr:grpSpPr>
      <xdr:sp macro="" textlink="">
        <xdr:nvSpPr>
          <xdr:cNvPr id="6" name="Rectángulo 8">
            <a:extLst>
              <a:ext uri="{FF2B5EF4-FFF2-40B4-BE49-F238E27FC236}">
                <a16:creationId xmlns:a16="http://schemas.microsoft.com/office/drawing/2014/main" id="{837773DD-DF1B-4AFB-A086-220540888B1A}"/>
              </a:ext>
            </a:extLst>
          </xdr:cNvPr>
          <xdr:cNvSpPr/>
        </xdr:nvSpPr>
        <xdr:spPr>
          <a:xfrm>
            <a:off x="5723181" y="9959000"/>
            <a:ext cx="2325158" cy="1090000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7" name="CuadroTexto 9">
            <a:extLst>
              <a:ext uri="{FF2B5EF4-FFF2-40B4-BE49-F238E27FC236}">
                <a16:creationId xmlns:a16="http://schemas.microsoft.com/office/drawing/2014/main" id="{B94650A4-E362-4012-85BA-3C52B0D9D0E9}"/>
              </a:ext>
            </a:extLst>
          </xdr:cNvPr>
          <xdr:cNvSpPr txBox="1"/>
        </xdr:nvSpPr>
        <xdr:spPr>
          <a:xfrm>
            <a:off x="5723184" y="9959000"/>
            <a:ext cx="2325158" cy="276467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PA" sz="1100" b="1">
                <a:latin typeface="Arial" panose="020B0604020202020204" pitchFamily="34" charset="0"/>
                <a:cs typeface="Arial" panose="020B0604020202020204" pitchFamily="34" charset="0"/>
              </a:rPr>
              <a:t>DEPARTAMENTO</a:t>
            </a:r>
            <a:r>
              <a:rPr lang="es-PA" sz="1100" b="1" baseline="0">
                <a:latin typeface="Arial" panose="020B0604020202020204" pitchFamily="34" charset="0"/>
                <a:cs typeface="Arial" panose="020B0604020202020204" pitchFamily="34" charset="0"/>
              </a:rPr>
              <a:t> DE PRESUPUESTO</a:t>
            </a:r>
            <a:endParaRPr lang="es-PA" sz="1100" b="1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s-PA" sz="1100">
                <a:latin typeface="Arial" panose="020B0604020202020204" pitchFamily="34" charset="0"/>
                <a:cs typeface="Arial" panose="020B0604020202020204" pitchFamily="34" charset="0"/>
              </a:rPr>
              <a:t>SELLO,</a:t>
            </a:r>
            <a:r>
              <a:rPr lang="es-PA" sz="1100" baseline="0">
                <a:latin typeface="Arial" panose="020B0604020202020204" pitchFamily="34" charset="0"/>
                <a:cs typeface="Arial" panose="020B0604020202020204" pitchFamily="34" charset="0"/>
              </a:rPr>
              <a:t> FECHA Y FIRMA</a:t>
            </a:r>
            <a:endParaRPr lang="es-PA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737178</xdr:colOff>
      <xdr:row>70</xdr:row>
      <xdr:rowOff>0</xdr:rowOff>
    </xdr:from>
    <xdr:to>
      <xdr:col>11</xdr:col>
      <xdr:colOff>758560</xdr:colOff>
      <xdr:row>82</xdr:row>
      <xdr:rowOff>169335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64416A0-0A53-4A35-A623-864A4F4C17C5}"/>
            </a:ext>
          </a:extLst>
        </xdr:cNvPr>
        <xdr:cNvGrpSpPr/>
      </xdr:nvGrpSpPr>
      <xdr:grpSpPr>
        <a:xfrm>
          <a:off x="4352348" y="16582159"/>
          <a:ext cx="4015388" cy="2507290"/>
          <a:chOff x="8209032" y="16638812"/>
          <a:chExt cx="2916170" cy="2334987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4405C437-89BB-4086-BEE2-AC9157AEF89B}"/>
              </a:ext>
            </a:extLst>
          </xdr:cNvPr>
          <xdr:cNvSpPr/>
        </xdr:nvSpPr>
        <xdr:spPr bwMode="auto">
          <a:xfrm>
            <a:off x="8209481" y="16638812"/>
            <a:ext cx="2915405" cy="233498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7079B299-AF05-44FF-8543-DA21EB7D6DEA}"/>
              </a:ext>
            </a:extLst>
          </xdr:cNvPr>
          <xdr:cNvSpPr txBox="1"/>
        </xdr:nvSpPr>
        <xdr:spPr bwMode="auto">
          <a:xfrm>
            <a:off x="8209032" y="16638812"/>
            <a:ext cx="2916170" cy="593014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CONTABILIDAD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5</xdr:col>
      <xdr:colOff>759774</xdr:colOff>
      <xdr:row>84</xdr:row>
      <xdr:rowOff>33246</xdr:rowOff>
    </xdr:from>
    <xdr:to>
      <xdr:col>12</xdr:col>
      <xdr:colOff>189</xdr:colOff>
      <xdr:row>96</xdr:row>
      <xdr:rowOff>128497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B07B9AA3-28A0-4350-906C-E4132165AC92}"/>
            </a:ext>
          </a:extLst>
        </xdr:cNvPr>
        <xdr:cNvGrpSpPr/>
      </xdr:nvGrpSpPr>
      <xdr:grpSpPr>
        <a:xfrm>
          <a:off x="4374944" y="19343019"/>
          <a:ext cx="4219393" cy="2433205"/>
          <a:chOff x="557743" y="19201937"/>
          <a:chExt cx="2924520" cy="2305504"/>
        </a:xfrm>
      </xdr:grpSpPr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D5E0C5B9-0600-44D5-915C-E3034E7833A3}"/>
              </a:ext>
            </a:extLst>
          </xdr:cNvPr>
          <xdr:cNvSpPr/>
        </xdr:nvSpPr>
        <xdr:spPr bwMode="auto">
          <a:xfrm>
            <a:off x="557743" y="19201937"/>
            <a:ext cx="2924520" cy="230550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BA8B6B1-A6EF-490F-909C-F6CDE85B3D12}"/>
              </a:ext>
            </a:extLst>
          </xdr:cNvPr>
          <xdr:cNvSpPr txBox="1"/>
        </xdr:nvSpPr>
        <xdr:spPr bwMode="auto">
          <a:xfrm>
            <a:off x="557743" y="19201937"/>
            <a:ext cx="2920792" cy="67629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OFICINA DE FISCALIZACIÓN GENERAL DE LA CGR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REFRENDO</a:t>
            </a:r>
          </a:p>
        </xdr:txBody>
      </xdr:sp>
    </xdr:grpSp>
    <xdr:clientData/>
  </xdr:twoCellAnchor>
  <xdr:twoCellAnchor>
    <xdr:from>
      <xdr:col>1</xdr:col>
      <xdr:colOff>12699</xdr:colOff>
      <xdr:row>68</xdr:row>
      <xdr:rowOff>336245</xdr:rowOff>
    </xdr:from>
    <xdr:to>
      <xdr:col>7</xdr:col>
      <xdr:colOff>0</xdr:colOff>
      <xdr:row>68</xdr:row>
      <xdr:rowOff>336245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F1ABA85D-CF68-430C-9704-E1F0638CA407}"/>
            </a:ext>
          </a:extLst>
        </xdr:cNvPr>
        <xdr:cNvCxnSpPr/>
      </xdr:nvCxnSpPr>
      <xdr:spPr>
        <a:xfrm>
          <a:off x="231774" y="16604945"/>
          <a:ext cx="52070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1868</xdr:colOff>
      <xdr:row>70</xdr:row>
      <xdr:rowOff>0</xdr:rowOff>
    </xdr:from>
    <xdr:to>
      <xdr:col>5</xdr:col>
      <xdr:colOff>375721</xdr:colOff>
      <xdr:row>82</xdr:row>
      <xdr:rowOff>156027</xdr:rowOff>
    </xdr:to>
    <xdr:grpSp>
      <xdr:nvGrpSpPr>
        <xdr:cNvPr id="15" name="Grupo 7">
          <a:extLst>
            <a:ext uri="{FF2B5EF4-FFF2-40B4-BE49-F238E27FC236}">
              <a16:creationId xmlns:a16="http://schemas.microsoft.com/office/drawing/2014/main" id="{4CE6D0AC-1750-4546-AFBC-B7961FE8C533}"/>
            </a:ext>
          </a:extLst>
        </xdr:cNvPr>
        <xdr:cNvGrpSpPr>
          <a:grpSpLocks/>
        </xdr:cNvGrpSpPr>
      </xdr:nvGrpSpPr>
      <xdr:grpSpPr bwMode="auto">
        <a:xfrm>
          <a:off x="218345" y="16582159"/>
          <a:ext cx="3772546" cy="2493982"/>
          <a:chOff x="4483100" y="9959000"/>
          <a:chExt cx="2325158" cy="1179015"/>
        </a:xfrm>
      </xdr:grpSpPr>
      <xdr:sp macro="" textlink="">
        <xdr:nvSpPr>
          <xdr:cNvPr id="16" name="Rectángulo 8">
            <a:extLst>
              <a:ext uri="{FF2B5EF4-FFF2-40B4-BE49-F238E27FC236}">
                <a16:creationId xmlns:a16="http://schemas.microsoft.com/office/drawing/2014/main" id="{88D7C82A-F498-4773-9B24-A3671601056E}"/>
              </a:ext>
            </a:extLst>
          </xdr:cNvPr>
          <xdr:cNvSpPr/>
        </xdr:nvSpPr>
        <xdr:spPr>
          <a:xfrm>
            <a:off x="4483100" y="9974738"/>
            <a:ext cx="2325158" cy="116327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17" name="CuadroTexto 9">
            <a:extLst>
              <a:ext uri="{FF2B5EF4-FFF2-40B4-BE49-F238E27FC236}">
                <a16:creationId xmlns:a16="http://schemas.microsoft.com/office/drawing/2014/main" id="{7DFF9EF3-8C1C-4EB9-A33A-F3ACC6C1BAB6}"/>
              </a:ext>
            </a:extLst>
          </xdr:cNvPr>
          <xdr:cNvSpPr txBox="1"/>
        </xdr:nvSpPr>
        <xdr:spPr>
          <a:xfrm>
            <a:off x="4483100" y="9959000"/>
            <a:ext cx="2325158" cy="29543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TESORERÍA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12</xdr:col>
      <xdr:colOff>232811</xdr:colOff>
      <xdr:row>70</xdr:row>
      <xdr:rowOff>0</xdr:rowOff>
    </xdr:from>
    <xdr:to>
      <xdr:col>16</xdr:col>
      <xdr:colOff>3959</xdr:colOff>
      <xdr:row>82</xdr:row>
      <xdr:rowOff>153911</xdr:rowOff>
    </xdr:to>
    <xdr:grpSp>
      <xdr:nvGrpSpPr>
        <xdr:cNvPr id="18" name="Grupo 7">
          <a:extLst>
            <a:ext uri="{FF2B5EF4-FFF2-40B4-BE49-F238E27FC236}">
              <a16:creationId xmlns:a16="http://schemas.microsoft.com/office/drawing/2014/main" id="{7446CD35-905A-4357-B092-513F1BD0EAC3}"/>
            </a:ext>
          </a:extLst>
        </xdr:cNvPr>
        <xdr:cNvGrpSpPr>
          <a:grpSpLocks/>
        </xdr:cNvGrpSpPr>
      </xdr:nvGrpSpPr>
      <xdr:grpSpPr bwMode="auto">
        <a:xfrm>
          <a:off x="8826959" y="16582159"/>
          <a:ext cx="3884216" cy="2491866"/>
          <a:chOff x="5723181" y="9959000"/>
          <a:chExt cx="2325161" cy="1090000"/>
        </a:xfrm>
      </xdr:grpSpPr>
      <xdr:sp macro="" textlink="">
        <xdr:nvSpPr>
          <xdr:cNvPr id="19" name="Rectángulo 8">
            <a:extLst>
              <a:ext uri="{FF2B5EF4-FFF2-40B4-BE49-F238E27FC236}">
                <a16:creationId xmlns:a16="http://schemas.microsoft.com/office/drawing/2014/main" id="{0DE44FED-979C-40B7-B6E6-E50EF60303D2}"/>
              </a:ext>
            </a:extLst>
          </xdr:cNvPr>
          <xdr:cNvSpPr/>
        </xdr:nvSpPr>
        <xdr:spPr>
          <a:xfrm>
            <a:off x="5723181" y="9959000"/>
            <a:ext cx="2325158" cy="1090000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20" name="CuadroTexto 9">
            <a:extLst>
              <a:ext uri="{FF2B5EF4-FFF2-40B4-BE49-F238E27FC236}">
                <a16:creationId xmlns:a16="http://schemas.microsoft.com/office/drawing/2014/main" id="{AE9D9067-B684-4BA7-B808-AD1EB2F3E6CB}"/>
              </a:ext>
            </a:extLst>
          </xdr:cNvPr>
          <xdr:cNvSpPr txBox="1"/>
        </xdr:nvSpPr>
        <xdr:spPr>
          <a:xfrm>
            <a:off x="5723184" y="9959000"/>
            <a:ext cx="2325158" cy="276467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PA" sz="1100" b="1">
                <a:latin typeface="Arial" panose="020B0604020202020204" pitchFamily="34" charset="0"/>
                <a:cs typeface="Arial" panose="020B0604020202020204" pitchFamily="34" charset="0"/>
              </a:rPr>
              <a:t>DEPARTAMENTO</a:t>
            </a:r>
            <a:r>
              <a:rPr lang="es-PA" sz="1100" b="1" baseline="0">
                <a:latin typeface="Arial" panose="020B0604020202020204" pitchFamily="34" charset="0"/>
                <a:cs typeface="Arial" panose="020B0604020202020204" pitchFamily="34" charset="0"/>
              </a:rPr>
              <a:t> DE PRESUPUESTO</a:t>
            </a:r>
            <a:endParaRPr lang="es-PA" sz="1100" b="1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s-PA" sz="1100">
                <a:latin typeface="Arial" panose="020B0604020202020204" pitchFamily="34" charset="0"/>
                <a:cs typeface="Arial" panose="020B0604020202020204" pitchFamily="34" charset="0"/>
              </a:rPr>
              <a:t>SELLO,</a:t>
            </a:r>
            <a:r>
              <a:rPr lang="es-PA" sz="1100" baseline="0">
                <a:latin typeface="Arial" panose="020B0604020202020204" pitchFamily="34" charset="0"/>
                <a:cs typeface="Arial" panose="020B0604020202020204" pitchFamily="34" charset="0"/>
              </a:rPr>
              <a:t> FECHA Y FIRMA</a:t>
            </a:r>
            <a:endParaRPr lang="es-PA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737178</xdr:colOff>
      <xdr:row>70</xdr:row>
      <xdr:rowOff>0</xdr:rowOff>
    </xdr:from>
    <xdr:to>
      <xdr:col>11</xdr:col>
      <xdr:colOff>758560</xdr:colOff>
      <xdr:row>82</xdr:row>
      <xdr:rowOff>169335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EDD4D170-1270-41D1-A15C-D3E5BADD65C8}"/>
            </a:ext>
          </a:extLst>
        </xdr:cNvPr>
        <xdr:cNvGrpSpPr/>
      </xdr:nvGrpSpPr>
      <xdr:grpSpPr>
        <a:xfrm>
          <a:off x="4352348" y="16582159"/>
          <a:ext cx="4015388" cy="2507290"/>
          <a:chOff x="8209032" y="16638812"/>
          <a:chExt cx="2916170" cy="2334987"/>
        </a:xfrm>
      </xdr:grpSpPr>
      <xdr:sp macro="" textlink="">
        <xdr:nvSpPr>
          <xdr:cNvPr id="22" name="Rectángulo 21">
            <a:extLst>
              <a:ext uri="{FF2B5EF4-FFF2-40B4-BE49-F238E27FC236}">
                <a16:creationId xmlns:a16="http://schemas.microsoft.com/office/drawing/2014/main" id="{001C16D4-CF01-4E72-A262-D35A78AF97F9}"/>
              </a:ext>
            </a:extLst>
          </xdr:cNvPr>
          <xdr:cNvSpPr/>
        </xdr:nvSpPr>
        <xdr:spPr bwMode="auto">
          <a:xfrm>
            <a:off x="8209481" y="16638812"/>
            <a:ext cx="2915405" cy="233498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A97C562F-24FE-4F8E-958C-5968DED23C59}"/>
              </a:ext>
            </a:extLst>
          </xdr:cNvPr>
          <xdr:cNvSpPr txBox="1"/>
        </xdr:nvSpPr>
        <xdr:spPr bwMode="auto">
          <a:xfrm>
            <a:off x="8209032" y="16638812"/>
            <a:ext cx="2916170" cy="593014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CONTABILIDAD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5</xdr:col>
      <xdr:colOff>759774</xdr:colOff>
      <xdr:row>84</xdr:row>
      <xdr:rowOff>33246</xdr:rowOff>
    </xdr:from>
    <xdr:to>
      <xdr:col>12</xdr:col>
      <xdr:colOff>189</xdr:colOff>
      <xdr:row>96</xdr:row>
      <xdr:rowOff>128497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0F605413-4558-46B8-8B3F-41249DFD9796}"/>
            </a:ext>
          </a:extLst>
        </xdr:cNvPr>
        <xdr:cNvGrpSpPr/>
      </xdr:nvGrpSpPr>
      <xdr:grpSpPr>
        <a:xfrm>
          <a:off x="4374944" y="19343019"/>
          <a:ext cx="4219393" cy="2433205"/>
          <a:chOff x="557743" y="19201937"/>
          <a:chExt cx="2924520" cy="2305504"/>
        </a:xfrm>
      </xdr:grpSpPr>
      <xdr:sp macro="" textlink="">
        <xdr:nvSpPr>
          <xdr:cNvPr id="25" name="Rectángulo 24">
            <a:extLst>
              <a:ext uri="{FF2B5EF4-FFF2-40B4-BE49-F238E27FC236}">
                <a16:creationId xmlns:a16="http://schemas.microsoft.com/office/drawing/2014/main" id="{090A675C-2169-4EC1-BB94-041485C68FA1}"/>
              </a:ext>
            </a:extLst>
          </xdr:cNvPr>
          <xdr:cNvSpPr/>
        </xdr:nvSpPr>
        <xdr:spPr bwMode="auto">
          <a:xfrm>
            <a:off x="557743" y="19201937"/>
            <a:ext cx="2924520" cy="230550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25940C41-4458-4397-B75F-D7D6F03DB0C4}"/>
              </a:ext>
            </a:extLst>
          </xdr:cNvPr>
          <xdr:cNvSpPr txBox="1"/>
        </xdr:nvSpPr>
        <xdr:spPr bwMode="auto">
          <a:xfrm>
            <a:off x="557743" y="19201937"/>
            <a:ext cx="2920792" cy="67629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OFICINA DE FISCALIZACIÓN GENERAL DE LA CGR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REFRENDO</a:t>
            </a:r>
          </a:p>
        </xdr:txBody>
      </xdr:sp>
    </xdr:grpSp>
    <xdr:clientData/>
  </xdr:twoCellAnchor>
  <xdr:twoCellAnchor>
    <xdr:from>
      <xdr:col>1</xdr:col>
      <xdr:colOff>12699</xdr:colOff>
      <xdr:row>68</xdr:row>
      <xdr:rowOff>336245</xdr:rowOff>
    </xdr:from>
    <xdr:to>
      <xdr:col>7</xdr:col>
      <xdr:colOff>0</xdr:colOff>
      <xdr:row>68</xdr:row>
      <xdr:rowOff>336245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66DABA29-CCC0-4D19-A045-AE3844721F05}"/>
            </a:ext>
          </a:extLst>
        </xdr:cNvPr>
        <xdr:cNvCxnSpPr/>
      </xdr:nvCxnSpPr>
      <xdr:spPr>
        <a:xfrm>
          <a:off x="231774" y="16414445"/>
          <a:ext cx="52070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220943</xdr:colOff>
      <xdr:row>70</xdr:row>
      <xdr:rowOff>0</xdr:rowOff>
    </xdr:from>
    <xdr:to>
      <xdr:col>5</xdr:col>
      <xdr:colOff>375721</xdr:colOff>
      <xdr:row>82</xdr:row>
      <xdr:rowOff>156027</xdr:rowOff>
    </xdr:to>
    <xdr:grpSp>
      <xdr:nvGrpSpPr>
        <xdr:cNvPr id="2" name="Grupo 7">
          <a:extLst>
            <a:ext uri="{FF2B5EF4-FFF2-40B4-BE49-F238E27FC236}">
              <a16:creationId xmlns:a16="http://schemas.microsoft.com/office/drawing/2014/main" id="{FD8CB8D2-5388-4D83-BDDE-B66BDD486F7E}"/>
            </a:ext>
          </a:extLst>
        </xdr:cNvPr>
        <xdr:cNvGrpSpPr>
          <a:grpSpLocks/>
        </xdr:cNvGrpSpPr>
      </xdr:nvGrpSpPr>
      <xdr:grpSpPr bwMode="auto">
        <a:xfrm>
          <a:off x="220943" y="16582159"/>
          <a:ext cx="3769948" cy="2493982"/>
          <a:chOff x="4483100" y="9959000"/>
          <a:chExt cx="2325158" cy="1179015"/>
        </a:xfrm>
      </xdr:grpSpPr>
      <xdr:sp macro="" textlink="">
        <xdr:nvSpPr>
          <xdr:cNvPr id="3" name="Rectángulo 8">
            <a:extLst>
              <a:ext uri="{FF2B5EF4-FFF2-40B4-BE49-F238E27FC236}">
                <a16:creationId xmlns:a16="http://schemas.microsoft.com/office/drawing/2014/main" id="{56E4C4D2-90D5-4F75-AC9D-3E5338FE9668}"/>
              </a:ext>
            </a:extLst>
          </xdr:cNvPr>
          <xdr:cNvSpPr/>
        </xdr:nvSpPr>
        <xdr:spPr>
          <a:xfrm>
            <a:off x="4483100" y="9974738"/>
            <a:ext cx="2325158" cy="116327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4" name="CuadroTexto 9">
            <a:extLst>
              <a:ext uri="{FF2B5EF4-FFF2-40B4-BE49-F238E27FC236}">
                <a16:creationId xmlns:a16="http://schemas.microsoft.com/office/drawing/2014/main" id="{7B4185CA-22B4-4F13-BD8F-A2F01A511803}"/>
              </a:ext>
            </a:extLst>
          </xdr:cNvPr>
          <xdr:cNvSpPr txBox="1"/>
        </xdr:nvSpPr>
        <xdr:spPr>
          <a:xfrm>
            <a:off x="4483100" y="9959000"/>
            <a:ext cx="2325158" cy="29543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TESORERÍA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12</xdr:col>
      <xdr:colOff>232811</xdr:colOff>
      <xdr:row>70</xdr:row>
      <xdr:rowOff>0</xdr:rowOff>
    </xdr:from>
    <xdr:to>
      <xdr:col>16</xdr:col>
      <xdr:colOff>3959</xdr:colOff>
      <xdr:row>82</xdr:row>
      <xdr:rowOff>153911</xdr:rowOff>
    </xdr:to>
    <xdr:grpSp>
      <xdr:nvGrpSpPr>
        <xdr:cNvPr id="5" name="Grupo 7">
          <a:extLst>
            <a:ext uri="{FF2B5EF4-FFF2-40B4-BE49-F238E27FC236}">
              <a16:creationId xmlns:a16="http://schemas.microsoft.com/office/drawing/2014/main" id="{50471279-8E97-4A6A-9DBE-EFA83F6D2DE3}"/>
            </a:ext>
          </a:extLst>
        </xdr:cNvPr>
        <xdr:cNvGrpSpPr>
          <a:grpSpLocks/>
        </xdr:cNvGrpSpPr>
      </xdr:nvGrpSpPr>
      <xdr:grpSpPr bwMode="auto">
        <a:xfrm>
          <a:off x="8826959" y="16582159"/>
          <a:ext cx="3884216" cy="2491866"/>
          <a:chOff x="5723181" y="9959000"/>
          <a:chExt cx="2325161" cy="1090000"/>
        </a:xfrm>
      </xdr:grpSpPr>
      <xdr:sp macro="" textlink="">
        <xdr:nvSpPr>
          <xdr:cNvPr id="6" name="Rectángulo 8">
            <a:extLst>
              <a:ext uri="{FF2B5EF4-FFF2-40B4-BE49-F238E27FC236}">
                <a16:creationId xmlns:a16="http://schemas.microsoft.com/office/drawing/2014/main" id="{E4535ABC-AB20-4A90-AF76-BAFB953E6478}"/>
              </a:ext>
            </a:extLst>
          </xdr:cNvPr>
          <xdr:cNvSpPr/>
        </xdr:nvSpPr>
        <xdr:spPr>
          <a:xfrm>
            <a:off x="5723181" y="9959000"/>
            <a:ext cx="2325158" cy="1090000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7" name="CuadroTexto 9">
            <a:extLst>
              <a:ext uri="{FF2B5EF4-FFF2-40B4-BE49-F238E27FC236}">
                <a16:creationId xmlns:a16="http://schemas.microsoft.com/office/drawing/2014/main" id="{0DE36F90-B368-4DED-800B-1DD908A4895E}"/>
              </a:ext>
            </a:extLst>
          </xdr:cNvPr>
          <xdr:cNvSpPr txBox="1"/>
        </xdr:nvSpPr>
        <xdr:spPr>
          <a:xfrm>
            <a:off x="5723184" y="9959000"/>
            <a:ext cx="2325158" cy="276467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PA" sz="1100" b="1">
                <a:latin typeface="Arial" panose="020B0604020202020204" pitchFamily="34" charset="0"/>
                <a:cs typeface="Arial" panose="020B0604020202020204" pitchFamily="34" charset="0"/>
              </a:rPr>
              <a:t>DEPARTAMENTO</a:t>
            </a:r>
            <a:r>
              <a:rPr lang="es-PA" sz="1100" b="1" baseline="0">
                <a:latin typeface="Arial" panose="020B0604020202020204" pitchFamily="34" charset="0"/>
                <a:cs typeface="Arial" panose="020B0604020202020204" pitchFamily="34" charset="0"/>
              </a:rPr>
              <a:t> DE PRESUPUESTO</a:t>
            </a:r>
            <a:endParaRPr lang="es-PA" sz="1100" b="1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s-PA" sz="1100">
                <a:latin typeface="Arial" panose="020B0604020202020204" pitchFamily="34" charset="0"/>
                <a:cs typeface="Arial" panose="020B0604020202020204" pitchFamily="34" charset="0"/>
              </a:rPr>
              <a:t>SELLO,</a:t>
            </a:r>
            <a:r>
              <a:rPr lang="es-PA" sz="1100" baseline="0">
                <a:latin typeface="Arial" panose="020B0604020202020204" pitchFamily="34" charset="0"/>
                <a:cs typeface="Arial" panose="020B0604020202020204" pitchFamily="34" charset="0"/>
              </a:rPr>
              <a:t> FECHA Y FIRMA</a:t>
            </a:r>
            <a:endParaRPr lang="es-PA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737178</xdr:colOff>
      <xdr:row>70</xdr:row>
      <xdr:rowOff>0</xdr:rowOff>
    </xdr:from>
    <xdr:to>
      <xdr:col>11</xdr:col>
      <xdr:colOff>758560</xdr:colOff>
      <xdr:row>82</xdr:row>
      <xdr:rowOff>169335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3C5E8D13-9B38-42F2-8D49-CA73CCBBA595}"/>
            </a:ext>
          </a:extLst>
        </xdr:cNvPr>
        <xdr:cNvGrpSpPr/>
      </xdr:nvGrpSpPr>
      <xdr:grpSpPr>
        <a:xfrm>
          <a:off x="4352348" y="16582159"/>
          <a:ext cx="4015388" cy="2507290"/>
          <a:chOff x="8209032" y="16638812"/>
          <a:chExt cx="2916170" cy="2334987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6D1D8992-4CFD-457C-A679-99C0C4C36FF3}"/>
              </a:ext>
            </a:extLst>
          </xdr:cNvPr>
          <xdr:cNvSpPr/>
        </xdr:nvSpPr>
        <xdr:spPr bwMode="auto">
          <a:xfrm>
            <a:off x="8209481" y="16638812"/>
            <a:ext cx="2915405" cy="233498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A0B452F6-C2E4-49B8-B363-5BB1E8D02489}"/>
              </a:ext>
            </a:extLst>
          </xdr:cNvPr>
          <xdr:cNvSpPr txBox="1"/>
        </xdr:nvSpPr>
        <xdr:spPr bwMode="auto">
          <a:xfrm>
            <a:off x="8209032" y="16638812"/>
            <a:ext cx="2916170" cy="593014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CONTABILIDAD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5</xdr:col>
      <xdr:colOff>759774</xdr:colOff>
      <xdr:row>84</xdr:row>
      <xdr:rowOff>33246</xdr:rowOff>
    </xdr:from>
    <xdr:to>
      <xdr:col>12</xdr:col>
      <xdr:colOff>189</xdr:colOff>
      <xdr:row>96</xdr:row>
      <xdr:rowOff>128497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AFCDD7B1-8074-400B-8909-DDE64EDE88E1}"/>
            </a:ext>
          </a:extLst>
        </xdr:cNvPr>
        <xdr:cNvGrpSpPr/>
      </xdr:nvGrpSpPr>
      <xdr:grpSpPr>
        <a:xfrm>
          <a:off x="4374944" y="19343019"/>
          <a:ext cx="4219393" cy="2433205"/>
          <a:chOff x="557743" y="19201937"/>
          <a:chExt cx="2924520" cy="2305504"/>
        </a:xfrm>
      </xdr:grpSpPr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4BB5D1EC-22AB-445B-9CD4-B29CE33834D1}"/>
              </a:ext>
            </a:extLst>
          </xdr:cNvPr>
          <xdr:cNvSpPr/>
        </xdr:nvSpPr>
        <xdr:spPr bwMode="auto">
          <a:xfrm>
            <a:off x="557743" y="19201937"/>
            <a:ext cx="2924520" cy="230550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A5B770D1-BBC3-4762-8DF0-500EDBBF4E7B}"/>
              </a:ext>
            </a:extLst>
          </xdr:cNvPr>
          <xdr:cNvSpPr txBox="1"/>
        </xdr:nvSpPr>
        <xdr:spPr bwMode="auto">
          <a:xfrm>
            <a:off x="557743" y="19201937"/>
            <a:ext cx="2920792" cy="67629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OFICINA DE FISCALIZACIÓN GENERAL DE LA CGR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REFRENDO</a:t>
            </a:r>
          </a:p>
        </xdr:txBody>
      </xdr:sp>
    </xdr:grpSp>
    <xdr:clientData/>
  </xdr:twoCellAnchor>
  <xdr:twoCellAnchor>
    <xdr:from>
      <xdr:col>1</xdr:col>
      <xdr:colOff>12699</xdr:colOff>
      <xdr:row>68</xdr:row>
      <xdr:rowOff>336245</xdr:rowOff>
    </xdr:from>
    <xdr:to>
      <xdr:col>7</xdr:col>
      <xdr:colOff>0</xdr:colOff>
      <xdr:row>68</xdr:row>
      <xdr:rowOff>336245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D2F5532B-1AED-4E43-BE8C-4A5BC24C961B}"/>
            </a:ext>
          </a:extLst>
        </xdr:cNvPr>
        <xdr:cNvCxnSpPr/>
      </xdr:nvCxnSpPr>
      <xdr:spPr>
        <a:xfrm>
          <a:off x="231774" y="16414445"/>
          <a:ext cx="52070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1868</xdr:colOff>
      <xdr:row>70</xdr:row>
      <xdr:rowOff>0</xdr:rowOff>
    </xdr:from>
    <xdr:to>
      <xdr:col>5</xdr:col>
      <xdr:colOff>375721</xdr:colOff>
      <xdr:row>82</xdr:row>
      <xdr:rowOff>156027</xdr:rowOff>
    </xdr:to>
    <xdr:grpSp>
      <xdr:nvGrpSpPr>
        <xdr:cNvPr id="15" name="Grupo 7">
          <a:extLst>
            <a:ext uri="{FF2B5EF4-FFF2-40B4-BE49-F238E27FC236}">
              <a16:creationId xmlns:a16="http://schemas.microsoft.com/office/drawing/2014/main" id="{FDFD906E-4C93-4236-956C-BC5517956541}"/>
            </a:ext>
          </a:extLst>
        </xdr:cNvPr>
        <xdr:cNvGrpSpPr>
          <a:grpSpLocks/>
        </xdr:cNvGrpSpPr>
      </xdr:nvGrpSpPr>
      <xdr:grpSpPr bwMode="auto">
        <a:xfrm>
          <a:off x="218345" y="16582159"/>
          <a:ext cx="3772546" cy="2493982"/>
          <a:chOff x="4483100" y="9959000"/>
          <a:chExt cx="2325158" cy="1179015"/>
        </a:xfrm>
      </xdr:grpSpPr>
      <xdr:sp macro="" textlink="">
        <xdr:nvSpPr>
          <xdr:cNvPr id="16" name="Rectángulo 8">
            <a:extLst>
              <a:ext uri="{FF2B5EF4-FFF2-40B4-BE49-F238E27FC236}">
                <a16:creationId xmlns:a16="http://schemas.microsoft.com/office/drawing/2014/main" id="{142815B6-DA0F-46A2-9266-D9AFA148BF3A}"/>
              </a:ext>
            </a:extLst>
          </xdr:cNvPr>
          <xdr:cNvSpPr/>
        </xdr:nvSpPr>
        <xdr:spPr>
          <a:xfrm>
            <a:off x="4483100" y="9974738"/>
            <a:ext cx="2325158" cy="116327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17" name="CuadroTexto 9">
            <a:extLst>
              <a:ext uri="{FF2B5EF4-FFF2-40B4-BE49-F238E27FC236}">
                <a16:creationId xmlns:a16="http://schemas.microsoft.com/office/drawing/2014/main" id="{6AB8CCCC-1C53-4B86-A186-EB1033AC249E}"/>
              </a:ext>
            </a:extLst>
          </xdr:cNvPr>
          <xdr:cNvSpPr txBox="1"/>
        </xdr:nvSpPr>
        <xdr:spPr>
          <a:xfrm>
            <a:off x="4483100" y="9959000"/>
            <a:ext cx="2325158" cy="29543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TESORERÍA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12</xdr:col>
      <xdr:colOff>232811</xdr:colOff>
      <xdr:row>70</xdr:row>
      <xdr:rowOff>0</xdr:rowOff>
    </xdr:from>
    <xdr:to>
      <xdr:col>16</xdr:col>
      <xdr:colOff>3959</xdr:colOff>
      <xdr:row>82</xdr:row>
      <xdr:rowOff>153911</xdr:rowOff>
    </xdr:to>
    <xdr:grpSp>
      <xdr:nvGrpSpPr>
        <xdr:cNvPr id="18" name="Grupo 7">
          <a:extLst>
            <a:ext uri="{FF2B5EF4-FFF2-40B4-BE49-F238E27FC236}">
              <a16:creationId xmlns:a16="http://schemas.microsoft.com/office/drawing/2014/main" id="{215AC0F6-0721-4071-A151-F6209EAB80D8}"/>
            </a:ext>
          </a:extLst>
        </xdr:cNvPr>
        <xdr:cNvGrpSpPr>
          <a:grpSpLocks/>
        </xdr:cNvGrpSpPr>
      </xdr:nvGrpSpPr>
      <xdr:grpSpPr bwMode="auto">
        <a:xfrm>
          <a:off x="8826959" y="16582159"/>
          <a:ext cx="3884216" cy="2491866"/>
          <a:chOff x="5723181" y="9959000"/>
          <a:chExt cx="2325161" cy="1090000"/>
        </a:xfrm>
      </xdr:grpSpPr>
      <xdr:sp macro="" textlink="">
        <xdr:nvSpPr>
          <xdr:cNvPr id="19" name="Rectángulo 8">
            <a:extLst>
              <a:ext uri="{FF2B5EF4-FFF2-40B4-BE49-F238E27FC236}">
                <a16:creationId xmlns:a16="http://schemas.microsoft.com/office/drawing/2014/main" id="{892E00F4-E0FD-4855-A567-A39200055DB2}"/>
              </a:ext>
            </a:extLst>
          </xdr:cNvPr>
          <xdr:cNvSpPr/>
        </xdr:nvSpPr>
        <xdr:spPr>
          <a:xfrm>
            <a:off x="5723181" y="9959000"/>
            <a:ext cx="2325158" cy="1090000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20" name="CuadroTexto 9">
            <a:extLst>
              <a:ext uri="{FF2B5EF4-FFF2-40B4-BE49-F238E27FC236}">
                <a16:creationId xmlns:a16="http://schemas.microsoft.com/office/drawing/2014/main" id="{ACDEFCFF-B4F6-472E-9A0C-A1701F49774F}"/>
              </a:ext>
            </a:extLst>
          </xdr:cNvPr>
          <xdr:cNvSpPr txBox="1"/>
        </xdr:nvSpPr>
        <xdr:spPr>
          <a:xfrm>
            <a:off x="5723184" y="9959000"/>
            <a:ext cx="2325158" cy="276467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PA" sz="1100" b="1">
                <a:latin typeface="Arial" panose="020B0604020202020204" pitchFamily="34" charset="0"/>
                <a:cs typeface="Arial" panose="020B0604020202020204" pitchFamily="34" charset="0"/>
              </a:rPr>
              <a:t>DEPARTAMENTO</a:t>
            </a:r>
            <a:r>
              <a:rPr lang="es-PA" sz="1100" b="1" baseline="0">
                <a:latin typeface="Arial" panose="020B0604020202020204" pitchFamily="34" charset="0"/>
                <a:cs typeface="Arial" panose="020B0604020202020204" pitchFamily="34" charset="0"/>
              </a:rPr>
              <a:t> DE PRESUPUESTO</a:t>
            </a:r>
            <a:endParaRPr lang="es-PA" sz="1100" b="1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s-PA" sz="1100">
                <a:latin typeface="Arial" panose="020B0604020202020204" pitchFamily="34" charset="0"/>
                <a:cs typeface="Arial" panose="020B0604020202020204" pitchFamily="34" charset="0"/>
              </a:rPr>
              <a:t>SELLO,</a:t>
            </a:r>
            <a:r>
              <a:rPr lang="es-PA" sz="1100" baseline="0">
                <a:latin typeface="Arial" panose="020B0604020202020204" pitchFamily="34" charset="0"/>
                <a:cs typeface="Arial" panose="020B0604020202020204" pitchFamily="34" charset="0"/>
              </a:rPr>
              <a:t> FECHA Y FIRMA</a:t>
            </a:r>
            <a:endParaRPr lang="es-PA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737178</xdr:colOff>
      <xdr:row>70</xdr:row>
      <xdr:rowOff>0</xdr:rowOff>
    </xdr:from>
    <xdr:to>
      <xdr:col>11</xdr:col>
      <xdr:colOff>758560</xdr:colOff>
      <xdr:row>82</xdr:row>
      <xdr:rowOff>169335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FF1F8E0D-D224-4849-A73F-53C5A93F6147}"/>
            </a:ext>
          </a:extLst>
        </xdr:cNvPr>
        <xdr:cNvGrpSpPr/>
      </xdr:nvGrpSpPr>
      <xdr:grpSpPr>
        <a:xfrm>
          <a:off x="4352348" y="16582159"/>
          <a:ext cx="4015388" cy="2507290"/>
          <a:chOff x="8209032" y="16638812"/>
          <a:chExt cx="2916170" cy="2334987"/>
        </a:xfrm>
      </xdr:grpSpPr>
      <xdr:sp macro="" textlink="">
        <xdr:nvSpPr>
          <xdr:cNvPr id="22" name="Rectángulo 21">
            <a:extLst>
              <a:ext uri="{FF2B5EF4-FFF2-40B4-BE49-F238E27FC236}">
                <a16:creationId xmlns:a16="http://schemas.microsoft.com/office/drawing/2014/main" id="{6262A380-9F97-4A13-AE77-E31C97163594}"/>
              </a:ext>
            </a:extLst>
          </xdr:cNvPr>
          <xdr:cNvSpPr/>
        </xdr:nvSpPr>
        <xdr:spPr bwMode="auto">
          <a:xfrm>
            <a:off x="8209481" y="16638812"/>
            <a:ext cx="2915405" cy="233498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2C7803EA-EE09-4BBD-BFB1-AECE69CC9090}"/>
              </a:ext>
            </a:extLst>
          </xdr:cNvPr>
          <xdr:cNvSpPr txBox="1"/>
        </xdr:nvSpPr>
        <xdr:spPr bwMode="auto">
          <a:xfrm>
            <a:off x="8209032" y="16638812"/>
            <a:ext cx="2916170" cy="593014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DEPARTAMENTO DE CONTABILIDAD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FIRMA</a:t>
            </a:r>
          </a:p>
        </xdr:txBody>
      </xdr:sp>
    </xdr:grpSp>
    <xdr:clientData/>
  </xdr:twoCellAnchor>
  <xdr:twoCellAnchor>
    <xdr:from>
      <xdr:col>5</xdr:col>
      <xdr:colOff>759774</xdr:colOff>
      <xdr:row>84</xdr:row>
      <xdr:rowOff>33246</xdr:rowOff>
    </xdr:from>
    <xdr:to>
      <xdr:col>12</xdr:col>
      <xdr:colOff>189</xdr:colOff>
      <xdr:row>96</xdr:row>
      <xdr:rowOff>128497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249BB4DF-9A8D-4CC8-BEC4-769B4B19ED72}"/>
            </a:ext>
          </a:extLst>
        </xdr:cNvPr>
        <xdr:cNvGrpSpPr/>
      </xdr:nvGrpSpPr>
      <xdr:grpSpPr>
        <a:xfrm>
          <a:off x="4374944" y="19343019"/>
          <a:ext cx="4219393" cy="2433205"/>
          <a:chOff x="557743" y="19201937"/>
          <a:chExt cx="2924520" cy="2305504"/>
        </a:xfrm>
      </xdr:grpSpPr>
      <xdr:sp macro="" textlink="">
        <xdr:nvSpPr>
          <xdr:cNvPr id="25" name="Rectángulo 24">
            <a:extLst>
              <a:ext uri="{FF2B5EF4-FFF2-40B4-BE49-F238E27FC236}">
                <a16:creationId xmlns:a16="http://schemas.microsoft.com/office/drawing/2014/main" id="{50CD8BD2-CFE2-41E1-A254-7DFCF3F9A832}"/>
              </a:ext>
            </a:extLst>
          </xdr:cNvPr>
          <xdr:cNvSpPr/>
        </xdr:nvSpPr>
        <xdr:spPr bwMode="auto">
          <a:xfrm>
            <a:off x="557743" y="19201937"/>
            <a:ext cx="2924520" cy="2305504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4C65745A-D0B1-427B-B7D4-9DC5F3CBDEE8}"/>
              </a:ext>
            </a:extLst>
          </xdr:cNvPr>
          <xdr:cNvSpPr txBox="1"/>
        </xdr:nvSpPr>
        <xdr:spPr bwMode="auto">
          <a:xfrm>
            <a:off x="557743" y="19201937"/>
            <a:ext cx="2920792" cy="676295"/>
          </a:xfrm>
          <a:prstGeom prst="rect">
            <a:avLst/>
          </a:prstGeom>
          <a:solidFill>
            <a:schemeClr val="lt1"/>
          </a:solidFill>
          <a:ln w="2857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>
              <a:defRPr sz="1000"/>
            </a:pPr>
            <a:r>
              <a:rPr lang="es-PA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OFICINA DE FISCALIZACIÓN GENERAL DE LA CGR</a:t>
            </a:r>
          </a:p>
          <a:p>
            <a:pPr algn="ctr" rtl="0">
              <a:defRPr sz="1000"/>
            </a:pPr>
            <a:r>
              <a:rPr lang="es-PA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SELLO, FECHA Y REFRENDO</a:t>
            </a:r>
          </a:p>
        </xdr:txBody>
      </xdr:sp>
    </xdr:grpSp>
    <xdr:clientData/>
  </xdr:twoCellAnchor>
  <xdr:twoCellAnchor>
    <xdr:from>
      <xdr:col>1</xdr:col>
      <xdr:colOff>12699</xdr:colOff>
      <xdr:row>68</xdr:row>
      <xdr:rowOff>336245</xdr:rowOff>
    </xdr:from>
    <xdr:to>
      <xdr:col>7</xdr:col>
      <xdr:colOff>0</xdr:colOff>
      <xdr:row>68</xdr:row>
      <xdr:rowOff>336245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E5350B8A-EB93-433E-800D-CE4860CD8356}"/>
            </a:ext>
          </a:extLst>
        </xdr:cNvPr>
        <xdr:cNvCxnSpPr/>
      </xdr:nvCxnSpPr>
      <xdr:spPr>
        <a:xfrm>
          <a:off x="231774" y="16414445"/>
          <a:ext cx="52070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ega/AppData/Local/Temp/formulario-solicitud-y-pago-de-vi&#225;ticos-y-o-transporte-v-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ORMULARIO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E3" sqref="E3"/>
    </sheetView>
  </sheetViews>
  <sheetFormatPr baseColWidth="10" defaultColWidth="0" defaultRowHeight="15" x14ac:dyDescent="0.25"/>
  <cols>
    <col min="1" max="1" width="24.140625" style="18" bestFit="1" customWidth="1"/>
    <col min="2" max="2" width="13" bestFit="1" customWidth="1"/>
    <col min="3" max="3" width="30.7109375" bestFit="1" customWidth="1"/>
    <col min="4" max="4" width="22" bestFit="1" customWidth="1"/>
    <col min="5" max="5" width="11" customWidth="1"/>
    <col min="6" max="16384" width="11" hidden="1"/>
  </cols>
  <sheetData>
    <row r="1" spans="1:4" x14ac:dyDescent="0.25">
      <c r="A1" s="19"/>
      <c r="B1" s="20"/>
      <c r="C1" s="20"/>
      <c r="D1" s="20"/>
    </row>
    <row r="2" spans="1:4" x14ac:dyDescent="0.25">
      <c r="A2" s="187" t="s">
        <v>1</v>
      </c>
      <c r="B2" s="187"/>
      <c r="C2" s="187"/>
      <c r="D2" s="187"/>
    </row>
    <row r="3" spans="1:4" x14ac:dyDescent="0.25">
      <c r="A3" s="14" t="s">
        <v>21</v>
      </c>
      <c r="B3" s="14" t="s">
        <v>43</v>
      </c>
      <c r="C3" s="14" t="s">
        <v>54</v>
      </c>
      <c r="D3" s="14" t="s">
        <v>52</v>
      </c>
    </row>
    <row r="4" spans="1:4" x14ac:dyDescent="0.25">
      <c r="A4" s="16" t="s">
        <v>22</v>
      </c>
      <c r="B4" s="15">
        <v>10</v>
      </c>
      <c r="C4" s="15">
        <v>7</v>
      </c>
      <c r="D4" s="15">
        <v>7</v>
      </c>
    </row>
    <row r="5" spans="1:4" x14ac:dyDescent="0.25">
      <c r="A5" s="16" t="s">
        <v>23</v>
      </c>
      <c r="B5" s="15">
        <v>15</v>
      </c>
      <c r="C5" s="15">
        <v>10</v>
      </c>
      <c r="D5" s="15">
        <v>10</v>
      </c>
    </row>
    <row r="6" spans="1:4" x14ac:dyDescent="0.25">
      <c r="A6" s="16" t="s">
        <v>24</v>
      </c>
      <c r="B6" s="15">
        <v>15</v>
      </c>
      <c r="C6" s="15">
        <v>13</v>
      </c>
      <c r="D6" s="15">
        <v>13</v>
      </c>
    </row>
    <row r="7" spans="1:4" x14ac:dyDescent="0.25">
      <c r="A7" s="16" t="s">
        <v>25</v>
      </c>
      <c r="B7" s="15">
        <v>85</v>
      </c>
      <c r="C7" s="15">
        <v>70</v>
      </c>
      <c r="D7" s="15">
        <v>70</v>
      </c>
    </row>
    <row r="8" spans="1:4" x14ac:dyDescent="0.25">
      <c r="A8" s="16"/>
      <c r="B8" s="15">
        <f>SUM(B4:B7)</f>
        <v>125</v>
      </c>
      <c r="C8" s="15">
        <f>SUM(C4:C7)</f>
        <v>100</v>
      </c>
      <c r="D8" s="15">
        <f>SUM(D4:D7)</f>
        <v>100</v>
      </c>
    </row>
    <row r="9" spans="1:4" x14ac:dyDescent="0.25">
      <c r="A9" s="21"/>
      <c r="B9" s="22"/>
      <c r="C9" s="22"/>
      <c r="D9" s="22"/>
    </row>
    <row r="10" spans="1:4" x14ac:dyDescent="0.25">
      <c r="A10" s="188" t="s">
        <v>51</v>
      </c>
      <c r="B10" s="188"/>
      <c r="C10" s="188"/>
      <c r="D10" s="188"/>
    </row>
    <row r="11" spans="1:4" x14ac:dyDescent="0.25">
      <c r="A11" s="13" t="s">
        <v>26</v>
      </c>
      <c r="B11" s="14" t="s">
        <v>43</v>
      </c>
      <c r="C11" s="14" t="s">
        <v>54</v>
      </c>
      <c r="D11" s="14" t="s">
        <v>52</v>
      </c>
    </row>
    <row r="12" spans="1:4" x14ac:dyDescent="0.25">
      <c r="A12" s="16" t="s">
        <v>27</v>
      </c>
      <c r="B12" s="15">
        <v>700</v>
      </c>
      <c r="C12" s="15">
        <v>600</v>
      </c>
      <c r="D12" s="15">
        <v>600</v>
      </c>
    </row>
    <row r="13" spans="1:4" x14ac:dyDescent="0.25">
      <c r="A13" s="16" t="s">
        <v>28</v>
      </c>
      <c r="B13" s="15">
        <v>700</v>
      </c>
      <c r="C13" s="15">
        <v>600</v>
      </c>
      <c r="D13" s="15">
        <v>600</v>
      </c>
    </row>
    <row r="14" spans="1:4" x14ac:dyDescent="0.25">
      <c r="A14" s="16" t="s">
        <v>29</v>
      </c>
      <c r="B14" s="15">
        <v>700</v>
      </c>
      <c r="C14" s="15">
        <v>600</v>
      </c>
      <c r="D14" s="15">
        <v>600</v>
      </c>
    </row>
    <row r="15" spans="1:4" x14ac:dyDescent="0.25">
      <c r="A15" s="16" t="s">
        <v>30</v>
      </c>
      <c r="B15" s="15">
        <v>700</v>
      </c>
      <c r="C15" s="15">
        <v>600</v>
      </c>
      <c r="D15" s="15">
        <v>600</v>
      </c>
    </row>
    <row r="16" spans="1:4" x14ac:dyDescent="0.25">
      <c r="A16" s="16" t="s">
        <v>31</v>
      </c>
      <c r="B16" s="15">
        <v>600</v>
      </c>
      <c r="C16" s="15">
        <v>500</v>
      </c>
      <c r="D16" s="15">
        <v>500</v>
      </c>
    </row>
    <row r="17" spans="1:4" x14ac:dyDescent="0.25">
      <c r="A17" s="16" t="s">
        <v>32</v>
      </c>
      <c r="B17" s="15">
        <v>600</v>
      </c>
      <c r="C17" s="15">
        <v>500</v>
      </c>
      <c r="D17" s="15">
        <v>500</v>
      </c>
    </row>
    <row r="18" spans="1:4" x14ac:dyDescent="0.25">
      <c r="A18" s="16" t="s">
        <v>33</v>
      </c>
      <c r="B18" s="15">
        <v>600</v>
      </c>
      <c r="C18" s="15">
        <v>500</v>
      </c>
      <c r="D18" s="15">
        <v>500</v>
      </c>
    </row>
    <row r="19" spans="1:4" x14ac:dyDescent="0.25">
      <c r="A19" s="16" t="s">
        <v>34</v>
      </c>
      <c r="B19" s="15">
        <v>600</v>
      </c>
      <c r="C19" s="15">
        <v>500</v>
      </c>
      <c r="D19" s="15">
        <v>500</v>
      </c>
    </row>
    <row r="20" spans="1:4" x14ac:dyDescent="0.25">
      <c r="A20" s="16" t="s">
        <v>35</v>
      </c>
      <c r="B20" s="15">
        <v>600</v>
      </c>
      <c r="C20" s="15">
        <v>500</v>
      </c>
      <c r="D20" s="15">
        <v>500</v>
      </c>
    </row>
    <row r="21" spans="1:4" x14ac:dyDescent="0.25">
      <c r="A21" s="16" t="s">
        <v>36</v>
      </c>
      <c r="B21" s="15">
        <v>500</v>
      </c>
      <c r="C21" s="15">
        <v>400</v>
      </c>
      <c r="D21" s="15">
        <v>400</v>
      </c>
    </row>
    <row r="22" spans="1:4" x14ac:dyDescent="0.25">
      <c r="A22" s="16" t="s">
        <v>37</v>
      </c>
      <c r="B22" s="15">
        <v>500</v>
      </c>
      <c r="C22" s="15">
        <v>400</v>
      </c>
      <c r="D22" s="15">
        <v>400</v>
      </c>
    </row>
    <row r="23" spans="1:4" x14ac:dyDescent="0.25">
      <c r="A23" s="16" t="s">
        <v>38</v>
      </c>
      <c r="B23" s="15">
        <v>500</v>
      </c>
      <c r="C23" s="15">
        <v>400</v>
      </c>
      <c r="D23" s="15">
        <v>400</v>
      </c>
    </row>
    <row r="24" spans="1:4" x14ac:dyDescent="0.25">
      <c r="A24" s="16" t="s">
        <v>39</v>
      </c>
      <c r="B24" s="15">
        <v>500</v>
      </c>
      <c r="C24" s="15">
        <v>400</v>
      </c>
      <c r="D24" s="15">
        <v>400</v>
      </c>
    </row>
    <row r="25" spans="1:4" x14ac:dyDescent="0.25">
      <c r="A25" s="19"/>
      <c r="B25" s="20"/>
      <c r="C25" s="20"/>
      <c r="D25" s="20"/>
    </row>
    <row r="26" spans="1:4" x14ac:dyDescent="0.25">
      <c r="A26" s="17" t="s">
        <v>40</v>
      </c>
      <c r="B26" s="20"/>
      <c r="C26" s="20"/>
      <c r="D26" s="20"/>
    </row>
    <row r="27" spans="1:4" x14ac:dyDescent="0.25">
      <c r="A27" s="17" t="s">
        <v>41</v>
      </c>
      <c r="B27" s="20"/>
      <c r="C27" s="20"/>
      <c r="D27" s="20"/>
    </row>
    <row r="28" spans="1:4" x14ac:dyDescent="0.25">
      <c r="A28" s="23" t="s">
        <v>44</v>
      </c>
      <c r="B28" s="20"/>
      <c r="C28" s="20"/>
      <c r="D28" s="20"/>
    </row>
    <row r="29" spans="1:4" x14ac:dyDescent="0.25">
      <c r="A29" s="23" t="s">
        <v>82</v>
      </c>
      <c r="B29" s="20"/>
      <c r="C29" s="20"/>
      <c r="D29" s="20"/>
    </row>
    <row r="30" spans="1:4" x14ac:dyDescent="0.25">
      <c r="A30" s="23" t="s">
        <v>45</v>
      </c>
      <c r="B30" s="20"/>
      <c r="C30" s="20"/>
      <c r="D30" s="20"/>
    </row>
    <row r="31" spans="1:4" x14ac:dyDescent="0.25">
      <c r="A31" s="23" t="s">
        <v>46</v>
      </c>
      <c r="B31" s="20"/>
      <c r="C31" s="20"/>
      <c r="D31" s="20"/>
    </row>
    <row r="32" spans="1:4" x14ac:dyDescent="0.25">
      <c r="A32" s="19"/>
      <c r="B32" s="20"/>
      <c r="C32" s="20"/>
      <c r="D32" s="20"/>
    </row>
    <row r="33" spans="1:4" x14ac:dyDescent="0.25">
      <c r="A33" s="19"/>
      <c r="B33" s="20"/>
      <c r="C33" s="20"/>
      <c r="D33" s="20"/>
    </row>
    <row r="34" spans="1:4" x14ac:dyDescent="0.25">
      <c r="A34" s="19"/>
      <c r="B34" s="20"/>
      <c r="C34" s="20"/>
      <c r="D34" s="20"/>
    </row>
    <row r="35" spans="1:4" x14ac:dyDescent="0.25">
      <c r="A35" s="19"/>
      <c r="B35" s="20"/>
      <c r="C35" s="20"/>
      <c r="D35" s="20"/>
    </row>
    <row r="36" spans="1:4" x14ac:dyDescent="0.25">
      <c r="A36" s="19"/>
      <c r="B36" s="20"/>
      <c r="C36" s="20"/>
      <c r="D36" s="20"/>
    </row>
    <row r="37" spans="1:4" x14ac:dyDescent="0.25">
      <c r="A37" s="19"/>
      <c r="B37" s="20"/>
      <c r="C37" s="20"/>
      <c r="D37" s="20"/>
    </row>
    <row r="38" spans="1:4" x14ac:dyDescent="0.25">
      <c r="A38" s="19"/>
      <c r="B38" s="20"/>
      <c r="C38" s="20"/>
      <c r="D38" s="20"/>
    </row>
    <row r="39" spans="1:4" x14ac:dyDescent="0.25">
      <c r="A39" s="23"/>
      <c r="B39" s="24"/>
      <c r="C39" s="24"/>
      <c r="D39" s="24"/>
    </row>
    <row r="40" spans="1:4" x14ac:dyDescent="0.25">
      <c r="A40" s="23"/>
      <c r="B40" s="24"/>
      <c r="C40" s="24"/>
      <c r="D40" s="24"/>
    </row>
    <row r="41" spans="1:4" x14ac:dyDescent="0.25">
      <c r="A41" s="23"/>
      <c r="B41" s="24"/>
      <c r="C41" s="24"/>
      <c r="D41" s="24"/>
    </row>
    <row r="42" spans="1:4" x14ac:dyDescent="0.25">
      <c r="A42" s="23"/>
      <c r="B42" s="24"/>
      <c r="C42" s="24"/>
      <c r="D42" s="24"/>
    </row>
  </sheetData>
  <mergeCells count="2">
    <mergeCell ref="A2:D2"/>
    <mergeCell ref="A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T99"/>
  <sheetViews>
    <sheetView topLeftCell="A13" zoomScale="85" zoomScaleNormal="85" workbookViewId="0">
      <selection activeCell="B63" sqref="B63:F63"/>
    </sheetView>
  </sheetViews>
  <sheetFormatPr baseColWidth="10" defaultColWidth="11.42578125" defaultRowHeight="15" x14ac:dyDescent="0.25"/>
  <cols>
    <col min="1" max="1" width="3.28515625" customWidth="1"/>
    <col min="2" max="2" width="18" customWidth="1"/>
    <col min="3" max="3" width="19.5703125" style="33" customWidth="1"/>
    <col min="4" max="4" width="12.28515625" customWidth="1"/>
    <col min="5" max="5" width="1" customWidth="1"/>
    <col min="6" max="6" width="15.5703125" customWidth="1"/>
    <col min="7" max="7" width="11.85546875" customWidth="1"/>
    <col min="8" max="8" width="6.5703125" customWidth="1"/>
    <col min="9" max="9" width="1.85546875" customWidth="1"/>
    <col min="10" max="10" width="16.5703125" customWidth="1"/>
    <col min="11" max="11" width="7.5703125" style="18" customWidth="1"/>
    <col min="12" max="12" width="14.7109375" customWidth="1"/>
    <col min="13" max="13" width="6.140625" customWidth="1"/>
    <col min="14" max="14" width="16.85546875" customWidth="1"/>
    <col min="15" max="15" width="5.42578125" customWidth="1"/>
    <col min="16" max="16" width="33.28515625" customWidth="1"/>
    <col min="17" max="17" width="3" style="11" customWidth="1"/>
    <col min="18" max="18" width="2.85546875" customWidth="1"/>
    <col min="19" max="19" width="8.28515625" customWidth="1"/>
  </cols>
  <sheetData>
    <row r="5" spans="1:18" ht="5.25" customHeight="1" x14ac:dyDescent="0.25">
      <c r="A5" s="120"/>
      <c r="B5" s="120"/>
      <c r="C5" s="121"/>
      <c r="D5" s="120"/>
      <c r="E5" s="120"/>
      <c r="F5" s="120"/>
      <c r="G5" s="120"/>
      <c r="H5" s="120"/>
      <c r="I5" s="120"/>
      <c r="J5" s="120"/>
      <c r="K5" s="122"/>
      <c r="L5" s="120"/>
      <c r="M5" s="120"/>
      <c r="N5" s="120"/>
      <c r="O5" s="120"/>
      <c r="P5" s="120"/>
      <c r="Q5" s="123"/>
      <c r="R5" s="120"/>
    </row>
    <row r="6" spans="1:18" ht="18" x14ac:dyDescent="0.25">
      <c r="A6" s="124"/>
      <c r="B6" s="189" t="s">
        <v>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37"/>
      <c r="R6" s="120"/>
    </row>
    <row r="7" spans="1:18" ht="18" x14ac:dyDescent="0.25">
      <c r="A7" s="124"/>
      <c r="B7" s="85" t="s">
        <v>49</v>
      </c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38"/>
      <c r="R7" s="120"/>
    </row>
    <row r="8" spans="1:18" ht="18" x14ac:dyDescent="0.25">
      <c r="A8" s="124"/>
      <c r="B8" s="190" t="s">
        <v>83</v>
      </c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39"/>
      <c r="R8" s="120"/>
    </row>
    <row r="9" spans="1:18" ht="5.25" customHeight="1" x14ac:dyDescent="0.25">
      <c r="A9" s="124"/>
      <c r="B9" s="173"/>
      <c r="C9" s="173"/>
      <c r="D9" s="173"/>
      <c r="E9" s="173"/>
      <c r="F9" s="173"/>
      <c r="G9" s="173"/>
      <c r="H9" s="173"/>
      <c r="I9" s="88"/>
      <c r="J9" s="173"/>
      <c r="K9" s="173"/>
      <c r="L9" s="173"/>
      <c r="M9" s="173"/>
      <c r="N9" s="173"/>
      <c r="O9" s="173"/>
      <c r="P9" s="173"/>
      <c r="Q9" s="39"/>
      <c r="R9" s="120"/>
    </row>
    <row r="10" spans="1:18" ht="18" x14ac:dyDescent="0.25">
      <c r="A10" s="124"/>
      <c r="B10" s="191" t="s">
        <v>57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40"/>
      <c r="R10" s="120"/>
    </row>
    <row r="11" spans="1:18" ht="5.25" customHeight="1" x14ac:dyDescent="0.25">
      <c r="A11" s="124"/>
      <c r="B11" s="41"/>
      <c r="C11" s="78"/>
      <c r="D11" s="41"/>
      <c r="E11" s="41"/>
      <c r="F11" s="41"/>
      <c r="G11" s="41"/>
      <c r="H11" s="41"/>
      <c r="I11" s="35"/>
      <c r="J11" s="41"/>
      <c r="K11" s="41"/>
      <c r="L11" s="41"/>
      <c r="M11" s="41"/>
      <c r="N11" s="41"/>
      <c r="O11" s="41"/>
      <c r="P11" s="41"/>
      <c r="Q11" s="37"/>
      <c r="R11" s="120"/>
    </row>
    <row r="12" spans="1:18" ht="15.75" x14ac:dyDescent="0.25">
      <c r="A12" s="124"/>
      <c r="B12" s="89" t="s">
        <v>42</v>
      </c>
      <c r="C12" s="192">
        <v>7</v>
      </c>
      <c r="D12" s="192"/>
      <c r="E12" s="192"/>
      <c r="F12" s="192"/>
      <c r="G12" s="89"/>
      <c r="H12" s="89"/>
      <c r="I12" s="90"/>
      <c r="J12" s="89"/>
      <c r="K12" s="41"/>
      <c r="L12" s="91" t="s">
        <v>80</v>
      </c>
      <c r="M12" s="193">
        <v>44677</v>
      </c>
      <c r="N12" s="193"/>
      <c r="O12" s="193"/>
      <c r="P12" s="193"/>
      <c r="Q12" s="36"/>
      <c r="R12" s="120"/>
    </row>
    <row r="13" spans="1:18" ht="5.25" customHeight="1" x14ac:dyDescent="0.25">
      <c r="A13" s="124"/>
      <c r="B13" s="41"/>
      <c r="C13" s="78"/>
      <c r="D13" s="41"/>
      <c r="E13" s="41"/>
      <c r="F13" s="41"/>
      <c r="G13" s="41"/>
      <c r="H13" s="41"/>
      <c r="I13" s="35"/>
      <c r="J13" s="41"/>
      <c r="K13" s="41"/>
      <c r="L13" s="41"/>
      <c r="M13" s="41"/>
      <c r="N13" s="41"/>
      <c r="O13" s="41"/>
      <c r="P13" s="41"/>
      <c r="Q13" s="43"/>
      <c r="R13" s="120"/>
    </row>
    <row r="14" spans="1:18" ht="15.75" x14ac:dyDescent="0.25">
      <c r="A14" s="124"/>
      <c r="B14" s="194" t="s">
        <v>60</v>
      </c>
      <c r="C14" s="194"/>
      <c r="D14" s="195" t="s">
        <v>84</v>
      </c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36"/>
      <c r="R14" s="120"/>
    </row>
    <row r="15" spans="1:18" ht="15.75" thickBot="1" x14ac:dyDescent="0.3">
      <c r="A15" s="124"/>
      <c r="B15" s="44"/>
      <c r="C15" s="34"/>
      <c r="D15" s="32"/>
      <c r="E15" s="32"/>
      <c r="F15" s="32"/>
      <c r="G15" s="32"/>
      <c r="H15" s="32"/>
      <c r="I15" s="2"/>
      <c r="J15" s="42"/>
      <c r="K15" s="31"/>
      <c r="L15" s="32"/>
      <c r="M15" s="32"/>
      <c r="N15" s="32"/>
      <c r="O15" s="32"/>
      <c r="P15" s="32"/>
      <c r="Q15" s="36"/>
      <c r="R15" s="120"/>
    </row>
    <row r="16" spans="1:18" ht="26.45" customHeight="1" x14ac:dyDescent="0.25">
      <c r="A16" s="124"/>
      <c r="B16" s="119" t="s">
        <v>69</v>
      </c>
      <c r="C16" s="202" t="s">
        <v>103</v>
      </c>
      <c r="D16" s="202"/>
      <c r="E16" s="202"/>
      <c r="F16" s="202"/>
      <c r="G16" s="203" t="s">
        <v>68</v>
      </c>
      <c r="H16" s="203"/>
      <c r="I16" s="203"/>
      <c r="J16" s="203"/>
      <c r="K16" s="203"/>
      <c r="L16" s="203"/>
      <c r="M16" s="203"/>
      <c r="N16" s="203"/>
      <c r="O16" s="203"/>
      <c r="P16" s="204"/>
      <c r="Q16" s="45"/>
      <c r="R16" s="120"/>
    </row>
    <row r="17" spans="1:18" ht="56.25" customHeight="1" thickBot="1" x14ac:dyDescent="0.3">
      <c r="A17" s="124"/>
      <c r="B17" s="205" t="s">
        <v>91</v>
      </c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7"/>
      <c r="Q17" s="46"/>
      <c r="R17" s="120"/>
    </row>
    <row r="18" spans="1:18" ht="7.5" customHeight="1" thickBot="1" x14ac:dyDescent="0.3">
      <c r="A18" s="124"/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174"/>
      <c r="R18" s="120"/>
    </row>
    <row r="19" spans="1:18" ht="36" customHeight="1" thickBot="1" x14ac:dyDescent="0.3">
      <c r="A19" s="124"/>
      <c r="B19" s="92" t="s">
        <v>62</v>
      </c>
      <c r="C19" s="209" t="s">
        <v>108</v>
      </c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1"/>
      <c r="Q19" s="174"/>
      <c r="R19" s="120"/>
    </row>
    <row r="20" spans="1:18" ht="26.25" customHeight="1" thickBot="1" x14ac:dyDescent="0.3">
      <c r="A20" s="124"/>
      <c r="B20" s="212" t="s">
        <v>61</v>
      </c>
      <c r="C20" s="213" t="s">
        <v>73</v>
      </c>
      <c r="D20" s="214"/>
      <c r="E20" s="199" t="s">
        <v>77</v>
      </c>
      <c r="F20" s="199"/>
      <c r="G20" s="199"/>
      <c r="H20" s="199"/>
      <c r="I20" s="199"/>
      <c r="J20" s="200">
        <v>44670</v>
      </c>
      <c r="K20" s="200"/>
      <c r="L20" s="201" t="s">
        <v>48</v>
      </c>
      <c r="M20" s="201"/>
      <c r="N20" s="201"/>
      <c r="O20" s="196">
        <v>0.29166666666666669</v>
      </c>
      <c r="P20" s="196"/>
      <c r="Q20" s="174"/>
      <c r="R20" s="120"/>
    </row>
    <row r="21" spans="1:18" ht="28.5" customHeight="1" thickBot="1" x14ac:dyDescent="0.3">
      <c r="A21" s="124"/>
      <c r="B21" s="212"/>
      <c r="C21" s="197" t="s">
        <v>40</v>
      </c>
      <c r="D21" s="198"/>
      <c r="E21" s="199" t="s">
        <v>76</v>
      </c>
      <c r="F21" s="199"/>
      <c r="G21" s="199"/>
      <c r="H21" s="199"/>
      <c r="I21" s="199"/>
      <c r="J21" s="200">
        <v>44670</v>
      </c>
      <c r="K21" s="200"/>
      <c r="L21" s="201" t="s">
        <v>50</v>
      </c>
      <c r="M21" s="201"/>
      <c r="N21" s="201"/>
      <c r="O21" s="196">
        <v>0.77083333333333337</v>
      </c>
      <c r="P21" s="196"/>
      <c r="Q21" s="174"/>
      <c r="R21" s="120"/>
    </row>
    <row r="22" spans="1:18" ht="15.75" customHeight="1" thickBot="1" x14ac:dyDescent="0.3">
      <c r="A22" s="124"/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174"/>
      <c r="R22" s="120"/>
    </row>
    <row r="23" spans="1:18" ht="18" customHeight="1" thickBot="1" x14ac:dyDescent="0.3">
      <c r="A23" s="124"/>
      <c r="B23" s="226" t="s">
        <v>74</v>
      </c>
      <c r="C23" s="227"/>
      <c r="D23" s="228"/>
      <c r="E23" s="226" t="s">
        <v>8</v>
      </c>
      <c r="F23" s="228"/>
      <c r="G23" s="226" t="s">
        <v>9</v>
      </c>
      <c r="H23" s="227"/>
      <c r="I23" s="228"/>
      <c r="J23" s="226" t="s">
        <v>10</v>
      </c>
      <c r="K23" s="228"/>
      <c r="L23" s="226" t="s">
        <v>70</v>
      </c>
      <c r="M23" s="227"/>
      <c r="N23" s="228"/>
      <c r="O23" s="226" t="s">
        <v>63</v>
      </c>
      <c r="P23" s="228"/>
      <c r="Q23" s="47"/>
      <c r="R23" s="120"/>
    </row>
    <row r="24" spans="1:18" ht="21.75" customHeight="1" thickBot="1" x14ac:dyDescent="0.3">
      <c r="A24" s="124"/>
      <c r="B24" s="215" t="s">
        <v>92</v>
      </c>
      <c r="C24" s="216"/>
      <c r="D24" s="217"/>
      <c r="E24" s="218" t="s">
        <v>93</v>
      </c>
      <c r="F24" s="219"/>
      <c r="G24" s="215" t="s">
        <v>85</v>
      </c>
      <c r="H24" s="216"/>
      <c r="I24" s="217"/>
      <c r="J24" s="220" t="s">
        <v>94</v>
      </c>
      <c r="K24" s="221"/>
      <c r="L24" s="218" t="s">
        <v>88</v>
      </c>
      <c r="M24" s="222"/>
      <c r="N24" s="219"/>
      <c r="O24" s="223" t="s">
        <v>54</v>
      </c>
      <c r="P24" s="224"/>
      <c r="Q24" s="7"/>
      <c r="R24" s="120"/>
    </row>
    <row r="25" spans="1:18" ht="7.5" customHeight="1" thickBot="1" x14ac:dyDescent="0.3">
      <c r="A25" s="124"/>
      <c r="B25" s="120"/>
      <c r="C25" s="120"/>
      <c r="D25" s="120"/>
      <c r="E25" s="120"/>
      <c r="F25" s="120"/>
      <c r="G25" s="120"/>
      <c r="H25" s="120"/>
      <c r="I25" s="120"/>
      <c r="J25" s="120"/>
      <c r="K25" s="122"/>
      <c r="L25" s="120"/>
      <c r="M25" s="120"/>
      <c r="N25" s="120"/>
      <c r="O25" s="120"/>
      <c r="P25" s="120"/>
      <c r="Q25" s="125"/>
      <c r="R25" s="120"/>
    </row>
    <row r="26" spans="1:18" ht="18.75" customHeight="1" thickBot="1" x14ac:dyDescent="0.3">
      <c r="A26" s="124"/>
      <c r="B26" s="240" t="s">
        <v>1</v>
      </c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2"/>
      <c r="Q26" s="48"/>
      <c r="R26" s="120"/>
    </row>
    <row r="27" spans="1:18" ht="16.5" thickBot="1" x14ac:dyDescent="0.3">
      <c r="A27" s="124"/>
      <c r="B27" s="243" t="s">
        <v>11</v>
      </c>
      <c r="C27" s="244"/>
      <c r="D27" s="245"/>
      <c r="E27" s="93"/>
      <c r="F27" s="243" t="s">
        <v>12</v>
      </c>
      <c r="G27" s="244"/>
      <c r="H27" s="244"/>
      <c r="I27" s="244"/>
      <c r="J27" s="244"/>
      <c r="K27" s="244"/>
      <c r="L27" s="244"/>
      <c r="M27" s="244"/>
      <c r="N27" s="244"/>
      <c r="O27" s="244"/>
      <c r="P27" s="245"/>
      <c r="Q27" s="49"/>
      <c r="R27" s="120"/>
    </row>
    <row r="28" spans="1:18" ht="30" customHeight="1" thickBot="1" x14ac:dyDescent="0.3">
      <c r="A28" s="124"/>
      <c r="B28" s="94" t="s">
        <v>18</v>
      </c>
      <c r="C28" s="170" t="s">
        <v>17</v>
      </c>
      <c r="D28" s="94" t="s">
        <v>4</v>
      </c>
      <c r="E28" s="95"/>
      <c r="F28" s="138" t="s">
        <v>47</v>
      </c>
      <c r="G28" s="246" t="s">
        <v>13</v>
      </c>
      <c r="H28" s="247"/>
      <c r="I28" s="248"/>
      <c r="J28" s="247" t="s">
        <v>14</v>
      </c>
      <c r="K28" s="248"/>
      <c r="L28" s="246" t="s">
        <v>3</v>
      </c>
      <c r="M28" s="248"/>
      <c r="N28" s="249" t="s">
        <v>15</v>
      </c>
      <c r="O28" s="250"/>
      <c r="P28" s="96" t="s">
        <v>4</v>
      </c>
      <c r="Q28" s="51"/>
      <c r="R28" s="120"/>
    </row>
    <row r="29" spans="1:18" x14ac:dyDescent="0.25">
      <c r="A29" s="124"/>
      <c r="B29" s="161"/>
      <c r="C29" s="162"/>
      <c r="D29" s="163" t="s">
        <v>87</v>
      </c>
      <c r="E29" s="7"/>
      <c r="F29" s="151">
        <v>44670</v>
      </c>
      <c r="G29" s="152"/>
      <c r="H29" s="229" t="s">
        <v>40</v>
      </c>
      <c r="I29" s="230"/>
      <c r="J29" s="152">
        <v>6</v>
      </c>
      <c r="K29" s="153" t="s">
        <v>40</v>
      </c>
      <c r="L29" s="152">
        <v>6</v>
      </c>
      <c r="M29" s="154" t="s">
        <v>40</v>
      </c>
      <c r="N29" s="155"/>
      <c r="O29" s="156" t="s">
        <v>40</v>
      </c>
      <c r="P29" s="157">
        <f>IF((SUM(G29:N29))=0,"",(SUM(G29:N29)))</f>
        <v>12</v>
      </c>
      <c r="Q29" s="52"/>
      <c r="R29" s="120"/>
    </row>
    <row r="30" spans="1:18" x14ac:dyDescent="0.25">
      <c r="A30" s="124"/>
      <c r="B30" s="126"/>
      <c r="C30" s="162" t="str">
        <f>IF($O$24="","",IF(B30="","",IF($O$24="TITULAR",DATA!$B$8,DATA!$C$8)))</f>
        <v/>
      </c>
      <c r="D30" s="163" t="str">
        <f>IFERROR(C30*B30,"")</f>
        <v/>
      </c>
      <c r="E30" s="53"/>
      <c r="F30" s="159"/>
      <c r="G30" s="142"/>
      <c r="H30" s="231" t="s">
        <v>40</v>
      </c>
      <c r="I30" s="232"/>
      <c r="J30" s="142"/>
      <c r="K30" s="25" t="s">
        <v>40</v>
      </c>
      <c r="L30" s="142"/>
      <c r="M30" s="27" t="s">
        <v>40</v>
      </c>
      <c r="N30" s="142"/>
      <c r="O30" s="29" t="s">
        <v>41</v>
      </c>
      <c r="P30" s="144" t="str">
        <f>IF((SUM(G30:N30))=0,"",(SUM(G30:N30)))</f>
        <v/>
      </c>
      <c r="Q30" s="54"/>
      <c r="R30" s="120"/>
    </row>
    <row r="31" spans="1:18" x14ac:dyDescent="0.25">
      <c r="A31" s="124"/>
      <c r="B31" s="126"/>
      <c r="C31" s="162" t="str">
        <f>IF($O$24="","",IF(B31="","",IF($O$24="TITULAR",DATA!$B$8,DATA!$C$8)))</f>
        <v/>
      </c>
      <c r="D31" s="163" t="str">
        <f>IFERROR(C31*B31,"")</f>
        <v/>
      </c>
      <c r="E31" s="50"/>
      <c r="F31" s="160"/>
      <c r="G31" s="142"/>
      <c r="H31" s="231" t="s">
        <v>40</v>
      </c>
      <c r="I31" s="232"/>
      <c r="J31" s="142"/>
      <c r="K31" s="25" t="s">
        <v>40</v>
      </c>
      <c r="L31" s="142"/>
      <c r="M31" s="27" t="s">
        <v>40</v>
      </c>
      <c r="N31" s="142"/>
      <c r="O31" s="29" t="s">
        <v>41</v>
      </c>
      <c r="P31" s="144" t="str">
        <f>IF((SUM(G31:N31))=0,"",(SUM(G31:N31)))</f>
        <v/>
      </c>
      <c r="Q31" s="55"/>
      <c r="R31" s="120"/>
    </row>
    <row r="32" spans="1:18" x14ac:dyDescent="0.25">
      <c r="A32" s="124"/>
      <c r="B32" s="126"/>
      <c r="C32" s="162" t="str">
        <f>IF($O$24="","",IF(B32="","",IF($O$24="TITULAR",DATA!$B$8,DATA!$C$8)))</f>
        <v/>
      </c>
      <c r="D32" s="163" t="str">
        <f>IFERROR(C32*B32,"")</f>
        <v/>
      </c>
      <c r="E32" s="50"/>
      <c r="F32" s="160"/>
      <c r="G32" s="142"/>
      <c r="H32" s="231" t="s">
        <v>41</v>
      </c>
      <c r="I32" s="232"/>
      <c r="J32" s="142"/>
      <c r="K32" s="25" t="s">
        <v>41</v>
      </c>
      <c r="L32" s="142"/>
      <c r="M32" s="27" t="s">
        <v>40</v>
      </c>
      <c r="N32" s="142" t="str">
        <f>IF($O$24="","",IF(O32="","",IF(O32="SI",IF($O$24="TITULAR",VLOOKUP("HOSPEDAJE",DATA!$A$3:$D$8,2,FALSE),IF($O$24="OTROS SERVIDORES PÚBLICOS",VLOOKUP("HOSPEDAJE",DATA!$A$3:$D$8,3,FALSE),IF($O$24="OTRAS PERSONAS",VLOOKUP("HOSPEDAJE",DATA!$A$3:$D$8,4,FALSE)))),0)))</f>
        <v/>
      </c>
      <c r="O32" s="29"/>
      <c r="P32" s="144" t="str">
        <f>IF((SUM(G32:N32))=0,"",(SUM(G32:N32)))</f>
        <v/>
      </c>
      <c r="Q32" s="56"/>
      <c r="R32" s="120"/>
    </row>
    <row r="33" spans="1:18" ht="15.75" thickBot="1" x14ac:dyDescent="0.3">
      <c r="A33" s="124"/>
      <c r="B33" s="127"/>
      <c r="C33" s="164" t="str">
        <f>IF($O$24="","",IF(B33="","",IF($O$24="TITULAR",DATA!$B$8,DATA!$C$8)))</f>
        <v/>
      </c>
      <c r="D33" s="165" t="str">
        <f>IFERROR(C33*B33,"")</f>
        <v/>
      </c>
      <c r="E33" s="8"/>
      <c r="F33" s="97"/>
      <c r="G33" s="143" t="str">
        <f>IF($O$24="","",IF(H33="","",IF(H33="SI",IF($O$24="TITULAR",VLOOKUP("DESAYUNO",DATA!$A$3:$D$8,2,FALSE),IF($O$24="OTROS SERVIDORES PÚBLICOS",VLOOKUP("DESAYUNO",DATA!$A$3:$D$8,3,FALSE),IF($O$24="OTRAS PERSONAS",VLOOKUP("DESAYUNO",DATA!$A$3:$D$8,4,FALSE)))),0)))</f>
        <v/>
      </c>
      <c r="H33" s="233"/>
      <c r="I33" s="234"/>
      <c r="J33" s="143" t="str">
        <f>IF($O$24="","",IF(K33="","",IF(K33="SI",IF($O$24="TITULAR",VLOOKUP("ALMUERZO",DATA!$A$3:$D$8,2,FALSE),IF($O$24="OTROS SERVIDORES PÚBLICOS",VLOOKUP("ALMUERZO",DATA!$A$3:$D$8,3,FALSE),IF($O$24="OTRAS PERSONAS",VLOOKUP("ALMUERZO",DATA!$A$3:$D$8,4,FALSE)))),0)))</f>
        <v/>
      </c>
      <c r="K33" s="26"/>
      <c r="L33" s="143" t="str">
        <f>IF($O$24="","",IF(M33="","",IF(M33="SI",IF($O$24="TITULAR",VLOOKUP("CENA",DATA!$A$3:$D$8,2,FALSE),IF($O$24="OTROS SERVIDORES PÚBLICOS",VLOOKUP("CENA",DATA!$A$3:$D$8,3,FALSE),IF($O$24="OTRAS PERSONAS",VLOOKUP("CENA",DATA!$A$3:$D$8,4,FALSE)))),0)))</f>
        <v/>
      </c>
      <c r="M33" s="28"/>
      <c r="N33" s="143" t="str">
        <f>IF($O$24="","",IF(O33="","",IF(O33="SI",IF($O$24="TITULAR",VLOOKUP("HOSPEDAJE",DATA!$A$3:$D$8,2,FALSE),IF($O$24="OTROS SERVIDORES PÚBLICOS",VLOOKUP("HOSPEDAJE",DATA!$A$3:$D$8,3,FALSE),IF($O$24="OTRAS PERSONAS",VLOOKUP("HOSPEDAJE",DATA!$A$3:$D$8,4,FALSE)))),0)))</f>
        <v/>
      </c>
      <c r="O33" s="30"/>
      <c r="P33" s="145" t="str">
        <f>IF((SUM(G33:N33))=0,"",(SUM(G33:N33)))</f>
        <v/>
      </c>
      <c r="Q33" s="57"/>
      <c r="R33" s="120"/>
    </row>
    <row r="34" spans="1:18" ht="16.5" thickBot="1" x14ac:dyDescent="0.3">
      <c r="A34" s="124"/>
      <c r="B34" s="235" t="s">
        <v>6</v>
      </c>
      <c r="C34" s="236"/>
      <c r="D34" s="166"/>
      <c r="E34" s="5"/>
      <c r="F34" s="237" t="s">
        <v>6</v>
      </c>
      <c r="G34" s="238"/>
      <c r="H34" s="238"/>
      <c r="I34" s="238"/>
      <c r="J34" s="238"/>
      <c r="K34" s="238"/>
      <c r="L34" s="238"/>
      <c r="M34" s="238"/>
      <c r="N34" s="238"/>
      <c r="O34" s="239"/>
      <c r="P34" s="158">
        <f>IF((SUM(P29:P33))=0,"",SUM(P29:P33))</f>
        <v>12</v>
      </c>
      <c r="Q34" s="58"/>
      <c r="R34" s="120"/>
    </row>
    <row r="35" spans="1:18" ht="7.5" customHeight="1" thickBot="1" x14ac:dyDescent="0.3">
      <c r="A35" s="124"/>
      <c r="B35" s="59"/>
      <c r="C35" s="3"/>
      <c r="D35" s="60"/>
      <c r="E35" s="5"/>
      <c r="F35" s="61"/>
      <c r="G35" s="5"/>
      <c r="H35" s="5"/>
      <c r="I35" s="4"/>
      <c r="J35" s="5"/>
      <c r="K35" s="62"/>
      <c r="L35" s="5"/>
      <c r="M35" s="60"/>
      <c r="N35" s="63"/>
      <c r="O35" s="63"/>
      <c r="P35" s="64"/>
      <c r="Q35" s="64"/>
      <c r="R35" s="120"/>
    </row>
    <row r="36" spans="1:18" ht="30" customHeight="1" thickBot="1" x14ac:dyDescent="0.3">
      <c r="A36" s="124"/>
      <c r="B36" s="260" t="s">
        <v>64</v>
      </c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2">
        <v>12</v>
      </c>
      <c r="P36" s="263"/>
      <c r="Q36" s="65"/>
      <c r="R36" s="120"/>
    </row>
    <row r="37" spans="1:18" ht="7.5" customHeight="1" thickBot="1" x14ac:dyDescent="0.3">
      <c r="A37" s="124"/>
      <c r="B37" s="66"/>
      <c r="C37" s="6"/>
      <c r="D37" s="66"/>
      <c r="E37" s="66"/>
      <c r="F37" s="66"/>
      <c r="G37" s="66"/>
      <c r="H37" s="66"/>
      <c r="I37" s="1"/>
      <c r="J37" s="66"/>
      <c r="K37" s="67"/>
      <c r="L37" s="66"/>
      <c r="M37" s="66"/>
      <c r="N37" s="66"/>
      <c r="O37" s="66"/>
      <c r="P37" s="66"/>
      <c r="Q37" s="68"/>
      <c r="R37" s="120"/>
    </row>
    <row r="38" spans="1:18" ht="22.5" customHeight="1" thickBot="1" x14ac:dyDescent="0.3">
      <c r="A38" s="124"/>
      <c r="B38" s="264" t="s">
        <v>53</v>
      </c>
      <c r="C38" s="265"/>
      <c r="D38" s="265"/>
      <c r="E38" s="265"/>
      <c r="F38" s="265"/>
      <c r="G38" s="98"/>
      <c r="H38" s="99"/>
      <c r="I38" s="99"/>
      <c r="J38" s="98"/>
      <c r="K38" s="98"/>
      <c r="L38" s="98"/>
      <c r="M38" s="100"/>
      <c r="N38" s="100"/>
      <c r="O38" s="101"/>
      <c r="P38" s="102"/>
      <c r="Q38" s="65"/>
      <c r="R38" s="120"/>
    </row>
    <row r="39" spans="1:18" ht="32.25" thickBot="1" x14ac:dyDescent="0.3">
      <c r="A39" s="124"/>
      <c r="B39" s="103" t="s">
        <v>47</v>
      </c>
      <c r="C39" s="104" t="s">
        <v>16</v>
      </c>
      <c r="D39" s="266" t="s">
        <v>19</v>
      </c>
      <c r="E39" s="266"/>
      <c r="F39" s="266"/>
      <c r="G39" s="266"/>
      <c r="H39" s="169"/>
      <c r="I39" s="267" t="s">
        <v>20</v>
      </c>
      <c r="J39" s="266"/>
      <c r="K39" s="266"/>
      <c r="L39" s="268"/>
      <c r="M39" s="267" t="s">
        <v>4</v>
      </c>
      <c r="N39" s="266"/>
      <c r="O39" s="268"/>
      <c r="P39" s="105" t="s">
        <v>5</v>
      </c>
      <c r="Q39" s="69"/>
      <c r="R39" s="120"/>
    </row>
    <row r="40" spans="1:18" x14ac:dyDescent="0.25">
      <c r="A40" s="124"/>
      <c r="B40" s="146">
        <v>44670</v>
      </c>
      <c r="C40" s="177" t="s">
        <v>46</v>
      </c>
      <c r="D40" s="281" t="s">
        <v>104</v>
      </c>
      <c r="E40" s="282"/>
      <c r="F40" s="282"/>
      <c r="G40" s="282"/>
      <c r="H40" s="283"/>
      <c r="I40" s="281" t="s">
        <v>109</v>
      </c>
      <c r="J40" s="282"/>
      <c r="K40" s="282"/>
      <c r="L40" s="283"/>
      <c r="M40" s="284">
        <v>3</v>
      </c>
      <c r="N40" s="285"/>
      <c r="O40" s="286"/>
      <c r="P40" s="251"/>
      <c r="Q40" s="70"/>
      <c r="R40" s="120"/>
    </row>
    <row r="41" spans="1:18" x14ac:dyDescent="0.25">
      <c r="A41" s="124"/>
      <c r="B41" s="167"/>
      <c r="C41" s="168"/>
      <c r="D41" s="254"/>
      <c r="E41" s="255"/>
      <c r="F41" s="255"/>
      <c r="G41" s="255"/>
      <c r="H41" s="256"/>
      <c r="I41" s="254"/>
      <c r="J41" s="255"/>
      <c r="K41" s="255"/>
      <c r="L41" s="256"/>
      <c r="M41" s="257"/>
      <c r="N41" s="258"/>
      <c r="O41" s="259"/>
      <c r="P41" s="252"/>
      <c r="Q41" s="70"/>
      <c r="R41" s="120"/>
    </row>
    <row r="42" spans="1:18" x14ac:dyDescent="0.25">
      <c r="A42" s="124"/>
      <c r="B42" s="147"/>
      <c r="C42" s="176"/>
      <c r="D42" s="254"/>
      <c r="E42" s="255"/>
      <c r="F42" s="255"/>
      <c r="G42" s="255"/>
      <c r="H42" s="256"/>
      <c r="I42" s="254"/>
      <c r="J42" s="255"/>
      <c r="K42" s="255"/>
      <c r="L42" s="256"/>
      <c r="M42" s="257"/>
      <c r="N42" s="258"/>
      <c r="O42" s="259"/>
      <c r="P42" s="252"/>
      <c r="Q42" s="70"/>
      <c r="R42" s="120"/>
    </row>
    <row r="43" spans="1:18" x14ac:dyDescent="0.25">
      <c r="A43" s="124"/>
      <c r="B43" s="148"/>
      <c r="C43" s="176"/>
      <c r="D43" s="269"/>
      <c r="E43" s="270"/>
      <c r="F43" s="270"/>
      <c r="G43" s="270"/>
      <c r="H43" s="271"/>
      <c r="I43" s="269"/>
      <c r="J43" s="270"/>
      <c r="K43" s="270"/>
      <c r="L43" s="271"/>
      <c r="M43" s="272"/>
      <c r="N43" s="273"/>
      <c r="O43" s="274"/>
      <c r="P43" s="252"/>
      <c r="Q43" s="70"/>
      <c r="R43" s="120"/>
    </row>
    <row r="44" spans="1:18" ht="15.75" thickBot="1" x14ac:dyDescent="0.3">
      <c r="A44" s="124"/>
      <c r="B44" s="149"/>
      <c r="C44" s="150"/>
      <c r="D44" s="275"/>
      <c r="E44" s="276"/>
      <c r="F44" s="276"/>
      <c r="G44" s="276"/>
      <c r="H44" s="277"/>
      <c r="I44" s="275"/>
      <c r="J44" s="276"/>
      <c r="K44" s="276"/>
      <c r="L44" s="277"/>
      <c r="M44" s="278"/>
      <c r="N44" s="279"/>
      <c r="O44" s="280"/>
      <c r="P44" s="253"/>
      <c r="Q44" s="70"/>
      <c r="R44" s="120"/>
    </row>
    <row r="45" spans="1:18" ht="7.5" customHeight="1" thickBot="1" x14ac:dyDescent="0.3">
      <c r="A45" s="124"/>
      <c r="B45" s="9"/>
      <c r="C45" s="6"/>
      <c r="D45" s="9"/>
      <c r="E45" s="9"/>
      <c r="F45" s="9"/>
      <c r="G45" s="9"/>
      <c r="H45" s="9"/>
      <c r="I45" s="9"/>
      <c r="J45" s="9"/>
      <c r="K45" s="9"/>
      <c r="L45" s="9"/>
      <c r="M45" s="10"/>
      <c r="N45" s="10"/>
      <c r="O45" s="10"/>
      <c r="P45" s="71"/>
      <c r="Q45" s="72"/>
      <c r="R45" s="120"/>
    </row>
    <row r="46" spans="1:18" ht="30" customHeight="1" thickBot="1" x14ac:dyDescent="0.3">
      <c r="A46" s="124"/>
      <c r="B46" s="296" t="s">
        <v>58</v>
      </c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8">
        <v>15</v>
      </c>
      <c r="P46" s="299"/>
      <c r="Q46" s="73"/>
      <c r="R46" s="120"/>
    </row>
    <row r="47" spans="1:18" ht="7.5" customHeight="1" thickBot="1" x14ac:dyDescent="0.3">
      <c r="A47" s="124"/>
      <c r="B47" s="66"/>
      <c r="C47" s="6"/>
      <c r="D47" s="66"/>
      <c r="E47" s="66"/>
      <c r="F47" s="66"/>
      <c r="G47" s="66"/>
      <c r="H47" s="66"/>
      <c r="I47" s="12"/>
      <c r="J47" s="66"/>
      <c r="K47" s="67"/>
      <c r="L47" s="66"/>
      <c r="M47" s="66"/>
      <c r="N47" s="66"/>
      <c r="O47" s="66"/>
      <c r="P47" s="66"/>
      <c r="Q47" s="68"/>
      <c r="R47" s="120"/>
    </row>
    <row r="48" spans="1:18" ht="18.75" thickBot="1" x14ac:dyDescent="0.3">
      <c r="A48" s="124"/>
      <c r="B48" s="300" t="s">
        <v>51</v>
      </c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2"/>
      <c r="Q48" s="48"/>
      <c r="R48" s="120"/>
    </row>
    <row r="49" spans="1:20" ht="60.75" customHeight="1" thickBot="1" x14ac:dyDescent="0.3">
      <c r="A49" s="124"/>
      <c r="B49" s="303" t="s">
        <v>2</v>
      </c>
      <c r="C49" s="304"/>
      <c r="D49" s="303" t="s">
        <v>71</v>
      </c>
      <c r="E49" s="305"/>
      <c r="F49" s="304"/>
      <c r="G49" s="306" t="s">
        <v>78</v>
      </c>
      <c r="H49" s="307"/>
      <c r="I49" s="306" t="s">
        <v>79</v>
      </c>
      <c r="J49" s="307"/>
      <c r="K49" s="106" t="s">
        <v>67</v>
      </c>
      <c r="L49" s="106" t="s">
        <v>17</v>
      </c>
      <c r="M49" s="106" t="s">
        <v>72</v>
      </c>
      <c r="N49" s="306" t="s">
        <v>6</v>
      </c>
      <c r="O49" s="307"/>
      <c r="P49" s="175" t="s">
        <v>5</v>
      </c>
      <c r="Q49" s="74"/>
      <c r="R49" s="120"/>
    </row>
    <row r="50" spans="1:20" ht="15.75" x14ac:dyDescent="0.25">
      <c r="A50" s="124"/>
      <c r="B50" s="318"/>
      <c r="C50" s="319"/>
      <c r="D50" s="320"/>
      <c r="E50" s="321"/>
      <c r="F50" s="321"/>
      <c r="G50" s="322"/>
      <c r="H50" s="323"/>
      <c r="I50" s="322"/>
      <c r="J50" s="323"/>
      <c r="K50" s="79" t="str">
        <f>IF(I50="","",-(_xlfn.DAYS(G50,I50))+1)</f>
        <v/>
      </c>
      <c r="L50" s="107" t="str">
        <f>IF($D$50="","",IF($O$24="TITULAR",VLOOKUP($D$50,DATA!$A$11:$D$24,2,FALSE),IF($O$24="OTROS SERVIDORES PÚBLICOS",VLOOKUP($D$50,DATA!$A$11:$D$24,3,FALSE),IF($O$24="OTRAS PERSONAS",VLOOKUP($D$50,DATA!$A$11:$D$24,4,FALSE),""))))</f>
        <v/>
      </c>
      <c r="M50" s="82"/>
      <c r="N50" s="324" t="str">
        <f>IFERROR((K50-1)*(L50*M50),"")</f>
        <v/>
      </c>
      <c r="O50" s="325"/>
      <c r="P50" s="287" t="str">
        <f>IF((SUM(N50:N52))=0,"",SUM(N50:N52))</f>
        <v/>
      </c>
      <c r="Q50" s="75"/>
      <c r="R50" s="120"/>
    </row>
    <row r="51" spans="1:20" ht="15.75" x14ac:dyDescent="0.25">
      <c r="A51" s="124"/>
      <c r="B51" s="290"/>
      <c r="C51" s="291"/>
      <c r="D51" s="292"/>
      <c r="E51" s="293"/>
      <c r="F51" s="293"/>
      <c r="G51" s="294"/>
      <c r="H51" s="295"/>
      <c r="I51" s="294"/>
      <c r="J51" s="295"/>
      <c r="K51" s="80" t="str">
        <f>IF(I51="","",-(_xlfn.DAYS(G51,I51))+1)</f>
        <v/>
      </c>
      <c r="L51" s="107" t="str">
        <f>IF($D$51="","",IF($O$24="TITULAR",VLOOKUP($D$51,DATA!$A$11:$D$24,2,FALSE),IF($O$24="OTROS SERVIDORES PÚBLICOS",VLOOKUP($D$51,DATA!$A$11:$D$24,3,FALSE),IF($O$24="OTRAS PERSONAS",VLOOKUP($D$51,DATA!$A$11:$D$24,4,FALSE),""))))</f>
        <v/>
      </c>
      <c r="M51" s="83"/>
      <c r="N51" s="308" t="str">
        <f>IFERROR((K51-1)*(L51*M51),"")</f>
        <v/>
      </c>
      <c r="O51" s="309"/>
      <c r="P51" s="288"/>
      <c r="Q51" s="75"/>
      <c r="R51" s="120"/>
    </row>
    <row r="52" spans="1:20" ht="15.75" customHeight="1" thickBot="1" x14ac:dyDescent="0.3">
      <c r="A52" s="124"/>
      <c r="B52" s="310"/>
      <c r="C52" s="311"/>
      <c r="D52" s="312"/>
      <c r="E52" s="313"/>
      <c r="F52" s="313"/>
      <c r="G52" s="314"/>
      <c r="H52" s="315"/>
      <c r="I52" s="314"/>
      <c r="J52" s="315"/>
      <c r="K52" s="81" t="str">
        <f>IF(I52="","",-(_xlfn.DAYS(G52,I52))+1)</f>
        <v/>
      </c>
      <c r="L52" s="108" t="str">
        <f>IF($D$52="","",IF($O$24="TITULAR",VLOOKUP($D$52,DATA!$A$11:$D$24,2,FALSE),IF($O$24="OTROS SERVIDORES PÚBLICOS",VLOOKUP($D$52,DATA!$A$11:$D$24,3,FALSE),IF($O$24="OTRAS PERSONAS",VLOOKUP($D$52,DATA!$A$11:$D$24,4,FALSE),""))))</f>
        <v/>
      </c>
      <c r="M52" s="84"/>
      <c r="N52" s="316" t="str">
        <f>IFERROR((K52-1)*(L52*M52),"")</f>
        <v/>
      </c>
      <c r="O52" s="317"/>
      <c r="P52" s="289"/>
      <c r="Q52" s="75"/>
      <c r="R52" s="120"/>
    </row>
    <row r="53" spans="1:20" ht="7.5" customHeight="1" thickBot="1" x14ac:dyDescent="0.3">
      <c r="A53" s="346"/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68"/>
      <c r="R53" s="120"/>
    </row>
    <row r="54" spans="1:20" ht="30" customHeight="1" thickBot="1" x14ac:dyDescent="0.3">
      <c r="A54" s="124"/>
      <c r="B54" s="296" t="s">
        <v>59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347"/>
      <c r="O54" s="348">
        <f>O36+M40</f>
        <v>15</v>
      </c>
      <c r="P54" s="349"/>
      <c r="Q54" s="73"/>
      <c r="R54" s="120"/>
    </row>
    <row r="55" spans="1:20" ht="12" customHeight="1" thickBot="1" x14ac:dyDescent="0.3">
      <c r="A55" s="124"/>
      <c r="B55" s="66"/>
      <c r="C55" s="6"/>
      <c r="D55" s="66"/>
      <c r="E55" s="66"/>
      <c r="F55" s="66"/>
      <c r="G55" s="66"/>
      <c r="H55" s="66"/>
      <c r="I55" s="120"/>
      <c r="J55" s="66"/>
      <c r="K55" s="67"/>
      <c r="L55" s="66"/>
      <c r="M55" s="66"/>
      <c r="N55" s="66"/>
      <c r="O55" s="66"/>
      <c r="P55" s="66"/>
      <c r="Q55" s="68"/>
      <c r="R55" s="120"/>
    </row>
    <row r="56" spans="1:20" ht="30.75" customHeight="1" x14ac:dyDescent="0.25">
      <c r="A56" s="124"/>
      <c r="B56" s="350" t="s">
        <v>7</v>
      </c>
      <c r="C56" s="351"/>
      <c r="D56" s="351"/>
      <c r="E56" s="351"/>
      <c r="F56" s="351"/>
      <c r="G56" s="352"/>
      <c r="H56" s="120"/>
      <c r="I56" s="120"/>
      <c r="J56" s="353" t="s">
        <v>65</v>
      </c>
      <c r="K56" s="354"/>
      <c r="L56" s="354"/>
      <c r="M56" s="354"/>
      <c r="N56" s="354"/>
      <c r="O56" s="354"/>
      <c r="P56" s="355"/>
      <c r="Q56" s="109"/>
      <c r="R56" s="109"/>
    </row>
    <row r="57" spans="1:20" x14ac:dyDescent="0.25">
      <c r="A57" s="124"/>
      <c r="B57" s="356"/>
      <c r="C57" s="357"/>
      <c r="D57" s="357"/>
      <c r="E57" s="357"/>
      <c r="F57" s="357"/>
      <c r="G57" s="139"/>
      <c r="H57" s="120"/>
      <c r="I57" s="120"/>
      <c r="J57" s="335" t="s">
        <v>89</v>
      </c>
      <c r="K57" s="336"/>
      <c r="L57" s="336"/>
      <c r="M57" s="336"/>
      <c r="N57" s="336"/>
      <c r="O57" s="336"/>
      <c r="P57" s="337"/>
      <c r="Q57" s="110"/>
      <c r="R57" s="110"/>
      <c r="S57" s="326"/>
      <c r="T57" s="326"/>
    </row>
    <row r="58" spans="1:20" ht="30" customHeight="1" x14ac:dyDescent="0.25">
      <c r="A58" s="124"/>
      <c r="B58" s="327"/>
      <c r="C58" s="328"/>
      <c r="D58" s="328"/>
      <c r="E58" s="328"/>
      <c r="F58" s="329"/>
      <c r="G58" s="139"/>
      <c r="H58" s="120"/>
      <c r="I58" s="120"/>
      <c r="J58" s="330" t="s">
        <v>66</v>
      </c>
      <c r="K58" s="331"/>
      <c r="L58" s="331"/>
      <c r="M58" s="331"/>
      <c r="N58" s="331"/>
      <c r="O58" s="331"/>
      <c r="P58" s="332"/>
      <c r="Q58" s="110"/>
      <c r="R58" s="110"/>
      <c r="S58" s="171"/>
      <c r="T58" s="171"/>
    </row>
    <row r="59" spans="1:20" ht="30" customHeight="1" x14ac:dyDescent="0.25">
      <c r="A59" s="124"/>
      <c r="B59" s="333"/>
      <c r="C59" s="334"/>
      <c r="D59" s="334"/>
      <c r="E59" s="334"/>
      <c r="F59" s="334"/>
      <c r="G59" s="140"/>
      <c r="H59" s="120"/>
      <c r="I59" s="120"/>
      <c r="J59" s="335" t="s">
        <v>90</v>
      </c>
      <c r="K59" s="336"/>
      <c r="L59" s="336"/>
      <c r="M59" s="336"/>
      <c r="N59" s="336"/>
      <c r="O59" s="336"/>
      <c r="P59" s="337"/>
      <c r="Q59" s="114"/>
      <c r="R59" s="114"/>
      <c r="S59" s="1"/>
      <c r="T59" s="1"/>
    </row>
    <row r="60" spans="1:20" ht="7.5" customHeight="1" thickBot="1" x14ac:dyDescent="0.3">
      <c r="A60" s="124"/>
      <c r="B60" s="338"/>
      <c r="C60" s="339"/>
      <c r="D60" s="339"/>
      <c r="E60" s="339"/>
      <c r="F60" s="340"/>
      <c r="G60" s="344"/>
      <c r="H60" s="120"/>
      <c r="I60" s="120"/>
      <c r="J60" s="116"/>
      <c r="K60" s="117"/>
      <c r="L60" s="117"/>
      <c r="M60" s="117"/>
      <c r="N60" s="117"/>
      <c r="O60" s="117"/>
      <c r="P60" s="118"/>
      <c r="Q60" s="114"/>
      <c r="R60" s="114"/>
      <c r="S60" s="1"/>
      <c r="T60" s="1"/>
    </row>
    <row r="61" spans="1:20" ht="22.5" customHeight="1" thickBot="1" x14ac:dyDescent="0.3">
      <c r="A61" s="124"/>
      <c r="B61" s="341"/>
      <c r="C61" s="342"/>
      <c r="D61" s="342"/>
      <c r="E61" s="342"/>
      <c r="F61" s="343"/>
      <c r="G61" s="345"/>
      <c r="H61" s="120"/>
      <c r="I61" s="120"/>
      <c r="J61" s="114"/>
      <c r="K61" s="114"/>
      <c r="L61" s="114"/>
      <c r="M61" s="114"/>
      <c r="N61" s="114"/>
      <c r="O61" s="114"/>
      <c r="P61" s="114"/>
      <c r="Q61" s="114"/>
      <c r="R61" s="114"/>
      <c r="S61" s="1"/>
      <c r="T61" s="1"/>
    </row>
    <row r="62" spans="1:20" ht="30" customHeight="1" x14ac:dyDescent="0.25">
      <c r="A62" s="124"/>
      <c r="B62" s="333"/>
      <c r="C62" s="334"/>
      <c r="D62" s="334"/>
      <c r="E62" s="334"/>
      <c r="F62" s="334"/>
      <c r="G62" s="140"/>
      <c r="H62" s="120"/>
      <c r="I62" s="120"/>
      <c r="J62" s="353" t="s">
        <v>55</v>
      </c>
      <c r="K62" s="354"/>
      <c r="L62" s="354"/>
      <c r="M62" s="354"/>
      <c r="N62" s="354"/>
      <c r="O62" s="354"/>
      <c r="P62" s="355"/>
      <c r="Q62" s="114"/>
      <c r="R62" s="114"/>
      <c r="S62" s="1"/>
      <c r="T62" s="1"/>
    </row>
    <row r="63" spans="1:20" ht="30" customHeight="1" thickBot="1" x14ac:dyDescent="0.3">
      <c r="A63" s="124"/>
      <c r="B63" s="367" t="s">
        <v>5</v>
      </c>
      <c r="C63" s="368"/>
      <c r="D63" s="368"/>
      <c r="E63" s="368"/>
      <c r="F63" s="368"/>
      <c r="G63" s="141" t="str">
        <f>IF((SUM(G57:G62))=0,"",SUM(G57:G62))</f>
        <v/>
      </c>
      <c r="H63" s="120"/>
      <c r="I63" s="120"/>
      <c r="J63" s="361"/>
      <c r="K63" s="362"/>
      <c r="L63" s="362"/>
      <c r="M63" s="362"/>
      <c r="N63" s="362"/>
      <c r="O63" s="362"/>
      <c r="P63" s="363"/>
      <c r="Q63" s="68"/>
      <c r="R63" s="120"/>
    </row>
    <row r="64" spans="1:20" ht="7.5" customHeight="1" thickBot="1" x14ac:dyDescent="0.3">
      <c r="A64" s="124"/>
      <c r="B64" s="77"/>
      <c r="C64" s="6"/>
      <c r="D64" s="66"/>
      <c r="E64" s="66"/>
      <c r="F64" s="66"/>
      <c r="G64" s="66"/>
      <c r="H64" s="120"/>
      <c r="I64" s="120"/>
      <c r="J64" s="335"/>
      <c r="K64" s="336"/>
      <c r="L64" s="336"/>
      <c r="M64" s="336"/>
      <c r="N64" s="336"/>
      <c r="O64" s="336"/>
      <c r="P64" s="337"/>
      <c r="Q64" s="76"/>
      <c r="R64" s="120"/>
    </row>
    <row r="65" spans="1:18" ht="15.75" customHeight="1" x14ac:dyDescent="0.25">
      <c r="A65" s="124"/>
      <c r="B65" s="369" t="s">
        <v>75</v>
      </c>
      <c r="C65" s="370"/>
      <c r="D65" s="370"/>
      <c r="E65" s="370"/>
      <c r="F65" s="370"/>
      <c r="G65" s="371"/>
      <c r="H65" s="120"/>
      <c r="I65" s="120"/>
      <c r="J65" s="372" t="s">
        <v>56</v>
      </c>
      <c r="K65" s="373"/>
      <c r="L65" s="373"/>
      <c r="M65" s="373"/>
      <c r="N65" s="373"/>
      <c r="O65" s="373"/>
      <c r="P65" s="374"/>
      <c r="Q65" s="109"/>
      <c r="R65" s="109"/>
    </row>
    <row r="66" spans="1:18" ht="30" customHeight="1" x14ac:dyDescent="0.25">
      <c r="A66" s="124"/>
      <c r="B66" s="364" t="s">
        <v>110</v>
      </c>
      <c r="C66" s="365"/>
      <c r="D66" s="365"/>
      <c r="E66" s="365"/>
      <c r="F66" s="365"/>
      <c r="G66" s="366"/>
      <c r="H66" s="120"/>
      <c r="I66" s="120"/>
      <c r="J66" s="372"/>
      <c r="K66" s="373"/>
      <c r="L66" s="373"/>
      <c r="M66" s="373"/>
      <c r="N66" s="373"/>
      <c r="O66" s="373"/>
      <c r="P66" s="374"/>
      <c r="Q66" s="111"/>
      <c r="R66" s="111"/>
    </row>
    <row r="67" spans="1:18" ht="15" customHeight="1" x14ac:dyDescent="0.25">
      <c r="A67" s="124"/>
      <c r="B67" s="358" t="s">
        <v>81</v>
      </c>
      <c r="C67" s="359"/>
      <c r="D67" s="359"/>
      <c r="E67" s="359"/>
      <c r="F67" s="359"/>
      <c r="G67" s="360"/>
      <c r="H67" s="120"/>
      <c r="I67" s="120"/>
      <c r="J67" s="361"/>
      <c r="K67" s="362"/>
      <c r="L67" s="362"/>
      <c r="M67" s="362"/>
      <c r="N67" s="362"/>
      <c r="O67" s="362"/>
      <c r="P67" s="363"/>
      <c r="Q67" s="110"/>
      <c r="R67" s="110"/>
    </row>
    <row r="68" spans="1:18" ht="22.5" customHeight="1" x14ac:dyDescent="0.25">
      <c r="A68" s="124"/>
      <c r="B68" s="364" t="s">
        <v>92</v>
      </c>
      <c r="C68" s="365"/>
      <c r="D68" s="365"/>
      <c r="E68" s="365"/>
      <c r="F68" s="365"/>
      <c r="G68" s="366"/>
      <c r="H68" s="120"/>
      <c r="I68" s="120"/>
      <c r="J68" s="335"/>
      <c r="K68" s="336"/>
      <c r="L68" s="336"/>
      <c r="M68" s="336"/>
      <c r="N68" s="336"/>
      <c r="O68" s="336"/>
      <c r="P68" s="337"/>
      <c r="Q68" s="110"/>
      <c r="R68" s="110"/>
    </row>
    <row r="69" spans="1:18" ht="7.5" customHeight="1" thickBot="1" x14ac:dyDescent="0.3">
      <c r="A69" s="124"/>
      <c r="B69" s="128"/>
      <c r="C69" s="129"/>
      <c r="D69" s="129"/>
      <c r="E69" s="129"/>
      <c r="F69" s="129"/>
      <c r="G69" s="130"/>
      <c r="H69" s="120"/>
      <c r="I69" s="120"/>
      <c r="J69" s="131"/>
      <c r="K69" s="132"/>
      <c r="L69" s="133"/>
      <c r="M69" s="133"/>
      <c r="N69" s="133"/>
      <c r="O69" s="133"/>
      <c r="P69" s="134"/>
      <c r="Q69" s="115"/>
      <c r="R69" s="115"/>
    </row>
    <row r="70" spans="1:18" x14ac:dyDescent="0.25">
      <c r="A70" s="124"/>
      <c r="B70" s="124"/>
      <c r="C70" s="135"/>
      <c r="D70" s="124"/>
      <c r="E70" s="124"/>
      <c r="F70" s="124"/>
      <c r="G70" s="124"/>
      <c r="H70" s="124"/>
      <c r="I70" s="120"/>
      <c r="J70" s="124"/>
      <c r="K70" s="172"/>
      <c r="L70" s="124"/>
      <c r="M70" s="124"/>
      <c r="N70" s="124"/>
      <c r="O70" s="124"/>
      <c r="P70" s="124"/>
      <c r="Q70" s="125"/>
      <c r="R70" s="120"/>
    </row>
    <row r="71" spans="1:18" x14ac:dyDescent="0.25">
      <c r="A71" s="124"/>
      <c r="B71" s="124"/>
      <c r="C71" s="135"/>
      <c r="D71" s="124"/>
      <c r="E71" s="124"/>
      <c r="F71" s="124"/>
      <c r="G71" s="124"/>
      <c r="H71" s="124"/>
      <c r="I71" s="120"/>
      <c r="J71" s="124"/>
      <c r="K71" s="172"/>
      <c r="L71" s="124"/>
      <c r="M71" s="124"/>
      <c r="N71" s="124"/>
      <c r="O71" s="124"/>
      <c r="P71" s="124"/>
      <c r="Q71" s="125"/>
      <c r="R71" s="120"/>
    </row>
    <row r="72" spans="1:18" x14ac:dyDescent="0.25">
      <c r="A72" s="124"/>
      <c r="B72" s="124"/>
      <c r="C72" s="135"/>
      <c r="D72" s="124"/>
      <c r="E72" s="124"/>
      <c r="F72" s="124"/>
      <c r="G72" s="124"/>
      <c r="H72" s="124"/>
      <c r="I72" s="120"/>
      <c r="J72" s="124"/>
      <c r="K72" s="172"/>
      <c r="L72" s="124"/>
      <c r="M72" s="124"/>
      <c r="N72" s="124"/>
      <c r="O72" s="124"/>
      <c r="P72" s="124"/>
      <c r="Q72" s="125"/>
      <c r="R72" s="120"/>
    </row>
    <row r="73" spans="1:18" x14ac:dyDescent="0.25">
      <c r="A73" s="124"/>
      <c r="B73" s="124"/>
      <c r="C73" s="135"/>
      <c r="D73" s="124"/>
      <c r="E73" s="124"/>
      <c r="F73" s="124"/>
      <c r="G73" s="124"/>
      <c r="H73" s="124"/>
      <c r="I73" s="120"/>
      <c r="J73" s="124"/>
      <c r="K73" s="172"/>
      <c r="L73" s="124"/>
      <c r="M73" s="124"/>
      <c r="N73" s="124"/>
      <c r="O73" s="124"/>
      <c r="P73" s="124"/>
      <c r="Q73" s="125"/>
      <c r="R73" s="120"/>
    </row>
    <row r="74" spans="1:18" x14ac:dyDescent="0.25">
      <c r="A74" s="124"/>
      <c r="B74" s="124"/>
      <c r="C74" s="135"/>
      <c r="D74" s="124"/>
      <c r="E74" s="124"/>
      <c r="F74" s="124"/>
      <c r="G74" s="124"/>
      <c r="H74" s="124"/>
      <c r="I74" s="120"/>
      <c r="J74" s="124"/>
      <c r="K74" s="172"/>
      <c r="L74" s="124"/>
      <c r="M74" s="124"/>
      <c r="N74" s="124"/>
      <c r="O74" s="124"/>
      <c r="P74" s="124"/>
      <c r="Q74" s="125"/>
      <c r="R74" s="120"/>
    </row>
    <row r="75" spans="1:18" x14ac:dyDescent="0.25">
      <c r="A75" s="124"/>
      <c r="B75" s="124"/>
      <c r="C75" s="135"/>
      <c r="D75" s="124"/>
      <c r="E75" s="124"/>
      <c r="F75" s="124"/>
      <c r="G75" s="124"/>
      <c r="H75" s="124"/>
      <c r="I75" s="120"/>
      <c r="J75" s="124"/>
      <c r="K75" s="172"/>
      <c r="L75" s="124"/>
      <c r="M75" s="124"/>
      <c r="N75" s="124"/>
      <c r="O75" s="124"/>
      <c r="P75" s="124"/>
      <c r="Q75" s="125"/>
      <c r="R75" s="120"/>
    </row>
    <row r="76" spans="1:18" x14ac:dyDescent="0.25">
      <c r="A76" s="124"/>
      <c r="B76" s="124"/>
      <c r="C76" s="135"/>
      <c r="D76" s="124"/>
      <c r="E76" s="124"/>
      <c r="F76" s="124"/>
      <c r="G76" s="124"/>
      <c r="H76" s="124"/>
      <c r="I76" s="120"/>
      <c r="J76" s="124"/>
      <c r="K76" s="172"/>
      <c r="L76" s="124"/>
      <c r="M76" s="124"/>
      <c r="N76" s="124"/>
      <c r="O76" s="124"/>
      <c r="P76" s="124"/>
      <c r="Q76" s="125"/>
      <c r="R76" s="120"/>
    </row>
    <row r="77" spans="1:18" x14ac:dyDescent="0.25">
      <c r="A77" s="124"/>
      <c r="B77" s="124"/>
      <c r="C77" s="135"/>
      <c r="D77" s="124"/>
      <c r="E77" s="124"/>
      <c r="F77" s="124"/>
      <c r="G77" s="124"/>
      <c r="H77" s="124"/>
      <c r="I77" s="120"/>
      <c r="J77" s="124"/>
      <c r="K77" s="172"/>
      <c r="L77" s="124"/>
      <c r="M77" s="124"/>
      <c r="N77" s="124"/>
      <c r="O77" s="124"/>
      <c r="P77" s="124"/>
      <c r="Q77" s="125"/>
      <c r="R77" s="120"/>
    </row>
    <row r="78" spans="1:18" x14ac:dyDescent="0.25">
      <c r="A78" s="124"/>
      <c r="B78" s="124"/>
      <c r="C78" s="135"/>
      <c r="D78" s="124"/>
      <c r="E78" s="124"/>
      <c r="F78" s="124"/>
      <c r="G78" s="124"/>
      <c r="H78" s="124"/>
      <c r="I78" s="120"/>
      <c r="J78" s="124"/>
      <c r="K78" s="172"/>
      <c r="L78" s="124"/>
      <c r="M78" s="124"/>
      <c r="N78" s="124"/>
      <c r="O78" s="124"/>
      <c r="P78" s="124"/>
      <c r="Q78" s="125"/>
      <c r="R78" s="120"/>
    </row>
    <row r="79" spans="1:18" x14ac:dyDescent="0.25">
      <c r="A79" s="124"/>
      <c r="B79" s="124"/>
      <c r="C79" s="135"/>
      <c r="D79" s="124"/>
      <c r="E79" s="124"/>
      <c r="F79" s="124"/>
      <c r="G79" s="124"/>
      <c r="H79" s="124"/>
      <c r="I79" s="120"/>
      <c r="J79" s="124"/>
      <c r="K79" s="172"/>
      <c r="L79" s="124"/>
      <c r="M79" s="124"/>
      <c r="N79" s="124"/>
      <c r="O79" s="124"/>
      <c r="P79" s="124"/>
      <c r="Q79" s="125"/>
      <c r="R79" s="120"/>
    </row>
    <row r="80" spans="1:18" x14ac:dyDescent="0.25">
      <c r="A80" s="124"/>
      <c r="B80" s="124"/>
      <c r="C80" s="135"/>
      <c r="D80" s="124"/>
      <c r="E80" s="124"/>
      <c r="F80" s="124"/>
      <c r="G80" s="124"/>
      <c r="H80" s="124"/>
      <c r="I80" s="120"/>
      <c r="J80" s="124"/>
      <c r="K80" s="172"/>
      <c r="L80" s="124"/>
      <c r="M80" s="124"/>
      <c r="N80" s="124"/>
      <c r="O80" s="124"/>
      <c r="P80" s="124"/>
      <c r="Q80" s="125"/>
      <c r="R80" s="120"/>
    </row>
    <row r="81" spans="1:18" x14ac:dyDescent="0.25">
      <c r="A81" s="124"/>
      <c r="B81" s="124"/>
      <c r="C81" s="135"/>
      <c r="D81" s="124"/>
      <c r="E81" s="124"/>
      <c r="F81" s="124"/>
      <c r="G81" s="124"/>
      <c r="H81" s="124"/>
      <c r="I81" s="120"/>
      <c r="J81" s="124"/>
      <c r="K81" s="172"/>
      <c r="L81" s="124"/>
      <c r="M81" s="124"/>
      <c r="N81" s="124"/>
      <c r="O81" s="124"/>
      <c r="P81" s="124"/>
      <c r="Q81" s="125"/>
      <c r="R81" s="120"/>
    </row>
    <row r="82" spans="1:18" x14ac:dyDescent="0.25">
      <c r="A82" s="124"/>
      <c r="B82" s="124"/>
      <c r="C82" s="135"/>
      <c r="D82" s="124"/>
      <c r="E82" s="124"/>
      <c r="F82" s="124"/>
      <c r="G82" s="124"/>
      <c r="H82" s="124"/>
      <c r="I82" s="120"/>
      <c r="J82" s="124"/>
      <c r="K82" s="172"/>
      <c r="L82" s="124"/>
      <c r="M82" s="124"/>
      <c r="N82" s="124"/>
      <c r="O82" s="124"/>
      <c r="P82" s="124"/>
      <c r="Q82" s="125"/>
      <c r="R82" s="120"/>
    </row>
    <row r="83" spans="1:18" x14ac:dyDescent="0.25">
      <c r="A83" s="124"/>
      <c r="B83" s="124"/>
      <c r="C83" s="135"/>
      <c r="D83" s="124"/>
      <c r="E83" s="124"/>
      <c r="F83" s="124"/>
      <c r="G83" s="124"/>
      <c r="H83" s="124"/>
      <c r="I83" s="120"/>
      <c r="J83" s="124"/>
      <c r="K83" s="172"/>
      <c r="L83" s="124"/>
      <c r="M83" s="124"/>
      <c r="N83" s="124"/>
      <c r="O83" s="124"/>
      <c r="P83" s="124"/>
      <c r="Q83" s="125"/>
      <c r="R83" s="120"/>
    </row>
    <row r="84" spans="1:18" x14ac:dyDescent="0.25">
      <c r="A84" s="124"/>
      <c r="B84" s="124"/>
      <c r="C84" s="135"/>
      <c r="D84" s="124"/>
      <c r="E84" s="124"/>
      <c r="F84" s="124"/>
      <c r="G84" s="124"/>
      <c r="H84" s="124"/>
      <c r="I84" s="120"/>
      <c r="J84" s="124"/>
      <c r="K84" s="172"/>
      <c r="L84" s="124"/>
      <c r="M84" s="124"/>
      <c r="N84" s="124"/>
      <c r="O84" s="124"/>
      <c r="P84" s="124"/>
      <c r="Q84" s="125"/>
      <c r="R84" s="120"/>
    </row>
    <row r="85" spans="1:18" x14ac:dyDescent="0.25">
      <c r="A85" s="120"/>
      <c r="B85" s="120"/>
      <c r="C85" s="121"/>
      <c r="D85" s="120"/>
      <c r="E85" s="120"/>
      <c r="F85" s="120"/>
      <c r="G85" s="136"/>
      <c r="H85" s="136"/>
      <c r="I85" s="136"/>
      <c r="J85" s="136"/>
      <c r="K85" s="137"/>
      <c r="L85" s="136"/>
      <c r="M85" s="136"/>
      <c r="N85" s="136"/>
      <c r="O85" s="136"/>
      <c r="P85" s="136"/>
      <c r="Q85" s="123"/>
      <c r="R85" s="120"/>
    </row>
    <row r="86" spans="1:18" x14ac:dyDescent="0.25">
      <c r="A86" s="120"/>
      <c r="B86" s="120"/>
      <c r="C86" s="121"/>
      <c r="D86" s="120"/>
      <c r="E86" s="120"/>
      <c r="F86" s="120"/>
      <c r="G86" s="112"/>
      <c r="H86" s="112"/>
      <c r="I86" s="112"/>
      <c r="J86" s="112"/>
      <c r="K86" s="112"/>
      <c r="L86" s="136"/>
      <c r="M86" s="136"/>
      <c r="N86" s="136"/>
      <c r="O86" s="136"/>
      <c r="P86" s="136"/>
      <c r="Q86" s="123"/>
      <c r="R86" s="120"/>
    </row>
    <row r="87" spans="1:18" x14ac:dyDescent="0.25">
      <c r="A87" s="120"/>
      <c r="B87" s="120"/>
      <c r="C87" s="121"/>
      <c r="D87" s="120"/>
      <c r="E87" s="120"/>
      <c r="F87" s="120"/>
      <c r="G87" s="113"/>
      <c r="H87" s="113"/>
      <c r="I87" s="113"/>
      <c r="J87" s="113"/>
      <c r="K87" s="113"/>
      <c r="L87" s="113"/>
      <c r="M87" s="113"/>
      <c r="N87" s="113"/>
      <c r="O87" s="136"/>
      <c r="P87" s="136"/>
      <c r="Q87" s="123"/>
      <c r="R87" s="120"/>
    </row>
    <row r="88" spans="1:18" x14ac:dyDescent="0.25">
      <c r="A88" s="120"/>
      <c r="B88" s="120"/>
      <c r="C88" s="121"/>
      <c r="D88" s="120"/>
      <c r="E88" s="120"/>
      <c r="F88" s="120"/>
      <c r="G88" s="113"/>
      <c r="H88" s="113"/>
      <c r="I88" s="113"/>
      <c r="J88" s="113"/>
      <c r="K88" s="113"/>
      <c r="L88" s="113"/>
      <c r="M88" s="113"/>
      <c r="N88" s="113"/>
      <c r="O88" s="136"/>
      <c r="P88" s="136"/>
      <c r="Q88" s="123"/>
      <c r="R88" s="120"/>
    </row>
    <row r="89" spans="1:18" x14ac:dyDescent="0.25">
      <c r="A89" s="120"/>
      <c r="B89" s="120"/>
      <c r="C89" s="121"/>
      <c r="D89" s="120"/>
      <c r="E89" s="120"/>
      <c r="F89" s="120"/>
      <c r="G89" s="113"/>
      <c r="H89" s="113"/>
      <c r="I89" s="113"/>
      <c r="J89" s="113"/>
      <c r="K89" s="113"/>
      <c r="L89" s="113"/>
      <c r="M89" s="113"/>
      <c r="N89" s="113"/>
      <c r="O89" s="136"/>
      <c r="P89" s="136"/>
      <c r="Q89" s="123"/>
      <c r="R89" s="120"/>
    </row>
    <row r="90" spans="1:18" x14ac:dyDescent="0.25">
      <c r="A90" s="120"/>
      <c r="B90" s="120"/>
      <c r="C90" s="121"/>
      <c r="D90" s="120"/>
      <c r="E90" s="120"/>
      <c r="F90" s="120"/>
      <c r="G90" s="113"/>
      <c r="H90" s="113"/>
      <c r="I90" s="113"/>
      <c r="J90" s="113"/>
      <c r="K90" s="113"/>
      <c r="L90" s="113"/>
      <c r="M90" s="113"/>
      <c r="N90" s="113"/>
      <c r="O90" s="136"/>
      <c r="P90" s="136"/>
      <c r="Q90" s="123"/>
      <c r="R90" s="120"/>
    </row>
    <row r="91" spans="1:18" x14ac:dyDescent="0.25">
      <c r="A91" s="120"/>
      <c r="B91" s="120"/>
      <c r="C91" s="121"/>
      <c r="D91" s="120"/>
      <c r="E91" s="120"/>
      <c r="F91" s="120"/>
      <c r="G91" s="136"/>
      <c r="H91" s="136"/>
      <c r="I91" s="136"/>
      <c r="J91" s="136"/>
      <c r="K91" s="137"/>
      <c r="L91" s="136"/>
      <c r="M91" s="136"/>
      <c r="N91" s="136"/>
      <c r="O91" s="136"/>
      <c r="P91" s="136"/>
      <c r="Q91" s="123"/>
      <c r="R91" s="120"/>
    </row>
    <row r="92" spans="1:18" x14ac:dyDescent="0.25">
      <c r="A92" s="120"/>
      <c r="B92" s="120"/>
      <c r="C92" s="121"/>
      <c r="D92" s="120"/>
      <c r="E92" s="120"/>
      <c r="F92" s="120"/>
      <c r="G92" s="113"/>
      <c r="H92" s="113"/>
      <c r="I92" s="113"/>
      <c r="J92" s="113"/>
      <c r="K92" s="113"/>
      <c r="L92" s="113"/>
      <c r="M92" s="113"/>
      <c r="N92" s="113"/>
      <c r="O92" s="136"/>
      <c r="P92" s="136"/>
      <c r="Q92" s="123"/>
      <c r="R92" s="120"/>
    </row>
    <row r="93" spans="1:18" x14ac:dyDescent="0.25">
      <c r="A93" s="120"/>
      <c r="B93" s="120"/>
      <c r="C93" s="121"/>
      <c r="D93" s="120"/>
      <c r="E93" s="120"/>
      <c r="F93" s="120"/>
      <c r="G93" s="112"/>
      <c r="H93" s="112"/>
      <c r="I93" s="112"/>
      <c r="J93" s="112"/>
      <c r="K93" s="112"/>
      <c r="L93" s="136"/>
      <c r="M93" s="136"/>
      <c r="N93" s="136"/>
      <c r="O93" s="136"/>
      <c r="P93" s="136"/>
      <c r="Q93" s="123"/>
      <c r="R93" s="120"/>
    </row>
    <row r="94" spans="1:18" x14ac:dyDescent="0.25">
      <c r="A94" s="120"/>
      <c r="B94" s="120"/>
      <c r="C94" s="121"/>
      <c r="D94" s="120"/>
      <c r="E94" s="120"/>
      <c r="F94" s="120"/>
      <c r="G94" s="113"/>
      <c r="H94" s="113"/>
      <c r="I94" s="113"/>
      <c r="J94" s="113"/>
      <c r="K94" s="113"/>
      <c r="L94" s="113"/>
      <c r="M94" s="113"/>
      <c r="N94" s="113"/>
      <c r="O94" s="136"/>
      <c r="P94" s="136"/>
      <c r="Q94" s="123"/>
      <c r="R94" s="120"/>
    </row>
    <row r="95" spans="1:18" x14ac:dyDescent="0.25">
      <c r="A95" s="120"/>
      <c r="B95" s="120"/>
      <c r="C95" s="121"/>
      <c r="D95" s="120"/>
      <c r="E95" s="120"/>
      <c r="F95" s="120"/>
      <c r="G95" s="113"/>
      <c r="H95" s="113"/>
      <c r="I95" s="113"/>
      <c r="J95" s="113"/>
      <c r="K95" s="113"/>
      <c r="L95" s="113"/>
      <c r="M95" s="113"/>
      <c r="N95" s="113"/>
      <c r="O95" s="136"/>
      <c r="P95" s="136"/>
      <c r="Q95" s="123"/>
      <c r="R95" s="120"/>
    </row>
    <row r="96" spans="1:18" x14ac:dyDescent="0.25">
      <c r="A96" s="120"/>
      <c r="B96" s="120"/>
      <c r="C96" s="121"/>
      <c r="D96" s="120"/>
      <c r="E96" s="120"/>
      <c r="F96" s="120"/>
      <c r="G96" s="113"/>
      <c r="H96" s="113"/>
      <c r="I96" s="113"/>
      <c r="J96" s="113"/>
      <c r="K96" s="113"/>
      <c r="L96" s="113"/>
      <c r="M96" s="113"/>
      <c r="N96" s="113"/>
      <c r="O96" s="136"/>
      <c r="P96" s="136"/>
      <c r="Q96" s="123"/>
      <c r="R96" s="120"/>
    </row>
    <row r="97" spans="1:18" x14ac:dyDescent="0.25">
      <c r="A97" s="120"/>
      <c r="B97" s="120"/>
      <c r="C97" s="121"/>
      <c r="D97" s="120"/>
      <c r="E97" s="120"/>
      <c r="F97" s="120"/>
      <c r="G97" s="113"/>
      <c r="H97" s="113"/>
      <c r="I97" s="113"/>
      <c r="J97" s="113"/>
      <c r="K97" s="113"/>
      <c r="L97" s="113"/>
      <c r="M97" s="113"/>
      <c r="N97" s="113"/>
      <c r="O97" s="136"/>
      <c r="P97" s="136"/>
      <c r="Q97" s="123"/>
      <c r="R97" s="120"/>
    </row>
    <row r="98" spans="1:18" x14ac:dyDescent="0.25">
      <c r="A98" s="120"/>
      <c r="B98" s="120"/>
      <c r="C98" s="121"/>
      <c r="D98" s="120"/>
      <c r="E98" s="120"/>
      <c r="F98" s="120"/>
      <c r="G98" s="136"/>
      <c r="H98" s="136"/>
      <c r="I98" s="136"/>
      <c r="J98" s="136"/>
      <c r="K98" s="137"/>
      <c r="L98" s="136"/>
      <c r="M98" s="136"/>
      <c r="N98" s="136"/>
      <c r="O98" s="136"/>
      <c r="P98" s="136"/>
      <c r="Q98" s="123"/>
      <c r="R98" s="120"/>
    </row>
    <row r="99" spans="1:18" x14ac:dyDescent="0.25">
      <c r="A99" s="120"/>
      <c r="B99" s="120"/>
      <c r="C99" s="121"/>
      <c r="D99" s="120"/>
      <c r="E99" s="120"/>
      <c r="F99" s="120"/>
      <c r="G99" s="120"/>
      <c r="H99" s="120"/>
      <c r="I99" s="120"/>
      <c r="J99" s="120"/>
      <c r="K99" s="122"/>
      <c r="L99" s="120"/>
      <c r="M99" s="120"/>
      <c r="N99" s="120"/>
      <c r="O99" s="120"/>
      <c r="P99" s="120"/>
      <c r="Q99" s="123"/>
      <c r="R99" s="120"/>
    </row>
  </sheetData>
  <mergeCells count="120">
    <mergeCell ref="B67:G67"/>
    <mergeCell ref="J67:P68"/>
    <mergeCell ref="B68:G68"/>
    <mergeCell ref="B62:F62"/>
    <mergeCell ref="J62:P62"/>
    <mergeCell ref="B63:F63"/>
    <mergeCell ref="J63:P64"/>
    <mergeCell ref="B65:G65"/>
    <mergeCell ref="J65:P66"/>
    <mergeCell ref="B66:G66"/>
    <mergeCell ref="S57:T57"/>
    <mergeCell ref="B58:F58"/>
    <mergeCell ref="J58:P58"/>
    <mergeCell ref="B59:F59"/>
    <mergeCell ref="J59:P59"/>
    <mergeCell ref="B60:F61"/>
    <mergeCell ref="G60:G61"/>
    <mergeCell ref="A53:P53"/>
    <mergeCell ref="B54:N54"/>
    <mergeCell ref="O54:P54"/>
    <mergeCell ref="B56:G56"/>
    <mergeCell ref="J56:P56"/>
    <mergeCell ref="B57:F57"/>
    <mergeCell ref="J57:P57"/>
    <mergeCell ref="P50:P52"/>
    <mergeCell ref="B51:C51"/>
    <mergeCell ref="D51:F51"/>
    <mergeCell ref="G51:H51"/>
    <mergeCell ref="I51:J51"/>
    <mergeCell ref="B46:N46"/>
    <mergeCell ref="O46:P46"/>
    <mergeCell ref="B48:P48"/>
    <mergeCell ref="B49:C49"/>
    <mergeCell ref="D49:F49"/>
    <mergeCell ref="G49:H49"/>
    <mergeCell ref="I49:J49"/>
    <mergeCell ref="N49:O49"/>
    <mergeCell ref="N51:O51"/>
    <mergeCell ref="B52:C52"/>
    <mergeCell ref="D52:F52"/>
    <mergeCell ref="G52:H52"/>
    <mergeCell ref="I52:J52"/>
    <mergeCell ref="N52:O52"/>
    <mergeCell ref="B50:C50"/>
    <mergeCell ref="D50:F50"/>
    <mergeCell ref="G50:H50"/>
    <mergeCell ref="I50:J50"/>
    <mergeCell ref="N50:O50"/>
    <mergeCell ref="P40:P44"/>
    <mergeCell ref="D41:H41"/>
    <mergeCell ref="I41:L41"/>
    <mergeCell ref="M41:O41"/>
    <mergeCell ref="D42:H42"/>
    <mergeCell ref="I42:L42"/>
    <mergeCell ref="M42:O42"/>
    <mergeCell ref="B36:N36"/>
    <mergeCell ref="O36:P36"/>
    <mergeCell ref="B38:F38"/>
    <mergeCell ref="D39:G39"/>
    <mergeCell ref="I39:L39"/>
    <mergeCell ref="M39:O39"/>
    <mergeCell ref="D43:H43"/>
    <mergeCell ref="I43:L43"/>
    <mergeCell ref="M43:O43"/>
    <mergeCell ref="D44:H44"/>
    <mergeCell ref="I44:L44"/>
    <mergeCell ref="M44:O44"/>
    <mergeCell ref="D40:H40"/>
    <mergeCell ref="I40:L40"/>
    <mergeCell ref="M40:O40"/>
    <mergeCell ref="H29:I29"/>
    <mergeCell ref="H30:I30"/>
    <mergeCell ref="H31:I31"/>
    <mergeCell ref="H32:I32"/>
    <mergeCell ref="H33:I33"/>
    <mergeCell ref="B34:C34"/>
    <mergeCell ref="F34:O34"/>
    <mergeCell ref="B26:P26"/>
    <mergeCell ref="B27:D27"/>
    <mergeCell ref="F27:P27"/>
    <mergeCell ref="G28:I28"/>
    <mergeCell ref="J28:K28"/>
    <mergeCell ref="L28:M28"/>
    <mergeCell ref="N28:O28"/>
    <mergeCell ref="B24:D24"/>
    <mergeCell ref="E24:F24"/>
    <mergeCell ref="G24:I24"/>
    <mergeCell ref="J24:K24"/>
    <mergeCell ref="L24:N24"/>
    <mergeCell ref="O24:P24"/>
    <mergeCell ref="B22:P22"/>
    <mergeCell ref="B23:D23"/>
    <mergeCell ref="E23:F23"/>
    <mergeCell ref="G23:I23"/>
    <mergeCell ref="J23:K23"/>
    <mergeCell ref="L23:N23"/>
    <mergeCell ref="O23:P23"/>
    <mergeCell ref="B6:P6"/>
    <mergeCell ref="B8:P8"/>
    <mergeCell ref="B10:P10"/>
    <mergeCell ref="C12:F12"/>
    <mergeCell ref="M12:P12"/>
    <mergeCell ref="B14:C14"/>
    <mergeCell ref="D14:P14"/>
    <mergeCell ref="O20:P20"/>
    <mergeCell ref="C21:D21"/>
    <mergeCell ref="E21:I21"/>
    <mergeCell ref="J21:K21"/>
    <mergeCell ref="L21:N21"/>
    <mergeCell ref="O21:P21"/>
    <mergeCell ref="C16:F16"/>
    <mergeCell ref="G16:P16"/>
    <mergeCell ref="B17:P17"/>
    <mergeCell ref="B18:P18"/>
    <mergeCell ref="C19:P19"/>
    <mergeCell ref="B20:B21"/>
    <mergeCell ref="C20:D20"/>
    <mergeCell ref="E20:I20"/>
    <mergeCell ref="J20:K20"/>
    <mergeCell ref="L20:N20"/>
  </mergeCells>
  <pageMargins left="0.25" right="0.25" top="0.75" bottom="0.75" header="0.3" footer="0.3"/>
  <pageSetup paperSize="5" scale="5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DATA!$A$28:$A$31</xm:f>
          </x14:formula1>
          <xm:sqref>C40:C44</xm:sqref>
        </x14:dataValidation>
        <x14:dataValidation type="list" allowBlank="1" showInputMessage="1" showErrorMessage="1" xr:uid="{00000000-0002-0000-0100-000001000000}">
          <x14:formula1>
            <xm:f>DATA!$B$11:$D$11</xm:f>
          </x14:formula1>
          <xm:sqref>O24:P24</xm:sqref>
        </x14:dataValidation>
        <x14:dataValidation type="list" allowBlank="1" showInputMessage="1" showErrorMessage="1" xr:uid="{00000000-0002-0000-0100-000002000000}">
          <x14:formula1>
            <xm:f>DATA!$A$26:$A$27</xm:f>
          </x14:formula1>
          <xm:sqref>O29:O33 K29:K33 M29:M33 H29:H33</xm:sqref>
        </x14:dataValidation>
        <x14:dataValidation type="list" allowBlank="1" showInputMessage="1" showErrorMessage="1" xr:uid="{00000000-0002-0000-0100-000003000000}">
          <x14:formula1>
            <xm:f>DATA!$A$12:$A$24</xm:f>
          </x14:formula1>
          <xm:sqref>E50:F50 E52:F52 D50:D52</xm:sqref>
        </x14:dataValidation>
        <x14:dataValidation type="list" allowBlank="1" showInputMessage="1" showErrorMessage="1" xr:uid="{00000000-0002-0000-0100-000004000000}">
          <x14:formula1>
            <xm:f>'https://mingob-my.sharepoint.com/Users/davega/AppData/Local/Temp/[formulario-solicitud-y-pago-de-viáticos-y-o-transporte-v-1.0.xlsx]DATA'!#REF!</xm:f>
          </x14:formula1>
          <xm:sqref>I29:I33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7205-B8E7-4A08-A5C2-4441EEC1130E}">
  <dimension ref="A5:T99"/>
  <sheetViews>
    <sheetView zoomScale="88" workbookViewId="0">
      <selection activeCell="B63" sqref="B63:F63"/>
    </sheetView>
  </sheetViews>
  <sheetFormatPr baseColWidth="10" defaultColWidth="11.42578125" defaultRowHeight="15" x14ac:dyDescent="0.25"/>
  <cols>
    <col min="1" max="1" width="3.28515625" customWidth="1"/>
    <col min="2" max="2" width="18" customWidth="1"/>
    <col min="3" max="3" width="19.5703125" style="33" customWidth="1"/>
    <col min="4" max="4" width="12.28515625" customWidth="1"/>
    <col min="5" max="5" width="1" customWidth="1"/>
    <col min="6" max="6" width="15.5703125" customWidth="1"/>
    <col min="7" max="7" width="11.85546875" customWidth="1"/>
    <col min="8" max="8" width="6.5703125" customWidth="1"/>
    <col min="9" max="9" width="1.85546875" customWidth="1"/>
    <col min="10" max="10" width="16.5703125" customWidth="1"/>
    <col min="11" max="11" width="7.5703125" style="18" customWidth="1"/>
    <col min="12" max="12" width="14.7109375" customWidth="1"/>
    <col min="13" max="13" width="6.140625" customWidth="1"/>
    <col min="14" max="14" width="16.85546875" customWidth="1"/>
    <col min="15" max="15" width="5.42578125" customWidth="1"/>
    <col min="16" max="16" width="33.28515625" customWidth="1"/>
    <col min="17" max="17" width="3" style="11" customWidth="1"/>
    <col min="18" max="18" width="2.85546875" customWidth="1"/>
    <col min="19" max="19" width="8.28515625" customWidth="1"/>
  </cols>
  <sheetData>
    <row r="5" spans="1:18" ht="5.25" customHeight="1" x14ac:dyDescent="0.25">
      <c r="A5" s="120"/>
      <c r="B5" s="120"/>
      <c r="C5" s="121"/>
      <c r="D5" s="120"/>
      <c r="E5" s="120"/>
      <c r="F5" s="120"/>
      <c r="G5" s="120"/>
      <c r="H5" s="120"/>
      <c r="I5" s="120"/>
      <c r="J5" s="120"/>
      <c r="K5" s="122"/>
      <c r="L5" s="120"/>
      <c r="M5" s="120"/>
      <c r="N5" s="120"/>
      <c r="O5" s="120"/>
      <c r="P5" s="120"/>
      <c r="Q5" s="123"/>
      <c r="R5" s="120"/>
    </row>
    <row r="6" spans="1:18" ht="18" x14ac:dyDescent="0.25">
      <c r="A6" s="124"/>
      <c r="B6" s="189" t="s">
        <v>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37"/>
      <c r="R6" s="120"/>
    </row>
    <row r="7" spans="1:18" ht="18" x14ac:dyDescent="0.25">
      <c r="A7" s="124"/>
      <c r="B7" s="85" t="s">
        <v>49</v>
      </c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38"/>
      <c r="R7" s="120"/>
    </row>
    <row r="8" spans="1:18" ht="18" x14ac:dyDescent="0.25">
      <c r="A8" s="124"/>
      <c r="B8" s="190" t="s">
        <v>83</v>
      </c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39"/>
      <c r="R8" s="120"/>
    </row>
    <row r="9" spans="1:18" ht="5.25" customHeight="1" x14ac:dyDescent="0.25">
      <c r="A9" s="124"/>
      <c r="B9" s="178"/>
      <c r="C9" s="178"/>
      <c r="D9" s="178"/>
      <c r="E9" s="178"/>
      <c r="F9" s="178"/>
      <c r="G9" s="178"/>
      <c r="H9" s="178"/>
      <c r="I9" s="88"/>
      <c r="J9" s="178"/>
      <c r="K9" s="178"/>
      <c r="L9" s="178"/>
      <c r="M9" s="178"/>
      <c r="N9" s="178"/>
      <c r="O9" s="178"/>
      <c r="P9" s="178"/>
      <c r="Q9" s="39"/>
      <c r="R9" s="120"/>
    </row>
    <row r="10" spans="1:18" ht="18" x14ac:dyDescent="0.25">
      <c r="A10" s="124"/>
      <c r="B10" s="191" t="s">
        <v>57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40"/>
      <c r="R10" s="120"/>
    </row>
    <row r="11" spans="1:18" ht="5.25" customHeight="1" x14ac:dyDescent="0.25">
      <c r="A11" s="124"/>
      <c r="B11" s="41"/>
      <c r="C11" s="78"/>
      <c r="D11" s="41"/>
      <c r="E11" s="41"/>
      <c r="F11" s="41"/>
      <c r="G11" s="41"/>
      <c r="H11" s="41"/>
      <c r="I11" s="35"/>
      <c r="J11" s="41"/>
      <c r="K11" s="41"/>
      <c r="L11" s="41"/>
      <c r="M11" s="41"/>
      <c r="N11" s="41"/>
      <c r="O11" s="41"/>
      <c r="P11" s="41"/>
      <c r="Q11" s="37"/>
      <c r="R11" s="120"/>
    </row>
    <row r="12" spans="1:18" ht="15.75" x14ac:dyDescent="0.25">
      <c r="A12" s="124"/>
      <c r="B12" s="89" t="s">
        <v>42</v>
      </c>
      <c r="C12" s="192">
        <v>8</v>
      </c>
      <c r="D12" s="192"/>
      <c r="E12" s="192"/>
      <c r="F12" s="192"/>
      <c r="G12" s="89"/>
      <c r="H12" s="89"/>
      <c r="I12" s="90"/>
      <c r="J12" s="89"/>
      <c r="K12" s="41"/>
      <c r="L12" s="91" t="s">
        <v>80</v>
      </c>
      <c r="M12" s="193">
        <v>44809</v>
      </c>
      <c r="N12" s="193"/>
      <c r="O12" s="193"/>
      <c r="P12" s="193"/>
      <c r="Q12" s="36"/>
      <c r="R12" s="120"/>
    </row>
    <row r="13" spans="1:18" ht="5.25" customHeight="1" x14ac:dyDescent="0.25">
      <c r="A13" s="124"/>
      <c r="B13" s="41"/>
      <c r="C13" s="78"/>
      <c r="D13" s="41"/>
      <c r="E13" s="41"/>
      <c r="F13" s="41"/>
      <c r="G13" s="41"/>
      <c r="H13" s="41"/>
      <c r="I13" s="35"/>
      <c r="J13" s="41"/>
      <c r="K13" s="41"/>
      <c r="L13" s="41"/>
      <c r="M13" s="41"/>
      <c r="N13" s="41"/>
      <c r="O13" s="41"/>
      <c r="P13" s="41"/>
      <c r="Q13" s="43"/>
      <c r="R13" s="120"/>
    </row>
    <row r="14" spans="1:18" ht="15.75" x14ac:dyDescent="0.25">
      <c r="A14" s="124"/>
      <c r="B14" s="194" t="s">
        <v>60</v>
      </c>
      <c r="C14" s="194"/>
      <c r="D14" s="195" t="s">
        <v>84</v>
      </c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36"/>
      <c r="R14" s="120"/>
    </row>
    <row r="15" spans="1:18" ht="15.75" thickBot="1" x14ac:dyDescent="0.3">
      <c r="A15" s="124"/>
      <c r="B15" s="44"/>
      <c r="C15" s="34"/>
      <c r="D15" s="32"/>
      <c r="E15" s="32"/>
      <c r="F15" s="32"/>
      <c r="G15" s="32"/>
      <c r="H15" s="32"/>
      <c r="I15" s="2"/>
      <c r="J15" s="42"/>
      <c r="K15" s="31"/>
      <c r="L15" s="32"/>
      <c r="M15" s="32"/>
      <c r="N15" s="32"/>
      <c r="O15" s="32"/>
      <c r="P15" s="32"/>
      <c r="Q15" s="36"/>
      <c r="R15" s="120"/>
    </row>
    <row r="16" spans="1:18" ht="26.45" customHeight="1" x14ac:dyDescent="0.25">
      <c r="A16" s="124"/>
      <c r="B16" s="119" t="s">
        <v>69</v>
      </c>
      <c r="C16" s="202" t="s">
        <v>103</v>
      </c>
      <c r="D16" s="202"/>
      <c r="E16" s="202"/>
      <c r="F16" s="202"/>
      <c r="G16" s="203" t="s">
        <v>68</v>
      </c>
      <c r="H16" s="203"/>
      <c r="I16" s="203"/>
      <c r="J16" s="203"/>
      <c r="K16" s="203"/>
      <c r="L16" s="203"/>
      <c r="M16" s="203"/>
      <c r="N16" s="203"/>
      <c r="O16" s="203"/>
      <c r="P16" s="204"/>
      <c r="Q16" s="45"/>
      <c r="R16" s="120"/>
    </row>
    <row r="17" spans="1:18" ht="56.25" customHeight="1" thickBot="1" x14ac:dyDescent="0.3">
      <c r="A17" s="124"/>
      <c r="B17" s="205" t="s">
        <v>91</v>
      </c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7"/>
      <c r="Q17" s="46"/>
      <c r="R17" s="120"/>
    </row>
    <row r="18" spans="1:18" ht="7.5" customHeight="1" thickBot="1" x14ac:dyDescent="0.3">
      <c r="A18" s="124"/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179"/>
      <c r="R18" s="120"/>
    </row>
    <row r="19" spans="1:18" ht="36" customHeight="1" thickBot="1" x14ac:dyDescent="0.3">
      <c r="A19" s="124"/>
      <c r="B19" s="92" t="s">
        <v>62</v>
      </c>
      <c r="C19" s="209" t="s">
        <v>111</v>
      </c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1"/>
      <c r="Q19" s="179"/>
      <c r="R19" s="120"/>
    </row>
    <row r="20" spans="1:18" ht="26.25" customHeight="1" thickBot="1" x14ac:dyDescent="0.3">
      <c r="A20" s="124"/>
      <c r="B20" s="212" t="s">
        <v>61</v>
      </c>
      <c r="C20" s="213" t="s">
        <v>73</v>
      </c>
      <c r="D20" s="214"/>
      <c r="E20" s="199" t="s">
        <v>77</v>
      </c>
      <c r="F20" s="199"/>
      <c r="G20" s="199"/>
      <c r="H20" s="199"/>
      <c r="I20" s="199"/>
      <c r="J20" s="200">
        <v>44670</v>
      </c>
      <c r="K20" s="200"/>
      <c r="L20" s="201" t="s">
        <v>48</v>
      </c>
      <c r="M20" s="201"/>
      <c r="N20" s="201"/>
      <c r="O20" s="196">
        <v>0.29166666666666669</v>
      </c>
      <c r="P20" s="196"/>
      <c r="Q20" s="179"/>
      <c r="R20" s="120"/>
    </row>
    <row r="21" spans="1:18" ht="28.5" customHeight="1" thickBot="1" x14ac:dyDescent="0.3">
      <c r="A21" s="124"/>
      <c r="B21" s="212"/>
      <c r="C21" s="197" t="s">
        <v>40</v>
      </c>
      <c r="D21" s="198"/>
      <c r="E21" s="199" t="s">
        <v>76</v>
      </c>
      <c r="F21" s="199"/>
      <c r="G21" s="199"/>
      <c r="H21" s="199"/>
      <c r="I21" s="199"/>
      <c r="J21" s="200">
        <v>44670</v>
      </c>
      <c r="K21" s="200"/>
      <c r="L21" s="201" t="s">
        <v>50</v>
      </c>
      <c r="M21" s="201"/>
      <c r="N21" s="201"/>
      <c r="O21" s="196">
        <v>0.77083333333333337</v>
      </c>
      <c r="P21" s="196"/>
      <c r="Q21" s="179"/>
      <c r="R21" s="120"/>
    </row>
    <row r="22" spans="1:18" ht="15.75" customHeight="1" thickBot="1" x14ac:dyDescent="0.3">
      <c r="A22" s="124"/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179"/>
      <c r="R22" s="120"/>
    </row>
    <row r="23" spans="1:18" ht="18" customHeight="1" thickBot="1" x14ac:dyDescent="0.3">
      <c r="A23" s="124"/>
      <c r="B23" s="226" t="s">
        <v>74</v>
      </c>
      <c r="C23" s="227"/>
      <c r="D23" s="228"/>
      <c r="E23" s="226" t="s">
        <v>8</v>
      </c>
      <c r="F23" s="228"/>
      <c r="G23" s="226" t="s">
        <v>9</v>
      </c>
      <c r="H23" s="227"/>
      <c r="I23" s="228"/>
      <c r="J23" s="226" t="s">
        <v>10</v>
      </c>
      <c r="K23" s="228"/>
      <c r="L23" s="226" t="s">
        <v>70</v>
      </c>
      <c r="M23" s="227"/>
      <c r="N23" s="228"/>
      <c r="O23" s="226" t="s">
        <v>63</v>
      </c>
      <c r="P23" s="228"/>
      <c r="Q23" s="47"/>
      <c r="R23" s="120"/>
    </row>
    <row r="24" spans="1:18" ht="21.75" customHeight="1" thickBot="1" x14ac:dyDescent="0.3">
      <c r="A24" s="124"/>
      <c r="B24" s="215" t="s">
        <v>95</v>
      </c>
      <c r="C24" s="216"/>
      <c r="D24" s="217"/>
      <c r="E24" s="218" t="s">
        <v>96</v>
      </c>
      <c r="F24" s="219"/>
      <c r="G24" s="215" t="s">
        <v>85</v>
      </c>
      <c r="H24" s="216"/>
      <c r="I24" s="217"/>
      <c r="J24" s="220" t="s">
        <v>97</v>
      </c>
      <c r="K24" s="221"/>
      <c r="L24" s="218" t="s">
        <v>98</v>
      </c>
      <c r="M24" s="222"/>
      <c r="N24" s="219"/>
      <c r="O24" s="223" t="s">
        <v>54</v>
      </c>
      <c r="P24" s="224"/>
      <c r="Q24" s="7"/>
      <c r="R24" s="120"/>
    </row>
    <row r="25" spans="1:18" ht="7.5" customHeight="1" thickBot="1" x14ac:dyDescent="0.3">
      <c r="A25" s="124"/>
      <c r="B25" s="120"/>
      <c r="C25" s="120"/>
      <c r="D25" s="120"/>
      <c r="E25" s="120"/>
      <c r="F25" s="120"/>
      <c r="G25" s="120"/>
      <c r="H25" s="120"/>
      <c r="I25" s="120"/>
      <c r="J25" s="120"/>
      <c r="K25" s="122"/>
      <c r="L25" s="120"/>
      <c r="M25" s="120"/>
      <c r="N25" s="120"/>
      <c r="O25" s="120"/>
      <c r="P25" s="120"/>
      <c r="Q25" s="125"/>
      <c r="R25" s="120"/>
    </row>
    <row r="26" spans="1:18" ht="18.75" customHeight="1" thickBot="1" x14ac:dyDescent="0.3">
      <c r="A26" s="124"/>
      <c r="B26" s="240" t="s">
        <v>1</v>
      </c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2"/>
      <c r="Q26" s="48"/>
      <c r="R26" s="120"/>
    </row>
    <row r="27" spans="1:18" ht="16.5" thickBot="1" x14ac:dyDescent="0.3">
      <c r="A27" s="124"/>
      <c r="B27" s="243" t="s">
        <v>11</v>
      </c>
      <c r="C27" s="244"/>
      <c r="D27" s="245"/>
      <c r="E27" s="93"/>
      <c r="F27" s="243" t="s">
        <v>12</v>
      </c>
      <c r="G27" s="244"/>
      <c r="H27" s="244"/>
      <c r="I27" s="244"/>
      <c r="J27" s="244"/>
      <c r="K27" s="244"/>
      <c r="L27" s="244"/>
      <c r="M27" s="244"/>
      <c r="N27" s="244"/>
      <c r="O27" s="244"/>
      <c r="P27" s="245"/>
      <c r="Q27" s="49"/>
      <c r="R27" s="120"/>
    </row>
    <row r="28" spans="1:18" ht="30" customHeight="1" thickBot="1" x14ac:dyDescent="0.3">
      <c r="A28" s="124"/>
      <c r="B28" s="94" t="s">
        <v>18</v>
      </c>
      <c r="C28" s="180" t="s">
        <v>17</v>
      </c>
      <c r="D28" s="94" t="s">
        <v>4</v>
      </c>
      <c r="E28" s="95"/>
      <c r="F28" s="138" t="s">
        <v>47</v>
      </c>
      <c r="G28" s="246" t="s">
        <v>13</v>
      </c>
      <c r="H28" s="247"/>
      <c r="I28" s="248"/>
      <c r="J28" s="247" t="s">
        <v>14</v>
      </c>
      <c r="K28" s="248"/>
      <c r="L28" s="246" t="s">
        <v>3</v>
      </c>
      <c r="M28" s="248"/>
      <c r="N28" s="249" t="s">
        <v>15</v>
      </c>
      <c r="O28" s="250"/>
      <c r="P28" s="96" t="s">
        <v>4</v>
      </c>
      <c r="Q28" s="51"/>
      <c r="R28" s="120"/>
    </row>
    <row r="29" spans="1:18" x14ac:dyDescent="0.25">
      <c r="A29" s="124"/>
      <c r="B29" s="161"/>
      <c r="C29" s="162"/>
      <c r="D29" s="163" t="s">
        <v>87</v>
      </c>
      <c r="E29" s="7"/>
      <c r="F29" s="151">
        <v>44670</v>
      </c>
      <c r="G29" s="152"/>
      <c r="H29" s="229" t="s">
        <v>40</v>
      </c>
      <c r="I29" s="230"/>
      <c r="J29" s="152">
        <v>6</v>
      </c>
      <c r="K29" s="153" t="s">
        <v>40</v>
      </c>
      <c r="L29" s="152">
        <v>6</v>
      </c>
      <c r="M29" s="154" t="s">
        <v>40</v>
      </c>
      <c r="N29" s="155"/>
      <c r="O29" s="156" t="s">
        <v>40</v>
      </c>
      <c r="P29" s="157">
        <f>IF((SUM(G29:N29))=0,"",(SUM(G29:N29)))</f>
        <v>12</v>
      </c>
      <c r="Q29" s="52"/>
      <c r="R29" s="120"/>
    </row>
    <row r="30" spans="1:18" x14ac:dyDescent="0.25">
      <c r="A30" s="124"/>
      <c r="B30" s="126"/>
      <c r="C30" s="162" t="str">
        <f>IF($O$24="","",IF(B30="","",IF($O$24="TITULAR",DATA!$B$8,DATA!$C$8)))</f>
        <v/>
      </c>
      <c r="D30" s="163" t="str">
        <f>IFERROR(C30*B30,"")</f>
        <v/>
      </c>
      <c r="E30" s="53"/>
      <c r="F30" s="159"/>
      <c r="G30" s="142"/>
      <c r="H30" s="231" t="s">
        <v>40</v>
      </c>
      <c r="I30" s="232"/>
      <c r="J30" s="142"/>
      <c r="K30" s="25" t="s">
        <v>40</v>
      </c>
      <c r="L30" s="142"/>
      <c r="M30" s="27" t="s">
        <v>40</v>
      </c>
      <c r="N30" s="142"/>
      <c r="O30" s="29" t="s">
        <v>41</v>
      </c>
      <c r="P30" s="144" t="str">
        <f>IF((SUM(G30:N30))=0,"",(SUM(G30:N30)))</f>
        <v/>
      </c>
      <c r="Q30" s="54"/>
      <c r="R30" s="120"/>
    </row>
    <row r="31" spans="1:18" x14ac:dyDescent="0.25">
      <c r="A31" s="124"/>
      <c r="B31" s="126"/>
      <c r="C31" s="162" t="str">
        <f>IF($O$24="","",IF(B31="","",IF($O$24="TITULAR",DATA!$B$8,DATA!$C$8)))</f>
        <v/>
      </c>
      <c r="D31" s="163" t="str">
        <f>IFERROR(C31*B31,"")</f>
        <v/>
      </c>
      <c r="E31" s="50"/>
      <c r="F31" s="160"/>
      <c r="G31" s="142"/>
      <c r="H31" s="231" t="s">
        <v>40</v>
      </c>
      <c r="I31" s="232"/>
      <c r="J31" s="142"/>
      <c r="K31" s="25" t="s">
        <v>40</v>
      </c>
      <c r="L31" s="142"/>
      <c r="M31" s="27" t="s">
        <v>40</v>
      </c>
      <c r="N31" s="142"/>
      <c r="O31" s="29" t="s">
        <v>41</v>
      </c>
      <c r="P31" s="144" t="str">
        <f>IF((SUM(G31:N31))=0,"",(SUM(G31:N31)))</f>
        <v/>
      </c>
      <c r="Q31" s="55"/>
      <c r="R31" s="120"/>
    </row>
    <row r="32" spans="1:18" x14ac:dyDescent="0.25">
      <c r="A32" s="124"/>
      <c r="B32" s="126"/>
      <c r="C32" s="162" t="str">
        <f>IF($O$24="","",IF(B32="","",IF($O$24="TITULAR",DATA!$B$8,DATA!$C$8)))</f>
        <v/>
      </c>
      <c r="D32" s="163" t="str">
        <f>IFERROR(C32*B32,"")</f>
        <v/>
      </c>
      <c r="E32" s="50"/>
      <c r="F32" s="160"/>
      <c r="G32" s="142"/>
      <c r="H32" s="231" t="s">
        <v>41</v>
      </c>
      <c r="I32" s="232"/>
      <c r="J32" s="142"/>
      <c r="K32" s="25" t="s">
        <v>41</v>
      </c>
      <c r="L32" s="142"/>
      <c r="M32" s="27" t="s">
        <v>40</v>
      </c>
      <c r="N32" s="142" t="str">
        <f>IF($O$24="","",IF(O32="","",IF(O32="SI",IF($O$24="TITULAR",VLOOKUP("HOSPEDAJE",DATA!$A$3:$D$8,2,FALSE),IF($O$24="OTROS SERVIDORES PÚBLICOS",VLOOKUP("HOSPEDAJE",DATA!$A$3:$D$8,3,FALSE),IF($O$24="OTRAS PERSONAS",VLOOKUP("HOSPEDAJE",DATA!$A$3:$D$8,4,FALSE)))),0)))</f>
        <v/>
      </c>
      <c r="O32" s="29"/>
      <c r="P32" s="144" t="str">
        <f>IF((SUM(G32:N32))=0,"",(SUM(G32:N32)))</f>
        <v/>
      </c>
      <c r="Q32" s="56"/>
      <c r="R32" s="120"/>
    </row>
    <row r="33" spans="1:18" ht="15.75" thickBot="1" x14ac:dyDescent="0.3">
      <c r="A33" s="124"/>
      <c r="B33" s="127"/>
      <c r="C33" s="164" t="str">
        <f>IF($O$24="","",IF(B33="","",IF($O$24="TITULAR",DATA!$B$8,DATA!$C$8)))</f>
        <v/>
      </c>
      <c r="D33" s="165" t="str">
        <f>IFERROR(C33*B33,"")</f>
        <v/>
      </c>
      <c r="E33" s="8"/>
      <c r="F33" s="97"/>
      <c r="G33" s="143" t="str">
        <f>IF($O$24="","",IF(H33="","",IF(H33="SI",IF($O$24="TITULAR",VLOOKUP("DESAYUNO",DATA!$A$3:$D$8,2,FALSE),IF($O$24="OTROS SERVIDORES PÚBLICOS",VLOOKUP("DESAYUNO",DATA!$A$3:$D$8,3,FALSE),IF($O$24="OTRAS PERSONAS",VLOOKUP("DESAYUNO",DATA!$A$3:$D$8,4,FALSE)))),0)))</f>
        <v/>
      </c>
      <c r="H33" s="233"/>
      <c r="I33" s="234"/>
      <c r="J33" s="143" t="str">
        <f>IF($O$24="","",IF(K33="","",IF(K33="SI",IF($O$24="TITULAR",VLOOKUP("ALMUERZO",DATA!$A$3:$D$8,2,FALSE),IF($O$24="OTROS SERVIDORES PÚBLICOS",VLOOKUP("ALMUERZO",DATA!$A$3:$D$8,3,FALSE),IF($O$24="OTRAS PERSONAS",VLOOKUP("ALMUERZO",DATA!$A$3:$D$8,4,FALSE)))),0)))</f>
        <v/>
      </c>
      <c r="K33" s="26"/>
      <c r="L33" s="143" t="str">
        <f>IF($O$24="","",IF(M33="","",IF(M33="SI",IF($O$24="TITULAR",VLOOKUP("CENA",DATA!$A$3:$D$8,2,FALSE),IF($O$24="OTROS SERVIDORES PÚBLICOS",VLOOKUP("CENA",DATA!$A$3:$D$8,3,FALSE),IF($O$24="OTRAS PERSONAS",VLOOKUP("CENA",DATA!$A$3:$D$8,4,FALSE)))),0)))</f>
        <v/>
      </c>
      <c r="M33" s="28"/>
      <c r="N33" s="143" t="str">
        <f>IF($O$24="","",IF(O33="","",IF(O33="SI",IF($O$24="TITULAR",VLOOKUP("HOSPEDAJE",DATA!$A$3:$D$8,2,FALSE),IF($O$24="OTROS SERVIDORES PÚBLICOS",VLOOKUP("HOSPEDAJE",DATA!$A$3:$D$8,3,FALSE),IF($O$24="OTRAS PERSONAS",VLOOKUP("HOSPEDAJE",DATA!$A$3:$D$8,4,FALSE)))),0)))</f>
        <v/>
      </c>
      <c r="O33" s="30"/>
      <c r="P33" s="145" t="str">
        <f>IF((SUM(G33:N33))=0,"",(SUM(G33:N33)))</f>
        <v/>
      </c>
      <c r="Q33" s="57"/>
      <c r="R33" s="120"/>
    </row>
    <row r="34" spans="1:18" ht="16.5" thickBot="1" x14ac:dyDescent="0.3">
      <c r="A34" s="124"/>
      <c r="B34" s="235" t="s">
        <v>6</v>
      </c>
      <c r="C34" s="236"/>
      <c r="D34" s="166"/>
      <c r="E34" s="5"/>
      <c r="F34" s="237" t="s">
        <v>6</v>
      </c>
      <c r="G34" s="238"/>
      <c r="H34" s="238"/>
      <c r="I34" s="238"/>
      <c r="J34" s="238"/>
      <c r="K34" s="238"/>
      <c r="L34" s="238"/>
      <c r="M34" s="238"/>
      <c r="N34" s="238"/>
      <c r="O34" s="239"/>
      <c r="P34" s="158">
        <f>IF((SUM(P29:P33))=0,"",SUM(P29:P33))</f>
        <v>12</v>
      </c>
      <c r="Q34" s="58"/>
      <c r="R34" s="120"/>
    </row>
    <row r="35" spans="1:18" ht="7.5" customHeight="1" thickBot="1" x14ac:dyDescent="0.3">
      <c r="A35" s="124"/>
      <c r="B35" s="59"/>
      <c r="C35" s="3"/>
      <c r="D35" s="60"/>
      <c r="E35" s="5"/>
      <c r="F35" s="61"/>
      <c r="G35" s="5"/>
      <c r="H35" s="5"/>
      <c r="I35" s="4"/>
      <c r="J35" s="5"/>
      <c r="K35" s="62"/>
      <c r="L35" s="5"/>
      <c r="M35" s="60"/>
      <c r="N35" s="63"/>
      <c r="O35" s="63"/>
      <c r="P35" s="64"/>
      <c r="Q35" s="64"/>
      <c r="R35" s="120"/>
    </row>
    <row r="36" spans="1:18" ht="30" customHeight="1" thickBot="1" x14ac:dyDescent="0.3">
      <c r="A36" s="124"/>
      <c r="B36" s="260" t="s">
        <v>64</v>
      </c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2">
        <f>IF((SUM(D34,P34))=0,"",SUM(D34,P34))</f>
        <v>12</v>
      </c>
      <c r="P36" s="263"/>
      <c r="Q36" s="65"/>
      <c r="R36" s="120"/>
    </row>
    <row r="37" spans="1:18" ht="7.5" customHeight="1" thickBot="1" x14ac:dyDescent="0.3">
      <c r="A37" s="124"/>
      <c r="B37" s="66"/>
      <c r="C37" s="6"/>
      <c r="D37" s="66"/>
      <c r="E37" s="66"/>
      <c r="F37" s="66"/>
      <c r="G37" s="66"/>
      <c r="H37" s="66"/>
      <c r="I37" s="1"/>
      <c r="J37" s="66"/>
      <c r="K37" s="67"/>
      <c r="L37" s="66"/>
      <c r="M37" s="66"/>
      <c r="N37" s="66"/>
      <c r="O37" s="66"/>
      <c r="P37" s="66"/>
      <c r="Q37" s="68"/>
      <c r="R37" s="120"/>
    </row>
    <row r="38" spans="1:18" ht="22.5" customHeight="1" thickBot="1" x14ac:dyDescent="0.3">
      <c r="A38" s="124"/>
      <c r="B38" s="264" t="s">
        <v>53</v>
      </c>
      <c r="C38" s="265"/>
      <c r="D38" s="265"/>
      <c r="E38" s="265"/>
      <c r="F38" s="265"/>
      <c r="G38" s="98"/>
      <c r="H38" s="99"/>
      <c r="I38" s="99"/>
      <c r="J38" s="98"/>
      <c r="K38" s="98"/>
      <c r="L38" s="98"/>
      <c r="M38" s="100"/>
      <c r="N38" s="100"/>
      <c r="O38" s="101"/>
      <c r="P38" s="102"/>
      <c r="Q38" s="65"/>
      <c r="R38" s="120"/>
    </row>
    <row r="39" spans="1:18" ht="32.25" thickBot="1" x14ac:dyDescent="0.3">
      <c r="A39" s="124"/>
      <c r="B39" s="103" t="s">
        <v>47</v>
      </c>
      <c r="C39" s="104" t="s">
        <v>16</v>
      </c>
      <c r="D39" s="266" t="s">
        <v>19</v>
      </c>
      <c r="E39" s="266"/>
      <c r="F39" s="266"/>
      <c r="G39" s="266"/>
      <c r="H39" s="182"/>
      <c r="I39" s="267" t="s">
        <v>20</v>
      </c>
      <c r="J39" s="266"/>
      <c r="K39" s="266"/>
      <c r="L39" s="268"/>
      <c r="M39" s="267" t="s">
        <v>4</v>
      </c>
      <c r="N39" s="266"/>
      <c r="O39" s="268"/>
      <c r="P39" s="105" t="s">
        <v>5</v>
      </c>
      <c r="Q39" s="69"/>
      <c r="R39" s="120"/>
    </row>
    <row r="40" spans="1:18" x14ac:dyDescent="0.25">
      <c r="A40" s="124"/>
      <c r="B40" s="146">
        <v>44670</v>
      </c>
      <c r="C40" s="183" t="s">
        <v>46</v>
      </c>
      <c r="D40" s="281" t="s">
        <v>105</v>
      </c>
      <c r="E40" s="282"/>
      <c r="F40" s="282"/>
      <c r="G40" s="282"/>
      <c r="H40" s="283"/>
      <c r="I40" s="281" t="s">
        <v>106</v>
      </c>
      <c r="J40" s="282"/>
      <c r="K40" s="282"/>
      <c r="L40" s="283"/>
      <c r="M40" s="284">
        <v>3</v>
      </c>
      <c r="N40" s="285"/>
      <c r="O40" s="286"/>
      <c r="P40" s="251"/>
      <c r="Q40" s="70"/>
      <c r="R40" s="120"/>
    </row>
    <row r="41" spans="1:18" x14ac:dyDescent="0.25">
      <c r="A41" s="124"/>
      <c r="B41" s="167"/>
      <c r="C41" s="168"/>
      <c r="D41" s="254"/>
      <c r="E41" s="255"/>
      <c r="F41" s="255"/>
      <c r="G41" s="255"/>
      <c r="H41" s="256"/>
      <c r="I41" s="254"/>
      <c r="J41" s="255"/>
      <c r="K41" s="255"/>
      <c r="L41" s="256"/>
      <c r="M41" s="257"/>
      <c r="N41" s="258"/>
      <c r="O41" s="259"/>
      <c r="P41" s="252"/>
      <c r="Q41" s="70"/>
      <c r="R41" s="120"/>
    </row>
    <row r="42" spans="1:18" x14ac:dyDescent="0.25">
      <c r="A42" s="124"/>
      <c r="B42" s="147"/>
      <c r="C42" s="181"/>
      <c r="D42" s="254"/>
      <c r="E42" s="255"/>
      <c r="F42" s="255"/>
      <c r="G42" s="255"/>
      <c r="H42" s="256"/>
      <c r="I42" s="254"/>
      <c r="J42" s="255"/>
      <c r="K42" s="255"/>
      <c r="L42" s="256"/>
      <c r="M42" s="257"/>
      <c r="N42" s="258"/>
      <c r="O42" s="259"/>
      <c r="P42" s="252"/>
      <c r="Q42" s="70"/>
      <c r="R42" s="120"/>
    </row>
    <row r="43" spans="1:18" x14ac:dyDescent="0.25">
      <c r="A43" s="124"/>
      <c r="B43" s="148"/>
      <c r="C43" s="181"/>
      <c r="D43" s="269"/>
      <c r="E43" s="270"/>
      <c r="F43" s="270"/>
      <c r="G43" s="270"/>
      <c r="H43" s="271"/>
      <c r="I43" s="269"/>
      <c r="J43" s="270"/>
      <c r="K43" s="270"/>
      <c r="L43" s="271"/>
      <c r="M43" s="272"/>
      <c r="N43" s="273"/>
      <c r="O43" s="274"/>
      <c r="P43" s="252"/>
      <c r="Q43" s="70"/>
      <c r="R43" s="120"/>
    </row>
    <row r="44" spans="1:18" ht="15.75" thickBot="1" x14ac:dyDescent="0.3">
      <c r="A44" s="124"/>
      <c r="B44" s="149"/>
      <c r="C44" s="150"/>
      <c r="D44" s="275"/>
      <c r="E44" s="276"/>
      <c r="F44" s="276"/>
      <c r="G44" s="276"/>
      <c r="H44" s="277"/>
      <c r="I44" s="275"/>
      <c r="J44" s="276"/>
      <c r="K44" s="276"/>
      <c r="L44" s="277"/>
      <c r="M44" s="278"/>
      <c r="N44" s="279"/>
      <c r="O44" s="280"/>
      <c r="P44" s="253"/>
      <c r="Q44" s="70"/>
      <c r="R44" s="120"/>
    </row>
    <row r="45" spans="1:18" ht="7.5" customHeight="1" thickBot="1" x14ac:dyDescent="0.3">
      <c r="A45" s="124"/>
      <c r="B45" s="9"/>
      <c r="C45" s="6"/>
      <c r="D45" s="9"/>
      <c r="E45" s="9"/>
      <c r="F45" s="9"/>
      <c r="G45" s="9"/>
      <c r="H45" s="9"/>
      <c r="I45" s="9"/>
      <c r="J45" s="9"/>
      <c r="K45" s="9"/>
      <c r="L45" s="9"/>
      <c r="M45" s="10"/>
      <c r="N45" s="10"/>
      <c r="O45" s="10"/>
      <c r="P45" s="71"/>
      <c r="Q45" s="72"/>
      <c r="R45" s="120"/>
    </row>
    <row r="46" spans="1:18" ht="30" customHeight="1" thickBot="1" x14ac:dyDescent="0.3">
      <c r="A46" s="124"/>
      <c r="B46" s="296" t="s">
        <v>58</v>
      </c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8">
        <v>15</v>
      </c>
      <c r="P46" s="299"/>
      <c r="Q46" s="73"/>
      <c r="R46" s="120"/>
    </row>
    <row r="47" spans="1:18" ht="7.5" customHeight="1" thickBot="1" x14ac:dyDescent="0.3">
      <c r="A47" s="124"/>
      <c r="B47" s="66"/>
      <c r="C47" s="6"/>
      <c r="D47" s="66"/>
      <c r="E47" s="66"/>
      <c r="F47" s="66"/>
      <c r="G47" s="66"/>
      <c r="H47" s="66"/>
      <c r="I47" s="12"/>
      <c r="J47" s="66"/>
      <c r="K47" s="67"/>
      <c r="L47" s="66"/>
      <c r="M47" s="66"/>
      <c r="N47" s="66"/>
      <c r="O47" s="66"/>
      <c r="P47" s="66"/>
      <c r="Q47" s="68"/>
      <c r="R47" s="120"/>
    </row>
    <row r="48" spans="1:18" ht="18.75" thickBot="1" x14ac:dyDescent="0.3">
      <c r="A48" s="124"/>
      <c r="B48" s="300" t="s">
        <v>51</v>
      </c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2"/>
      <c r="Q48" s="48"/>
      <c r="R48" s="120"/>
    </row>
    <row r="49" spans="1:20" ht="60.75" customHeight="1" thickBot="1" x14ac:dyDescent="0.3">
      <c r="A49" s="124"/>
      <c r="B49" s="303" t="s">
        <v>2</v>
      </c>
      <c r="C49" s="304"/>
      <c r="D49" s="303" t="s">
        <v>71</v>
      </c>
      <c r="E49" s="305"/>
      <c r="F49" s="304"/>
      <c r="G49" s="306" t="s">
        <v>78</v>
      </c>
      <c r="H49" s="307"/>
      <c r="I49" s="306" t="s">
        <v>79</v>
      </c>
      <c r="J49" s="307"/>
      <c r="K49" s="106" t="s">
        <v>67</v>
      </c>
      <c r="L49" s="106" t="s">
        <v>17</v>
      </c>
      <c r="M49" s="106" t="s">
        <v>72</v>
      </c>
      <c r="N49" s="306" t="s">
        <v>6</v>
      </c>
      <c r="O49" s="307"/>
      <c r="P49" s="184" t="s">
        <v>5</v>
      </c>
      <c r="Q49" s="74"/>
      <c r="R49" s="120"/>
    </row>
    <row r="50" spans="1:20" ht="15.75" x14ac:dyDescent="0.25">
      <c r="A50" s="124"/>
      <c r="B50" s="318"/>
      <c r="C50" s="319"/>
      <c r="D50" s="320"/>
      <c r="E50" s="321"/>
      <c r="F50" s="321"/>
      <c r="G50" s="322"/>
      <c r="H50" s="323"/>
      <c r="I50" s="322"/>
      <c r="J50" s="323"/>
      <c r="K50" s="79" t="str">
        <f>IF(I50="","",-(_xlfn.DAYS(G50,I50))+1)</f>
        <v/>
      </c>
      <c r="L50" s="107" t="str">
        <f>IF($D$50="","",IF($O$24="TITULAR",VLOOKUP($D$50,DATA!$A$11:$D$24,2,FALSE),IF($O$24="OTROS SERVIDORES PÚBLICOS",VLOOKUP($D$50,DATA!$A$11:$D$24,3,FALSE),IF($O$24="OTRAS PERSONAS",VLOOKUP($D$50,DATA!$A$11:$D$24,4,FALSE),""))))</f>
        <v/>
      </c>
      <c r="M50" s="82"/>
      <c r="N50" s="324" t="str">
        <f>IFERROR((K50-1)*(L50*M50),"")</f>
        <v/>
      </c>
      <c r="O50" s="325"/>
      <c r="P50" s="287" t="str">
        <f>IF((SUM(N50:N52))=0,"",SUM(N50:N52))</f>
        <v/>
      </c>
      <c r="Q50" s="75"/>
      <c r="R50" s="120"/>
    </row>
    <row r="51" spans="1:20" ht="15.75" x14ac:dyDescent="0.25">
      <c r="A51" s="124"/>
      <c r="B51" s="290"/>
      <c r="C51" s="291"/>
      <c r="D51" s="292"/>
      <c r="E51" s="293"/>
      <c r="F51" s="293"/>
      <c r="G51" s="294"/>
      <c r="H51" s="295"/>
      <c r="I51" s="294"/>
      <c r="J51" s="295"/>
      <c r="K51" s="80" t="str">
        <f>IF(I51="","",-(_xlfn.DAYS(G51,I51))+1)</f>
        <v/>
      </c>
      <c r="L51" s="107" t="str">
        <f>IF($D$51="","",IF($O$24="TITULAR",VLOOKUP($D$51,DATA!$A$11:$D$24,2,FALSE),IF($O$24="OTROS SERVIDORES PÚBLICOS",VLOOKUP($D$51,DATA!$A$11:$D$24,3,FALSE),IF($O$24="OTRAS PERSONAS",VLOOKUP($D$51,DATA!$A$11:$D$24,4,FALSE),""))))</f>
        <v/>
      </c>
      <c r="M51" s="83"/>
      <c r="N51" s="308" t="str">
        <f>IFERROR((K51-1)*(L51*M51),"")</f>
        <v/>
      </c>
      <c r="O51" s="309"/>
      <c r="P51" s="288"/>
      <c r="Q51" s="75"/>
      <c r="R51" s="120"/>
    </row>
    <row r="52" spans="1:20" ht="15.75" customHeight="1" thickBot="1" x14ac:dyDescent="0.3">
      <c r="A52" s="124"/>
      <c r="B52" s="310"/>
      <c r="C52" s="311"/>
      <c r="D52" s="312"/>
      <c r="E52" s="313"/>
      <c r="F52" s="313"/>
      <c r="G52" s="314"/>
      <c r="H52" s="315"/>
      <c r="I52" s="314"/>
      <c r="J52" s="315"/>
      <c r="K52" s="81" t="str">
        <f>IF(I52="","",-(_xlfn.DAYS(G52,I52))+1)</f>
        <v/>
      </c>
      <c r="L52" s="108" t="str">
        <f>IF($D$52="","",IF($O$24="TITULAR",VLOOKUP($D$52,DATA!$A$11:$D$24,2,FALSE),IF($O$24="OTROS SERVIDORES PÚBLICOS",VLOOKUP($D$52,DATA!$A$11:$D$24,3,FALSE),IF($O$24="OTRAS PERSONAS",VLOOKUP($D$52,DATA!$A$11:$D$24,4,FALSE),""))))</f>
        <v/>
      </c>
      <c r="M52" s="84"/>
      <c r="N52" s="316" t="str">
        <f>IFERROR((K52-1)*(L52*M52),"")</f>
        <v/>
      </c>
      <c r="O52" s="317"/>
      <c r="P52" s="289"/>
      <c r="Q52" s="75"/>
      <c r="R52" s="120"/>
    </row>
    <row r="53" spans="1:20" ht="7.5" customHeight="1" thickBot="1" x14ac:dyDescent="0.3">
      <c r="A53" s="346"/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68"/>
      <c r="R53" s="120"/>
    </row>
    <row r="54" spans="1:20" ht="30" customHeight="1" thickBot="1" x14ac:dyDescent="0.3">
      <c r="A54" s="124"/>
      <c r="B54" s="296" t="s">
        <v>59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347"/>
      <c r="O54" s="348">
        <f>IF((SUM(O46,P50))=0,"",(SUM(O46,P50)))</f>
        <v>15</v>
      </c>
      <c r="P54" s="349"/>
      <c r="Q54" s="73"/>
      <c r="R54" s="120"/>
    </row>
    <row r="55" spans="1:20" ht="12" customHeight="1" thickBot="1" x14ac:dyDescent="0.3">
      <c r="A55" s="124"/>
      <c r="B55" s="66"/>
      <c r="C55" s="6"/>
      <c r="D55" s="66"/>
      <c r="E55" s="66"/>
      <c r="F55" s="66"/>
      <c r="G55" s="66"/>
      <c r="H55" s="66"/>
      <c r="I55" s="120"/>
      <c r="J55" s="66"/>
      <c r="K55" s="67"/>
      <c r="L55" s="66"/>
      <c r="M55" s="66"/>
      <c r="N55" s="66"/>
      <c r="O55" s="66"/>
      <c r="P55" s="66"/>
      <c r="Q55" s="68"/>
      <c r="R55" s="120"/>
    </row>
    <row r="56" spans="1:20" ht="30.75" customHeight="1" x14ac:dyDescent="0.25">
      <c r="A56" s="124"/>
      <c r="B56" s="350" t="s">
        <v>7</v>
      </c>
      <c r="C56" s="351"/>
      <c r="D56" s="351"/>
      <c r="E56" s="351"/>
      <c r="F56" s="351"/>
      <c r="G56" s="352"/>
      <c r="H56" s="120"/>
      <c r="I56" s="120"/>
      <c r="J56" s="353" t="s">
        <v>65</v>
      </c>
      <c r="K56" s="354"/>
      <c r="L56" s="354"/>
      <c r="M56" s="354"/>
      <c r="N56" s="354"/>
      <c r="O56" s="354"/>
      <c r="P56" s="355"/>
      <c r="Q56" s="109"/>
      <c r="R56" s="109"/>
    </row>
    <row r="57" spans="1:20" x14ac:dyDescent="0.25">
      <c r="A57" s="124"/>
      <c r="B57" s="356"/>
      <c r="C57" s="357"/>
      <c r="D57" s="357"/>
      <c r="E57" s="357"/>
      <c r="F57" s="357"/>
      <c r="G57" s="139"/>
      <c r="H57" s="120"/>
      <c r="I57" s="120"/>
      <c r="J57" s="335" t="s">
        <v>89</v>
      </c>
      <c r="K57" s="336"/>
      <c r="L57" s="336"/>
      <c r="M57" s="336"/>
      <c r="N57" s="336"/>
      <c r="O57" s="336"/>
      <c r="P57" s="337"/>
      <c r="Q57" s="110"/>
      <c r="R57" s="110"/>
      <c r="S57" s="326"/>
      <c r="T57" s="326"/>
    </row>
    <row r="58" spans="1:20" ht="30" customHeight="1" x14ac:dyDescent="0.25">
      <c r="A58" s="124"/>
      <c r="B58" s="327"/>
      <c r="C58" s="328"/>
      <c r="D58" s="328"/>
      <c r="E58" s="328"/>
      <c r="F58" s="329"/>
      <c r="G58" s="139"/>
      <c r="H58" s="120"/>
      <c r="I58" s="120"/>
      <c r="J58" s="330" t="s">
        <v>66</v>
      </c>
      <c r="K58" s="331"/>
      <c r="L58" s="331"/>
      <c r="M58" s="331"/>
      <c r="N58" s="331"/>
      <c r="O58" s="331"/>
      <c r="P58" s="332"/>
      <c r="Q58" s="110"/>
      <c r="R58" s="110"/>
      <c r="S58" s="185"/>
      <c r="T58" s="185"/>
    </row>
    <row r="59" spans="1:20" ht="30" customHeight="1" x14ac:dyDescent="0.25">
      <c r="A59" s="124"/>
      <c r="B59" s="333"/>
      <c r="C59" s="334"/>
      <c r="D59" s="334"/>
      <c r="E59" s="334"/>
      <c r="F59" s="334"/>
      <c r="G59" s="140"/>
      <c r="H59" s="120"/>
      <c r="I59" s="120"/>
      <c r="J59" s="335" t="s">
        <v>90</v>
      </c>
      <c r="K59" s="336"/>
      <c r="L59" s="336"/>
      <c r="M59" s="336"/>
      <c r="N59" s="336"/>
      <c r="O59" s="336"/>
      <c r="P59" s="337"/>
      <c r="Q59" s="114"/>
      <c r="R59" s="114"/>
      <c r="S59" s="1"/>
      <c r="T59" s="1"/>
    </row>
    <row r="60" spans="1:20" ht="7.5" customHeight="1" thickBot="1" x14ac:dyDescent="0.3">
      <c r="A60" s="124"/>
      <c r="B60" s="338"/>
      <c r="C60" s="339"/>
      <c r="D60" s="339"/>
      <c r="E60" s="339"/>
      <c r="F60" s="340"/>
      <c r="G60" s="344"/>
      <c r="H60" s="120"/>
      <c r="I60" s="120"/>
      <c r="J60" s="116"/>
      <c r="K60" s="117"/>
      <c r="L60" s="117"/>
      <c r="M60" s="117"/>
      <c r="N60" s="117"/>
      <c r="O60" s="117"/>
      <c r="P60" s="118"/>
      <c r="Q60" s="114"/>
      <c r="R60" s="114"/>
      <c r="S60" s="1"/>
      <c r="T60" s="1"/>
    </row>
    <row r="61" spans="1:20" ht="22.5" customHeight="1" thickBot="1" x14ac:dyDescent="0.3">
      <c r="A61" s="124"/>
      <c r="B61" s="341"/>
      <c r="C61" s="342"/>
      <c r="D61" s="342"/>
      <c r="E61" s="342"/>
      <c r="F61" s="343"/>
      <c r="G61" s="345"/>
      <c r="H61" s="120"/>
      <c r="I61" s="120"/>
      <c r="J61" s="114"/>
      <c r="K61" s="114"/>
      <c r="L61" s="114"/>
      <c r="M61" s="114"/>
      <c r="N61" s="114"/>
      <c r="O61" s="114"/>
      <c r="P61" s="114"/>
      <c r="Q61" s="114"/>
      <c r="R61" s="114"/>
      <c r="S61" s="1"/>
      <c r="T61" s="1"/>
    </row>
    <row r="62" spans="1:20" ht="30" customHeight="1" x14ac:dyDescent="0.25">
      <c r="A62" s="124"/>
      <c r="B62" s="333"/>
      <c r="C62" s="334"/>
      <c r="D62" s="334"/>
      <c r="E62" s="334"/>
      <c r="F62" s="334"/>
      <c r="G62" s="140"/>
      <c r="H62" s="120"/>
      <c r="I62" s="120"/>
      <c r="J62" s="353" t="s">
        <v>55</v>
      </c>
      <c r="K62" s="354"/>
      <c r="L62" s="354"/>
      <c r="M62" s="354"/>
      <c r="N62" s="354"/>
      <c r="O62" s="354"/>
      <c r="P62" s="355"/>
      <c r="Q62" s="114"/>
      <c r="R62" s="114"/>
      <c r="S62" s="1"/>
      <c r="T62" s="1"/>
    </row>
    <row r="63" spans="1:20" ht="30" customHeight="1" thickBot="1" x14ac:dyDescent="0.3">
      <c r="A63" s="124"/>
      <c r="B63" s="367" t="s">
        <v>5</v>
      </c>
      <c r="C63" s="368"/>
      <c r="D63" s="368"/>
      <c r="E63" s="368"/>
      <c r="F63" s="368"/>
      <c r="G63" s="141" t="str">
        <f>IF((SUM(G57:G62))=0,"",SUM(G57:G62))</f>
        <v/>
      </c>
      <c r="H63" s="120"/>
      <c r="I63" s="120"/>
      <c r="J63" s="361"/>
      <c r="K63" s="362"/>
      <c r="L63" s="362"/>
      <c r="M63" s="362"/>
      <c r="N63" s="362"/>
      <c r="O63" s="362"/>
      <c r="P63" s="363"/>
      <c r="Q63" s="68"/>
      <c r="R63" s="120"/>
    </row>
    <row r="64" spans="1:20" ht="7.5" customHeight="1" thickBot="1" x14ac:dyDescent="0.3">
      <c r="A64" s="124"/>
      <c r="B64" s="77"/>
      <c r="C64" s="6"/>
      <c r="D64" s="66"/>
      <c r="E64" s="66"/>
      <c r="F64" s="66"/>
      <c r="G64" s="66"/>
      <c r="H64" s="120"/>
      <c r="I64" s="120"/>
      <c r="J64" s="335"/>
      <c r="K64" s="336"/>
      <c r="L64" s="336"/>
      <c r="M64" s="336"/>
      <c r="N64" s="336"/>
      <c r="O64" s="336"/>
      <c r="P64" s="337"/>
      <c r="Q64" s="76"/>
      <c r="R64" s="120"/>
    </row>
    <row r="65" spans="1:18" ht="15.75" customHeight="1" x14ac:dyDescent="0.25">
      <c r="A65" s="124"/>
      <c r="B65" s="369" t="s">
        <v>75</v>
      </c>
      <c r="C65" s="370"/>
      <c r="D65" s="370"/>
      <c r="E65" s="370"/>
      <c r="F65" s="370"/>
      <c r="G65" s="371"/>
      <c r="H65" s="120"/>
      <c r="I65" s="120"/>
      <c r="J65" s="372" t="s">
        <v>56</v>
      </c>
      <c r="K65" s="373"/>
      <c r="L65" s="373"/>
      <c r="M65" s="373"/>
      <c r="N65" s="373"/>
      <c r="O65" s="373"/>
      <c r="P65" s="374"/>
      <c r="Q65" s="109"/>
      <c r="R65" s="109"/>
    </row>
    <row r="66" spans="1:18" ht="30" customHeight="1" x14ac:dyDescent="0.25">
      <c r="A66" s="124"/>
      <c r="B66" s="364" t="s">
        <v>110</v>
      </c>
      <c r="C66" s="365"/>
      <c r="D66" s="365"/>
      <c r="E66" s="365"/>
      <c r="F66" s="365"/>
      <c r="G66" s="366"/>
      <c r="H66" s="120"/>
      <c r="I66" s="120"/>
      <c r="J66" s="372"/>
      <c r="K66" s="373"/>
      <c r="L66" s="373"/>
      <c r="M66" s="373"/>
      <c r="N66" s="373"/>
      <c r="O66" s="373"/>
      <c r="P66" s="374"/>
      <c r="Q66" s="111"/>
      <c r="R66" s="111"/>
    </row>
    <row r="67" spans="1:18" ht="15" customHeight="1" x14ac:dyDescent="0.25">
      <c r="A67" s="124"/>
      <c r="B67" s="358" t="s">
        <v>81</v>
      </c>
      <c r="C67" s="359"/>
      <c r="D67" s="359"/>
      <c r="E67" s="359"/>
      <c r="F67" s="359"/>
      <c r="G67" s="360"/>
      <c r="H67" s="120"/>
      <c r="I67" s="120"/>
      <c r="J67" s="361"/>
      <c r="K67" s="362"/>
      <c r="L67" s="362"/>
      <c r="M67" s="362"/>
      <c r="N67" s="362"/>
      <c r="O67" s="362"/>
      <c r="P67" s="363"/>
      <c r="Q67" s="110"/>
      <c r="R67" s="110"/>
    </row>
    <row r="68" spans="1:18" ht="22.5" customHeight="1" x14ac:dyDescent="0.25">
      <c r="A68" s="124"/>
      <c r="B68" s="364" t="s">
        <v>95</v>
      </c>
      <c r="C68" s="365"/>
      <c r="D68" s="365"/>
      <c r="E68" s="365"/>
      <c r="F68" s="365"/>
      <c r="G68" s="366"/>
      <c r="H68" s="120"/>
      <c r="I68" s="120"/>
      <c r="J68" s="335"/>
      <c r="K68" s="336"/>
      <c r="L68" s="336"/>
      <c r="M68" s="336"/>
      <c r="N68" s="336"/>
      <c r="O68" s="336"/>
      <c r="P68" s="337"/>
      <c r="Q68" s="110"/>
      <c r="R68" s="110"/>
    </row>
    <row r="69" spans="1:18" ht="7.5" customHeight="1" thickBot="1" x14ac:dyDescent="0.3">
      <c r="A69" s="124"/>
      <c r="B69" s="128"/>
      <c r="C69" s="129"/>
      <c r="D69" s="129"/>
      <c r="E69" s="129"/>
      <c r="F69" s="129"/>
      <c r="G69" s="130"/>
      <c r="H69" s="120"/>
      <c r="I69" s="120"/>
      <c r="J69" s="131"/>
      <c r="K69" s="132"/>
      <c r="L69" s="133"/>
      <c r="M69" s="133"/>
      <c r="N69" s="133"/>
      <c r="O69" s="133"/>
      <c r="P69" s="134"/>
      <c r="Q69" s="115"/>
      <c r="R69" s="115"/>
    </row>
    <row r="70" spans="1:18" x14ac:dyDescent="0.25">
      <c r="A70" s="124"/>
      <c r="B70" s="124"/>
      <c r="C70" s="135"/>
      <c r="D70" s="124"/>
      <c r="E70" s="124"/>
      <c r="F70" s="124"/>
      <c r="G70" s="124"/>
      <c r="H70" s="124"/>
      <c r="I70" s="120"/>
      <c r="J70" s="124"/>
      <c r="K70" s="186"/>
      <c r="L70" s="124"/>
      <c r="M70" s="124"/>
      <c r="N70" s="124"/>
      <c r="O70" s="124"/>
      <c r="P70" s="124"/>
      <c r="Q70" s="125"/>
      <c r="R70" s="120"/>
    </row>
    <row r="71" spans="1:18" x14ac:dyDescent="0.25">
      <c r="A71" s="124"/>
      <c r="B71" s="124"/>
      <c r="C71" s="135"/>
      <c r="D71" s="124"/>
      <c r="E71" s="124"/>
      <c r="F71" s="124"/>
      <c r="G71" s="124"/>
      <c r="H71" s="124"/>
      <c r="I71" s="120"/>
      <c r="J71" s="124"/>
      <c r="K71" s="186"/>
      <c r="L71" s="124"/>
      <c r="M71" s="124"/>
      <c r="N71" s="124"/>
      <c r="O71" s="124"/>
      <c r="P71" s="124"/>
      <c r="Q71" s="125"/>
      <c r="R71" s="120"/>
    </row>
    <row r="72" spans="1:18" x14ac:dyDescent="0.25">
      <c r="A72" s="124"/>
      <c r="B72" s="124"/>
      <c r="C72" s="135"/>
      <c r="D72" s="124"/>
      <c r="E72" s="124"/>
      <c r="F72" s="124"/>
      <c r="G72" s="124"/>
      <c r="H72" s="124"/>
      <c r="I72" s="120"/>
      <c r="J72" s="124"/>
      <c r="K72" s="186"/>
      <c r="L72" s="124"/>
      <c r="M72" s="124"/>
      <c r="N72" s="124"/>
      <c r="O72" s="124"/>
      <c r="P72" s="124"/>
      <c r="Q72" s="125"/>
      <c r="R72" s="120"/>
    </row>
    <row r="73" spans="1:18" x14ac:dyDescent="0.25">
      <c r="A73" s="124"/>
      <c r="B73" s="124"/>
      <c r="C73" s="135"/>
      <c r="D73" s="124"/>
      <c r="E73" s="124"/>
      <c r="F73" s="124"/>
      <c r="G73" s="124"/>
      <c r="H73" s="124"/>
      <c r="I73" s="120"/>
      <c r="J73" s="124"/>
      <c r="K73" s="186"/>
      <c r="L73" s="124"/>
      <c r="M73" s="124"/>
      <c r="N73" s="124"/>
      <c r="O73" s="124"/>
      <c r="P73" s="124"/>
      <c r="Q73" s="125"/>
      <c r="R73" s="120"/>
    </row>
    <row r="74" spans="1:18" x14ac:dyDescent="0.25">
      <c r="A74" s="124"/>
      <c r="B74" s="124"/>
      <c r="C74" s="135"/>
      <c r="D74" s="124"/>
      <c r="E74" s="124"/>
      <c r="F74" s="124"/>
      <c r="G74" s="124"/>
      <c r="H74" s="124"/>
      <c r="I74" s="120"/>
      <c r="J74" s="124"/>
      <c r="K74" s="186"/>
      <c r="L74" s="124"/>
      <c r="M74" s="124"/>
      <c r="N74" s="124"/>
      <c r="O74" s="124"/>
      <c r="P74" s="124"/>
      <c r="Q74" s="125"/>
      <c r="R74" s="120"/>
    </row>
    <row r="75" spans="1:18" x14ac:dyDescent="0.25">
      <c r="A75" s="124"/>
      <c r="B75" s="124"/>
      <c r="C75" s="135"/>
      <c r="D75" s="124"/>
      <c r="E75" s="124"/>
      <c r="F75" s="124"/>
      <c r="G75" s="124"/>
      <c r="H75" s="124"/>
      <c r="I75" s="120"/>
      <c r="J75" s="124"/>
      <c r="K75" s="186"/>
      <c r="L75" s="124"/>
      <c r="M75" s="124"/>
      <c r="N75" s="124"/>
      <c r="O75" s="124"/>
      <c r="P75" s="124"/>
      <c r="Q75" s="125"/>
      <c r="R75" s="120"/>
    </row>
    <row r="76" spans="1:18" x14ac:dyDescent="0.25">
      <c r="A76" s="124"/>
      <c r="B76" s="124"/>
      <c r="C76" s="135"/>
      <c r="D76" s="124"/>
      <c r="E76" s="124"/>
      <c r="F76" s="124"/>
      <c r="G76" s="124"/>
      <c r="H76" s="124"/>
      <c r="I76" s="120"/>
      <c r="J76" s="124"/>
      <c r="K76" s="186"/>
      <c r="L76" s="124"/>
      <c r="M76" s="124"/>
      <c r="N76" s="124"/>
      <c r="O76" s="124"/>
      <c r="P76" s="124"/>
      <c r="Q76" s="125"/>
      <c r="R76" s="120"/>
    </row>
    <row r="77" spans="1:18" x14ac:dyDescent="0.25">
      <c r="A77" s="124"/>
      <c r="B77" s="124"/>
      <c r="C77" s="135"/>
      <c r="D77" s="124"/>
      <c r="E77" s="124"/>
      <c r="F77" s="124"/>
      <c r="G77" s="124"/>
      <c r="H77" s="124"/>
      <c r="I77" s="120"/>
      <c r="J77" s="124"/>
      <c r="K77" s="186"/>
      <c r="L77" s="124"/>
      <c r="M77" s="124"/>
      <c r="N77" s="124"/>
      <c r="O77" s="124"/>
      <c r="P77" s="124"/>
      <c r="Q77" s="125"/>
      <c r="R77" s="120"/>
    </row>
    <row r="78" spans="1:18" x14ac:dyDescent="0.25">
      <c r="A78" s="124"/>
      <c r="B78" s="124"/>
      <c r="C78" s="135"/>
      <c r="D78" s="124"/>
      <c r="E78" s="124"/>
      <c r="F78" s="124"/>
      <c r="G78" s="124"/>
      <c r="H78" s="124"/>
      <c r="I78" s="120"/>
      <c r="J78" s="124"/>
      <c r="K78" s="186"/>
      <c r="L78" s="124"/>
      <c r="M78" s="124"/>
      <c r="N78" s="124"/>
      <c r="O78" s="124"/>
      <c r="P78" s="124"/>
      <c r="Q78" s="125"/>
      <c r="R78" s="120"/>
    </row>
    <row r="79" spans="1:18" x14ac:dyDescent="0.25">
      <c r="A79" s="124"/>
      <c r="B79" s="124"/>
      <c r="C79" s="135"/>
      <c r="D79" s="124"/>
      <c r="E79" s="124"/>
      <c r="F79" s="124"/>
      <c r="G79" s="124"/>
      <c r="H79" s="124"/>
      <c r="I79" s="120"/>
      <c r="J79" s="124"/>
      <c r="K79" s="186"/>
      <c r="L79" s="124"/>
      <c r="M79" s="124"/>
      <c r="N79" s="124"/>
      <c r="O79" s="124"/>
      <c r="P79" s="124"/>
      <c r="Q79" s="125"/>
      <c r="R79" s="120"/>
    </row>
    <row r="80" spans="1:18" x14ac:dyDescent="0.25">
      <c r="A80" s="124"/>
      <c r="B80" s="124"/>
      <c r="C80" s="135"/>
      <c r="D80" s="124"/>
      <c r="E80" s="124"/>
      <c r="F80" s="124"/>
      <c r="G80" s="124"/>
      <c r="H80" s="124"/>
      <c r="I80" s="120"/>
      <c r="J80" s="124"/>
      <c r="K80" s="186"/>
      <c r="L80" s="124"/>
      <c r="M80" s="124"/>
      <c r="N80" s="124"/>
      <c r="O80" s="124"/>
      <c r="P80" s="124"/>
      <c r="Q80" s="125"/>
      <c r="R80" s="120"/>
    </row>
    <row r="81" spans="1:18" x14ac:dyDescent="0.25">
      <c r="A81" s="124"/>
      <c r="B81" s="124"/>
      <c r="C81" s="135"/>
      <c r="D81" s="124"/>
      <c r="E81" s="124"/>
      <c r="F81" s="124"/>
      <c r="G81" s="124"/>
      <c r="H81" s="124"/>
      <c r="I81" s="120"/>
      <c r="J81" s="124"/>
      <c r="K81" s="186"/>
      <c r="L81" s="124"/>
      <c r="M81" s="124"/>
      <c r="N81" s="124"/>
      <c r="O81" s="124"/>
      <c r="P81" s="124"/>
      <c r="Q81" s="125"/>
      <c r="R81" s="120"/>
    </row>
    <row r="82" spans="1:18" x14ac:dyDescent="0.25">
      <c r="A82" s="124"/>
      <c r="B82" s="124"/>
      <c r="C82" s="135"/>
      <c r="D82" s="124"/>
      <c r="E82" s="124"/>
      <c r="F82" s="124"/>
      <c r="G82" s="124"/>
      <c r="H82" s="124"/>
      <c r="I82" s="120"/>
      <c r="J82" s="124"/>
      <c r="K82" s="186"/>
      <c r="L82" s="124"/>
      <c r="M82" s="124"/>
      <c r="N82" s="124"/>
      <c r="O82" s="124"/>
      <c r="P82" s="124"/>
      <c r="Q82" s="125"/>
      <c r="R82" s="120"/>
    </row>
    <row r="83" spans="1:18" x14ac:dyDescent="0.25">
      <c r="A83" s="124"/>
      <c r="B83" s="124"/>
      <c r="C83" s="135"/>
      <c r="D83" s="124"/>
      <c r="E83" s="124"/>
      <c r="F83" s="124"/>
      <c r="G83" s="124"/>
      <c r="H83" s="124"/>
      <c r="I83" s="120"/>
      <c r="J83" s="124"/>
      <c r="K83" s="186"/>
      <c r="L83" s="124"/>
      <c r="M83" s="124"/>
      <c r="N83" s="124"/>
      <c r="O83" s="124"/>
      <c r="P83" s="124"/>
      <c r="Q83" s="125"/>
      <c r="R83" s="120"/>
    </row>
    <row r="84" spans="1:18" x14ac:dyDescent="0.25">
      <c r="A84" s="124"/>
      <c r="B84" s="124"/>
      <c r="C84" s="135"/>
      <c r="D84" s="124"/>
      <c r="E84" s="124"/>
      <c r="F84" s="124"/>
      <c r="G84" s="124"/>
      <c r="H84" s="124"/>
      <c r="I84" s="120"/>
      <c r="J84" s="124"/>
      <c r="K84" s="186"/>
      <c r="L84" s="124"/>
      <c r="M84" s="124"/>
      <c r="N84" s="124"/>
      <c r="O84" s="124"/>
      <c r="P84" s="124"/>
      <c r="Q84" s="125"/>
      <c r="R84" s="120"/>
    </row>
    <row r="85" spans="1:18" x14ac:dyDescent="0.25">
      <c r="A85" s="120"/>
      <c r="B85" s="120"/>
      <c r="C85" s="121"/>
      <c r="D85" s="120"/>
      <c r="E85" s="120"/>
      <c r="F85" s="120"/>
      <c r="G85" s="136"/>
      <c r="H85" s="136"/>
      <c r="I85" s="136"/>
      <c r="J85" s="136"/>
      <c r="K85" s="137"/>
      <c r="L85" s="136"/>
      <c r="M85" s="136"/>
      <c r="N85" s="136"/>
      <c r="O85" s="136"/>
      <c r="P85" s="136"/>
      <c r="Q85" s="123"/>
      <c r="R85" s="120"/>
    </row>
    <row r="86" spans="1:18" x14ac:dyDescent="0.25">
      <c r="A86" s="120"/>
      <c r="B86" s="120"/>
      <c r="C86" s="121"/>
      <c r="D86" s="120"/>
      <c r="E86" s="120"/>
      <c r="F86" s="120"/>
      <c r="G86" s="112"/>
      <c r="H86" s="112"/>
      <c r="I86" s="112"/>
      <c r="J86" s="112"/>
      <c r="K86" s="112"/>
      <c r="L86" s="136"/>
      <c r="M86" s="136"/>
      <c r="N86" s="136"/>
      <c r="O86" s="136"/>
      <c r="P86" s="136"/>
      <c r="Q86" s="123"/>
      <c r="R86" s="120"/>
    </row>
    <row r="87" spans="1:18" x14ac:dyDescent="0.25">
      <c r="A87" s="120"/>
      <c r="B87" s="120"/>
      <c r="C87" s="121"/>
      <c r="D87" s="120"/>
      <c r="E87" s="120"/>
      <c r="F87" s="120"/>
      <c r="G87" s="113"/>
      <c r="H87" s="113"/>
      <c r="I87" s="113"/>
      <c r="J87" s="113"/>
      <c r="K87" s="113"/>
      <c r="L87" s="113"/>
      <c r="M87" s="113"/>
      <c r="N87" s="113"/>
      <c r="O87" s="136"/>
      <c r="P87" s="136"/>
      <c r="Q87" s="123"/>
      <c r="R87" s="120"/>
    </row>
    <row r="88" spans="1:18" x14ac:dyDescent="0.25">
      <c r="A88" s="120"/>
      <c r="B88" s="120"/>
      <c r="C88" s="121"/>
      <c r="D88" s="120"/>
      <c r="E88" s="120"/>
      <c r="F88" s="120"/>
      <c r="G88" s="113"/>
      <c r="H88" s="113"/>
      <c r="I88" s="113"/>
      <c r="J88" s="113"/>
      <c r="K88" s="113"/>
      <c r="L88" s="113"/>
      <c r="M88" s="113"/>
      <c r="N88" s="113"/>
      <c r="O88" s="136"/>
      <c r="P88" s="136"/>
      <c r="Q88" s="123"/>
      <c r="R88" s="120"/>
    </row>
    <row r="89" spans="1:18" x14ac:dyDescent="0.25">
      <c r="A89" s="120"/>
      <c r="B89" s="120"/>
      <c r="C89" s="121"/>
      <c r="D89" s="120"/>
      <c r="E89" s="120"/>
      <c r="F89" s="120"/>
      <c r="G89" s="113"/>
      <c r="H89" s="113"/>
      <c r="I89" s="113"/>
      <c r="J89" s="113"/>
      <c r="K89" s="113"/>
      <c r="L89" s="113"/>
      <c r="M89" s="113"/>
      <c r="N89" s="113"/>
      <c r="O89" s="136"/>
      <c r="P89" s="136"/>
      <c r="Q89" s="123"/>
      <c r="R89" s="120"/>
    </row>
    <row r="90" spans="1:18" x14ac:dyDescent="0.25">
      <c r="A90" s="120"/>
      <c r="B90" s="120"/>
      <c r="C90" s="121"/>
      <c r="D90" s="120"/>
      <c r="E90" s="120"/>
      <c r="F90" s="120"/>
      <c r="G90" s="113"/>
      <c r="H90" s="113"/>
      <c r="I90" s="113"/>
      <c r="J90" s="113"/>
      <c r="K90" s="113"/>
      <c r="L90" s="113"/>
      <c r="M90" s="113"/>
      <c r="N90" s="113"/>
      <c r="O90" s="136"/>
      <c r="P90" s="136"/>
      <c r="Q90" s="123"/>
      <c r="R90" s="120"/>
    </row>
    <row r="91" spans="1:18" x14ac:dyDescent="0.25">
      <c r="A91" s="120"/>
      <c r="B91" s="120"/>
      <c r="C91" s="121"/>
      <c r="D91" s="120"/>
      <c r="E91" s="120"/>
      <c r="F91" s="120"/>
      <c r="G91" s="136"/>
      <c r="H91" s="136"/>
      <c r="I91" s="136"/>
      <c r="J91" s="136"/>
      <c r="K91" s="137"/>
      <c r="L91" s="136"/>
      <c r="M91" s="136"/>
      <c r="N91" s="136"/>
      <c r="O91" s="136"/>
      <c r="P91" s="136"/>
      <c r="Q91" s="123"/>
      <c r="R91" s="120"/>
    </row>
    <row r="92" spans="1:18" x14ac:dyDescent="0.25">
      <c r="A92" s="120"/>
      <c r="B92" s="120"/>
      <c r="C92" s="121"/>
      <c r="D92" s="120"/>
      <c r="E92" s="120"/>
      <c r="F92" s="120"/>
      <c r="G92" s="113"/>
      <c r="H92" s="113"/>
      <c r="I92" s="113"/>
      <c r="J92" s="113"/>
      <c r="K92" s="113"/>
      <c r="L92" s="113"/>
      <c r="M92" s="113"/>
      <c r="N92" s="113"/>
      <c r="O92" s="136"/>
      <c r="P92" s="136"/>
      <c r="Q92" s="123"/>
      <c r="R92" s="120"/>
    </row>
    <row r="93" spans="1:18" x14ac:dyDescent="0.25">
      <c r="A93" s="120"/>
      <c r="B93" s="120"/>
      <c r="C93" s="121"/>
      <c r="D93" s="120"/>
      <c r="E93" s="120"/>
      <c r="F93" s="120"/>
      <c r="G93" s="112"/>
      <c r="H93" s="112"/>
      <c r="I93" s="112"/>
      <c r="J93" s="112"/>
      <c r="K93" s="112"/>
      <c r="L93" s="136"/>
      <c r="M93" s="136"/>
      <c r="N93" s="136"/>
      <c r="O93" s="136"/>
      <c r="P93" s="136"/>
      <c r="Q93" s="123"/>
      <c r="R93" s="120"/>
    </row>
    <row r="94" spans="1:18" x14ac:dyDescent="0.25">
      <c r="A94" s="120"/>
      <c r="B94" s="120"/>
      <c r="C94" s="121"/>
      <c r="D94" s="120"/>
      <c r="E94" s="120"/>
      <c r="F94" s="120"/>
      <c r="G94" s="113"/>
      <c r="H94" s="113"/>
      <c r="I94" s="113"/>
      <c r="J94" s="113"/>
      <c r="K94" s="113"/>
      <c r="L94" s="113"/>
      <c r="M94" s="113"/>
      <c r="N94" s="113"/>
      <c r="O94" s="136"/>
      <c r="P94" s="136"/>
      <c r="Q94" s="123"/>
      <c r="R94" s="120"/>
    </row>
    <row r="95" spans="1:18" x14ac:dyDescent="0.25">
      <c r="A95" s="120"/>
      <c r="B95" s="120"/>
      <c r="C95" s="121"/>
      <c r="D95" s="120"/>
      <c r="E95" s="120"/>
      <c r="F95" s="120"/>
      <c r="G95" s="113"/>
      <c r="H95" s="113"/>
      <c r="I95" s="113"/>
      <c r="J95" s="113"/>
      <c r="K95" s="113"/>
      <c r="L95" s="113"/>
      <c r="M95" s="113"/>
      <c r="N95" s="113"/>
      <c r="O95" s="136"/>
      <c r="P95" s="136"/>
      <c r="Q95" s="123"/>
      <c r="R95" s="120"/>
    </row>
    <row r="96" spans="1:18" x14ac:dyDescent="0.25">
      <c r="A96" s="120"/>
      <c r="B96" s="120"/>
      <c r="C96" s="121"/>
      <c r="D96" s="120"/>
      <c r="E96" s="120"/>
      <c r="F96" s="120"/>
      <c r="G96" s="113"/>
      <c r="H96" s="113"/>
      <c r="I96" s="113"/>
      <c r="J96" s="113"/>
      <c r="K96" s="113"/>
      <c r="L96" s="113"/>
      <c r="M96" s="113"/>
      <c r="N96" s="113"/>
      <c r="O96" s="136"/>
      <c r="P96" s="136"/>
      <c r="Q96" s="123"/>
      <c r="R96" s="120"/>
    </row>
    <row r="97" spans="1:18" x14ac:dyDescent="0.25">
      <c r="A97" s="120"/>
      <c r="B97" s="120"/>
      <c r="C97" s="121"/>
      <c r="D97" s="120"/>
      <c r="E97" s="120"/>
      <c r="F97" s="120"/>
      <c r="G97" s="113"/>
      <c r="H97" s="113"/>
      <c r="I97" s="113"/>
      <c r="J97" s="113"/>
      <c r="K97" s="113"/>
      <c r="L97" s="113"/>
      <c r="M97" s="113"/>
      <c r="N97" s="113"/>
      <c r="O97" s="136"/>
      <c r="P97" s="136"/>
      <c r="Q97" s="123"/>
      <c r="R97" s="120"/>
    </row>
    <row r="98" spans="1:18" x14ac:dyDescent="0.25">
      <c r="A98" s="120"/>
      <c r="B98" s="120"/>
      <c r="C98" s="121"/>
      <c r="D98" s="120"/>
      <c r="E98" s="120"/>
      <c r="F98" s="120"/>
      <c r="G98" s="136"/>
      <c r="H98" s="136"/>
      <c r="I98" s="136"/>
      <c r="J98" s="136"/>
      <c r="K98" s="137"/>
      <c r="L98" s="136"/>
      <c r="M98" s="136"/>
      <c r="N98" s="136"/>
      <c r="O98" s="136"/>
      <c r="P98" s="136"/>
      <c r="Q98" s="123"/>
      <c r="R98" s="120"/>
    </row>
    <row r="99" spans="1:18" x14ac:dyDescent="0.25">
      <c r="A99" s="120"/>
      <c r="B99" s="120"/>
      <c r="C99" s="121"/>
      <c r="D99" s="120"/>
      <c r="E99" s="120"/>
      <c r="F99" s="120"/>
      <c r="G99" s="120"/>
      <c r="H99" s="120"/>
      <c r="I99" s="120"/>
      <c r="J99" s="120"/>
      <c r="K99" s="122"/>
      <c r="L99" s="120"/>
      <c r="M99" s="120"/>
      <c r="N99" s="120"/>
      <c r="O99" s="120"/>
      <c r="P99" s="120"/>
      <c r="Q99" s="123"/>
      <c r="R99" s="120"/>
    </row>
  </sheetData>
  <mergeCells count="120">
    <mergeCell ref="B67:G67"/>
    <mergeCell ref="J67:P68"/>
    <mergeCell ref="B68:G68"/>
    <mergeCell ref="B62:F62"/>
    <mergeCell ref="J62:P62"/>
    <mergeCell ref="B63:F63"/>
    <mergeCell ref="J63:P64"/>
    <mergeCell ref="B65:G65"/>
    <mergeCell ref="J65:P66"/>
    <mergeCell ref="B66:G66"/>
    <mergeCell ref="S57:T57"/>
    <mergeCell ref="B58:F58"/>
    <mergeCell ref="J58:P58"/>
    <mergeCell ref="B59:F59"/>
    <mergeCell ref="J59:P59"/>
    <mergeCell ref="B60:F61"/>
    <mergeCell ref="G60:G61"/>
    <mergeCell ref="A53:P53"/>
    <mergeCell ref="B54:N54"/>
    <mergeCell ref="O54:P54"/>
    <mergeCell ref="B56:G56"/>
    <mergeCell ref="J56:P56"/>
    <mergeCell ref="B57:F57"/>
    <mergeCell ref="J57:P57"/>
    <mergeCell ref="P50:P52"/>
    <mergeCell ref="B51:C51"/>
    <mergeCell ref="D51:F51"/>
    <mergeCell ref="G51:H51"/>
    <mergeCell ref="I51:J51"/>
    <mergeCell ref="B46:N46"/>
    <mergeCell ref="O46:P46"/>
    <mergeCell ref="B48:P48"/>
    <mergeCell ref="B49:C49"/>
    <mergeCell ref="D49:F49"/>
    <mergeCell ref="G49:H49"/>
    <mergeCell ref="I49:J49"/>
    <mergeCell ref="N49:O49"/>
    <mergeCell ref="N51:O51"/>
    <mergeCell ref="B52:C52"/>
    <mergeCell ref="D52:F52"/>
    <mergeCell ref="G52:H52"/>
    <mergeCell ref="I52:J52"/>
    <mergeCell ref="N52:O52"/>
    <mergeCell ref="B50:C50"/>
    <mergeCell ref="D50:F50"/>
    <mergeCell ref="G50:H50"/>
    <mergeCell ref="I50:J50"/>
    <mergeCell ref="N50:O50"/>
    <mergeCell ref="P40:P44"/>
    <mergeCell ref="D41:H41"/>
    <mergeCell ref="I41:L41"/>
    <mergeCell ref="M41:O41"/>
    <mergeCell ref="D42:H42"/>
    <mergeCell ref="I42:L42"/>
    <mergeCell ref="M42:O42"/>
    <mergeCell ref="B36:N36"/>
    <mergeCell ref="O36:P36"/>
    <mergeCell ref="B38:F38"/>
    <mergeCell ref="D39:G39"/>
    <mergeCell ref="I39:L39"/>
    <mergeCell ref="M39:O39"/>
    <mergeCell ref="D43:H43"/>
    <mergeCell ref="I43:L43"/>
    <mergeCell ref="M43:O43"/>
    <mergeCell ref="D44:H44"/>
    <mergeCell ref="I44:L44"/>
    <mergeCell ref="M44:O44"/>
    <mergeCell ref="D40:H40"/>
    <mergeCell ref="I40:L40"/>
    <mergeCell ref="M40:O40"/>
    <mergeCell ref="H29:I29"/>
    <mergeCell ref="H30:I30"/>
    <mergeCell ref="H31:I31"/>
    <mergeCell ref="H32:I32"/>
    <mergeCell ref="H33:I33"/>
    <mergeCell ref="B34:C34"/>
    <mergeCell ref="F34:O34"/>
    <mergeCell ref="B26:P26"/>
    <mergeCell ref="B27:D27"/>
    <mergeCell ref="F27:P27"/>
    <mergeCell ref="G28:I28"/>
    <mergeCell ref="J28:K28"/>
    <mergeCell ref="L28:M28"/>
    <mergeCell ref="N28:O28"/>
    <mergeCell ref="B24:D24"/>
    <mergeCell ref="E24:F24"/>
    <mergeCell ref="G24:I24"/>
    <mergeCell ref="J24:K24"/>
    <mergeCell ref="L24:N24"/>
    <mergeCell ref="O24:P24"/>
    <mergeCell ref="B22:P22"/>
    <mergeCell ref="B23:D23"/>
    <mergeCell ref="E23:F23"/>
    <mergeCell ref="G23:I23"/>
    <mergeCell ref="J23:K23"/>
    <mergeCell ref="L23:N23"/>
    <mergeCell ref="O23:P23"/>
    <mergeCell ref="B6:P6"/>
    <mergeCell ref="B8:P8"/>
    <mergeCell ref="B10:P10"/>
    <mergeCell ref="C12:F12"/>
    <mergeCell ref="M12:P12"/>
    <mergeCell ref="B14:C14"/>
    <mergeCell ref="D14:P14"/>
    <mergeCell ref="O20:P20"/>
    <mergeCell ref="C21:D21"/>
    <mergeCell ref="E21:I21"/>
    <mergeCell ref="J21:K21"/>
    <mergeCell ref="L21:N21"/>
    <mergeCell ref="O21:P21"/>
    <mergeCell ref="C16:F16"/>
    <mergeCell ref="G16:P16"/>
    <mergeCell ref="B17:P17"/>
    <mergeCell ref="B18:P18"/>
    <mergeCell ref="C19:P19"/>
    <mergeCell ref="B20:B21"/>
    <mergeCell ref="C20:D20"/>
    <mergeCell ref="E20:I20"/>
    <mergeCell ref="J20:K20"/>
    <mergeCell ref="L20:N20"/>
  </mergeCells>
  <pageMargins left="0.25" right="0.25" top="0.75" bottom="0.75" header="0.3" footer="0.3"/>
  <pageSetup paperSize="5" scale="5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E2D0F93-57E7-42E2-B515-3B8380919141}">
          <x14:formula1>
            <xm:f>DATA!$A$12:$A$24</xm:f>
          </x14:formula1>
          <xm:sqref>E50:F50 E52:F52 D50:D52</xm:sqref>
        </x14:dataValidation>
        <x14:dataValidation type="list" allowBlank="1" showInputMessage="1" showErrorMessage="1" xr:uid="{456BD08F-F927-4F62-B87C-B0602F7215F2}">
          <x14:formula1>
            <xm:f>DATA!$A$26:$A$27</xm:f>
          </x14:formula1>
          <xm:sqref>O29:O33 K29:K33 M29:M33 H29:H33</xm:sqref>
        </x14:dataValidation>
        <x14:dataValidation type="list" allowBlank="1" showInputMessage="1" showErrorMessage="1" xr:uid="{9D05DD29-DD54-4209-952E-722981448DF8}">
          <x14:formula1>
            <xm:f>DATA!$B$11:$D$11</xm:f>
          </x14:formula1>
          <xm:sqref>O24:P24</xm:sqref>
        </x14:dataValidation>
        <x14:dataValidation type="list" allowBlank="1" showInputMessage="1" showErrorMessage="1" xr:uid="{CACBE460-0AC5-424F-AB5D-38A1A0263C35}">
          <x14:formula1>
            <xm:f>DATA!$A$28:$A$31</xm:f>
          </x14:formula1>
          <xm:sqref>C40:C44</xm:sqref>
        </x14:dataValidation>
        <x14:dataValidation type="list" allowBlank="1" showInputMessage="1" showErrorMessage="1" xr:uid="{01553D80-40E6-48F3-9C29-84A6A42684F7}">
          <x14:formula1>
            <xm:f>'https://mingob-my.sharepoint.com/Users/davega/AppData/Local/Temp/[formulario-solicitud-y-pago-de-viáticos-y-o-transporte-v-1.0.xlsx]DATA'!#REF!</xm:f>
          </x14:formula1>
          <xm:sqref>I29:I33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9E36-D1A8-4B5F-99C3-15C97ADFB7F2}">
  <dimension ref="A5:T99"/>
  <sheetViews>
    <sheetView tabSelected="1" topLeftCell="A9" zoomScale="88" zoomScaleNormal="115" workbookViewId="0">
      <selection activeCell="M12" sqref="M12:P12"/>
    </sheetView>
  </sheetViews>
  <sheetFormatPr baseColWidth="10" defaultColWidth="11.42578125" defaultRowHeight="15" x14ac:dyDescent="0.25"/>
  <cols>
    <col min="1" max="1" width="3.28515625" customWidth="1"/>
    <col min="2" max="2" width="18" customWidth="1"/>
    <col min="3" max="3" width="19.5703125" style="33" customWidth="1"/>
    <col min="4" max="4" width="12.28515625" customWidth="1"/>
    <col min="5" max="5" width="1" customWidth="1"/>
    <col min="6" max="6" width="15.5703125" customWidth="1"/>
    <col min="7" max="7" width="11.85546875" customWidth="1"/>
    <col min="8" max="8" width="6.5703125" customWidth="1"/>
    <col min="9" max="9" width="1.85546875" customWidth="1"/>
    <col min="10" max="10" width="16.5703125" customWidth="1"/>
    <col min="11" max="11" width="7.5703125" style="18" customWidth="1"/>
    <col min="12" max="12" width="14.7109375" customWidth="1"/>
    <col min="13" max="13" width="6.140625" customWidth="1"/>
    <col min="14" max="14" width="16.85546875" customWidth="1"/>
    <col min="15" max="15" width="5.42578125" customWidth="1"/>
    <col min="16" max="16" width="33.28515625" customWidth="1"/>
    <col min="17" max="17" width="3" style="11" customWidth="1"/>
    <col min="18" max="18" width="2.85546875" customWidth="1"/>
    <col min="19" max="19" width="8.28515625" customWidth="1"/>
  </cols>
  <sheetData>
    <row r="5" spans="1:18" ht="5.25" customHeight="1" x14ac:dyDescent="0.25">
      <c r="A5" s="120"/>
      <c r="B5" s="120"/>
      <c r="C5" s="121"/>
      <c r="D5" s="120"/>
      <c r="E5" s="120"/>
      <c r="F5" s="120"/>
      <c r="G5" s="120"/>
      <c r="H5" s="120"/>
      <c r="I5" s="120"/>
      <c r="J5" s="120"/>
      <c r="K5" s="122"/>
      <c r="L5" s="120"/>
      <c r="M5" s="120"/>
      <c r="N5" s="120"/>
      <c r="O5" s="120"/>
      <c r="P5" s="120"/>
      <c r="Q5" s="123"/>
      <c r="R5" s="120"/>
    </row>
    <row r="6" spans="1:18" ht="18" x14ac:dyDescent="0.25">
      <c r="A6" s="124"/>
      <c r="B6" s="189" t="s">
        <v>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37"/>
      <c r="R6" s="120"/>
    </row>
    <row r="7" spans="1:18" ht="18" x14ac:dyDescent="0.25">
      <c r="A7" s="124"/>
      <c r="B7" s="85" t="s">
        <v>49</v>
      </c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38"/>
      <c r="R7" s="120"/>
    </row>
    <row r="8" spans="1:18" ht="18" x14ac:dyDescent="0.25">
      <c r="A8" s="124"/>
      <c r="B8" s="190" t="s">
        <v>83</v>
      </c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39"/>
      <c r="R8" s="120"/>
    </row>
    <row r="9" spans="1:18" ht="5.25" customHeight="1" x14ac:dyDescent="0.25">
      <c r="A9" s="124"/>
      <c r="B9" s="178"/>
      <c r="C9" s="178"/>
      <c r="D9" s="178"/>
      <c r="E9" s="178"/>
      <c r="F9" s="178"/>
      <c r="G9" s="178"/>
      <c r="H9" s="178"/>
      <c r="I9" s="88"/>
      <c r="J9" s="178"/>
      <c r="K9" s="178"/>
      <c r="L9" s="178"/>
      <c r="M9" s="178"/>
      <c r="N9" s="178"/>
      <c r="O9" s="178"/>
      <c r="P9" s="178"/>
      <c r="Q9" s="39"/>
      <c r="R9" s="120"/>
    </row>
    <row r="10" spans="1:18" ht="18" x14ac:dyDescent="0.25">
      <c r="A10" s="124"/>
      <c r="B10" s="191" t="s">
        <v>57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40"/>
      <c r="R10" s="120"/>
    </row>
    <row r="11" spans="1:18" ht="5.25" customHeight="1" x14ac:dyDescent="0.25">
      <c r="A11" s="124"/>
      <c r="B11" s="41"/>
      <c r="C11" s="78"/>
      <c r="D11" s="41"/>
      <c r="E11" s="41"/>
      <c r="F11" s="41"/>
      <c r="G11" s="41"/>
      <c r="H11" s="41"/>
      <c r="I11" s="35"/>
      <c r="J11" s="41"/>
      <c r="K11" s="41"/>
      <c r="L11" s="41"/>
      <c r="M11" s="41"/>
      <c r="N11" s="41"/>
      <c r="O11" s="41"/>
      <c r="P11" s="41"/>
      <c r="Q11" s="37"/>
      <c r="R11" s="120"/>
    </row>
    <row r="12" spans="1:18" ht="15.75" x14ac:dyDescent="0.25">
      <c r="A12" s="124"/>
      <c r="B12" s="89" t="s">
        <v>42</v>
      </c>
      <c r="C12" s="192">
        <v>9</v>
      </c>
      <c r="D12" s="192"/>
      <c r="E12" s="192"/>
      <c r="F12" s="192"/>
      <c r="G12" s="89"/>
      <c r="H12" s="89"/>
      <c r="I12" s="90"/>
      <c r="J12" s="89"/>
      <c r="K12" s="41"/>
      <c r="L12" s="91" t="s">
        <v>80</v>
      </c>
      <c r="M12" s="193">
        <v>44809</v>
      </c>
      <c r="N12" s="193"/>
      <c r="O12" s="193"/>
      <c r="P12" s="193"/>
      <c r="Q12" s="36"/>
      <c r="R12" s="120"/>
    </row>
    <row r="13" spans="1:18" ht="5.25" customHeight="1" x14ac:dyDescent="0.25">
      <c r="A13" s="124"/>
      <c r="B13" s="41"/>
      <c r="C13" s="78"/>
      <c r="D13" s="41"/>
      <c r="E13" s="41"/>
      <c r="F13" s="41"/>
      <c r="G13" s="41"/>
      <c r="H13" s="41"/>
      <c r="I13" s="35"/>
      <c r="J13" s="41"/>
      <c r="K13" s="41"/>
      <c r="L13" s="41"/>
      <c r="M13" s="41"/>
      <c r="N13" s="41"/>
      <c r="O13" s="41"/>
      <c r="P13" s="41"/>
      <c r="Q13" s="43"/>
      <c r="R13" s="120"/>
    </row>
    <row r="14" spans="1:18" ht="15.75" x14ac:dyDescent="0.25">
      <c r="A14" s="124"/>
      <c r="B14" s="194" t="s">
        <v>60</v>
      </c>
      <c r="C14" s="194"/>
      <c r="D14" s="195" t="s">
        <v>84</v>
      </c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36"/>
      <c r="R14" s="120"/>
    </row>
    <row r="15" spans="1:18" ht="15.75" thickBot="1" x14ac:dyDescent="0.3">
      <c r="A15" s="124"/>
      <c r="B15" s="44"/>
      <c r="C15" s="34"/>
      <c r="D15" s="32"/>
      <c r="E15" s="32"/>
      <c r="F15" s="32"/>
      <c r="G15" s="32"/>
      <c r="H15" s="32"/>
      <c r="I15" s="2"/>
      <c r="J15" s="42"/>
      <c r="K15" s="31"/>
      <c r="L15" s="32"/>
      <c r="M15" s="32"/>
      <c r="N15" s="32"/>
      <c r="O15" s="32"/>
      <c r="P15" s="32"/>
      <c r="Q15" s="36"/>
      <c r="R15" s="120"/>
    </row>
    <row r="16" spans="1:18" ht="26.45" customHeight="1" x14ac:dyDescent="0.25">
      <c r="A16" s="124"/>
      <c r="B16" s="119" t="s">
        <v>69</v>
      </c>
      <c r="C16" s="202" t="s">
        <v>103</v>
      </c>
      <c r="D16" s="202"/>
      <c r="E16" s="202"/>
      <c r="F16" s="202"/>
      <c r="G16" s="203" t="s">
        <v>68</v>
      </c>
      <c r="H16" s="203"/>
      <c r="I16" s="203"/>
      <c r="J16" s="203"/>
      <c r="K16" s="203"/>
      <c r="L16" s="203"/>
      <c r="M16" s="203"/>
      <c r="N16" s="203"/>
      <c r="O16" s="203"/>
      <c r="P16" s="204"/>
      <c r="Q16" s="45"/>
      <c r="R16" s="120"/>
    </row>
    <row r="17" spans="1:18" ht="56.25" customHeight="1" thickBot="1" x14ac:dyDescent="0.3">
      <c r="A17" s="124"/>
      <c r="B17" s="205" t="s">
        <v>91</v>
      </c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7"/>
      <c r="Q17" s="46"/>
      <c r="R17" s="120"/>
    </row>
    <row r="18" spans="1:18" ht="7.5" customHeight="1" thickBot="1" x14ac:dyDescent="0.3">
      <c r="A18" s="124"/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179"/>
      <c r="R18" s="120"/>
    </row>
    <row r="19" spans="1:18" ht="36" customHeight="1" thickBot="1" x14ac:dyDescent="0.3">
      <c r="A19" s="124"/>
      <c r="B19" s="92" t="s">
        <v>62</v>
      </c>
      <c r="C19" s="209" t="s">
        <v>86</v>
      </c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1"/>
      <c r="Q19" s="179"/>
      <c r="R19" s="120"/>
    </row>
    <row r="20" spans="1:18" ht="26.25" customHeight="1" thickBot="1" x14ac:dyDescent="0.3">
      <c r="A20" s="124"/>
      <c r="B20" s="212" t="s">
        <v>61</v>
      </c>
      <c r="C20" s="213" t="s">
        <v>73</v>
      </c>
      <c r="D20" s="214"/>
      <c r="E20" s="199" t="s">
        <v>77</v>
      </c>
      <c r="F20" s="199"/>
      <c r="G20" s="199"/>
      <c r="H20" s="199"/>
      <c r="I20" s="199"/>
      <c r="J20" s="200">
        <v>44670</v>
      </c>
      <c r="K20" s="200"/>
      <c r="L20" s="201" t="s">
        <v>102</v>
      </c>
      <c r="M20" s="201"/>
      <c r="N20" s="201"/>
      <c r="O20" s="196">
        <v>0.29166666666666669</v>
      </c>
      <c r="P20" s="196"/>
      <c r="Q20" s="179"/>
      <c r="R20" s="120"/>
    </row>
    <row r="21" spans="1:18" ht="28.5" customHeight="1" thickBot="1" x14ac:dyDescent="0.3">
      <c r="A21" s="124"/>
      <c r="B21" s="212"/>
      <c r="C21" s="197" t="s">
        <v>40</v>
      </c>
      <c r="D21" s="198"/>
      <c r="E21" s="199" t="s">
        <v>76</v>
      </c>
      <c r="F21" s="199"/>
      <c r="G21" s="199"/>
      <c r="H21" s="199"/>
      <c r="I21" s="199"/>
      <c r="J21" s="200">
        <v>44670</v>
      </c>
      <c r="K21" s="200"/>
      <c r="L21" s="201" t="s">
        <v>50</v>
      </c>
      <c r="M21" s="201"/>
      <c r="N21" s="201"/>
      <c r="O21" s="196">
        <v>0.77083333333333337</v>
      </c>
      <c r="P21" s="196"/>
      <c r="Q21" s="179"/>
      <c r="R21" s="120"/>
    </row>
    <row r="22" spans="1:18" ht="15.75" customHeight="1" thickBot="1" x14ac:dyDescent="0.3">
      <c r="A22" s="124"/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179"/>
      <c r="R22" s="120"/>
    </row>
    <row r="23" spans="1:18" ht="18" customHeight="1" thickBot="1" x14ac:dyDescent="0.3">
      <c r="A23" s="124"/>
      <c r="B23" s="226" t="s">
        <v>74</v>
      </c>
      <c r="C23" s="227"/>
      <c r="D23" s="228"/>
      <c r="E23" s="226" t="s">
        <v>8</v>
      </c>
      <c r="F23" s="228"/>
      <c r="G23" s="226" t="s">
        <v>9</v>
      </c>
      <c r="H23" s="227"/>
      <c r="I23" s="228"/>
      <c r="J23" s="226" t="s">
        <v>10</v>
      </c>
      <c r="K23" s="228"/>
      <c r="L23" s="226" t="s">
        <v>70</v>
      </c>
      <c r="M23" s="227"/>
      <c r="N23" s="228"/>
      <c r="O23" s="226" t="s">
        <v>63</v>
      </c>
      <c r="P23" s="228"/>
      <c r="Q23" s="47"/>
      <c r="R23" s="120"/>
    </row>
    <row r="24" spans="1:18" ht="21.75" customHeight="1" thickBot="1" x14ac:dyDescent="0.3">
      <c r="A24" s="124"/>
      <c r="B24" s="215" t="s">
        <v>99</v>
      </c>
      <c r="C24" s="216"/>
      <c r="D24" s="217"/>
      <c r="E24" s="218" t="s">
        <v>100</v>
      </c>
      <c r="F24" s="219"/>
      <c r="G24" s="215" t="s">
        <v>85</v>
      </c>
      <c r="H24" s="216"/>
      <c r="I24" s="217"/>
      <c r="J24" s="220" t="s">
        <v>101</v>
      </c>
      <c r="K24" s="221"/>
      <c r="L24" s="218" t="s">
        <v>98</v>
      </c>
      <c r="M24" s="222"/>
      <c r="N24" s="219"/>
      <c r="O24" s="223" t="s">
        <v>54</v>
      </c>
      <c r="P24" s="224"/>
      <c r="Q24" s="7"/>
      <c r="R24" s="120"/>
    </row>
    <row r="25" spans="1:18" ht="7.5" customHeight="1" thickBot="1" x14ac:dyDescent="0.3">
      <c r="A25" s="124"/>
      <c r="B25" s="120"/>
      <c r="C25" s="120"/>
      <c r="D25" s="120"/>
      <c r="E25" s="120"/>
      <c r="F25" s="120"/>
      <c r="G25" s="120"/>
      <c r="H25" s="120"/>
      <c r="I25" s="120"/>
      <c r="J25" s="120"/>
      <c r="K25" s="122"/>
      <c r="L25" s="120"/>
      <c r="M25" s="120"/>
      <c r="N25" s="120"/>
      <c r="O25" s="120"/>
      <c r="P25" s="120"/>
      <c r="Q25" s="125"/>
      <c r="R25" s="120"/>
    </row>
    <row r="26" spans="1:18" ht="18.75" customHeight="1" thickBot="1" x14ac:dyDescent="0.3">
      <c r="A26" s="124"/>
      <c r="B26" s="240" t="s">
        <v>1</v>
      </c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2"/>
      <c r="Q26" s="48"/>
      <c r="R26" s="120"/>
    </row>
    <row r="27" spans="1:18" ht="16.5" thickBot="1" x14ac:dyDescent="0.3">
      <c r="A27" s="124"/>
      <c r="B27" s="243" t="s">
        <v>11</v>
      </c>
      <c r="C27" s="244"/>
      <c r="D27" s="245"/>
      <c r="E27" s="93"/>
      <c r="F27" s="243" t="s">
        <v>12</v>
      </c>
      <c r="G27" s="244"/>
      <c r="H27" s="244"/>
      <c r="I27" s="244"/>
      <c r="J27" s="244"/>
      <c r="K27" s="244"/>
      <c r="L27" s="244"/>
      <c r="M27" s="244"/>
      <c r="N27" s="244"/>
      <c r="O27" s="244"/>
      <c r="P27" s="245"/>
      <c r="Q27" s="49"/>
      <c r="R27" s="120"/>
    </row>
    <row r="28" spans="1:18" ht="30" customHeight="1" thickBot="1" x14ac:dyDescent="0.3">
      <c r="A28" s="124"/>
      <c r="B28" s="94" t="s">
        <v>18</v>
      </c>
      <c r="C28" s="180" t="s">
        <v>17</v>
      </c>
      <c r="D28" s="94" t="s">
        <v>4</v>
      </c>
      <c r="E28" s="95"/>
      <c r="F28" s="138" t="s">
        <v>47</v>
      </c>
      <c r="G28" s="246" t="s">
        <v>13</v>
      </c>
      <c r="H28" s="247"/>
      <c r="I28" s="248"/>
      <c r="J28" s="247" t="s">
        <v>14</v>
      </c>
      <c r="K28" s="248"/>
      <c r="L28" s="246" t="s">
        <v>3</v>
      </c>
      <c r="M28" s="248"/>
      <c r="N28" s="249" t="s">
        <v>15</v>
      </c>
      <c r="O28" s="250"/>
      <c r="P28" s="96" t="s">
        <v>4</v>
      </c>
      <c r="Q28" s="51"/>
      <c r="R28" s="120"/>
    </row>
    <row r="29" spans="1:18" x14ac:dyDescent="0.25">
      <c r="A29" s="124"/>
      <c r="B29" s="161"/>
      <c r="C29" s="162"/>
      <c r="D29" s="163" t="s">
        <v>87</v>
      </c>
      <c r="E29" s="7"/>
      <c r="F29" s="151">
        <v>44670</v>
      </c>
      <c r="G29" s="152"/>
      <c r="H29" s="229" t="s">
        <v>40</v>
      </c>
      <c r="I29" s="230"/>
      <c r="J29" s="152">
        <v>6</v>
      </c>
      <c r="K29" s="153" t="s">
        <v>40</v>
      </c>
      <c r="L29" s="152">
        <v>6</v>
      </c>
      <c r="M29" s="154" t="s">
        <v>40</v>
      </c>
      <c r="N29" s="155"/>
      <c r="O29" s="156" t="s">
        <v>40</v>
      </c>
      <c r="P29" s="157">
        <f>IF((SUM(G29:N29))=0,"",(SUM(G29:N29)))</f>
        <v>12</v>
      </c>
      <c r="Q29" s="52"/>
      <c r="R29" s="120"/>
    </row>
    <row r="30" spans="1:18" x14ac:dyDescent="0.25">
      <c r="A30" s="124"/>
      <c r="B30" s="126"/>
      <c r="C30" s="162" t="str">
        <f>IF($O$24="","",IF(B30="","",IF($O$24="TITULAR",DATA!$B$8,DATA!$C$8)))</f>
        <v/>
      </c>
      <c r="D30" s="163" t="str">
        <f>IFERROR(C30*B30,"")</f>
        <v/>
      </c>
      <c r="E30" s="53"/>
      <c r="F30" s="159"/>
      <c r="G30" s="142"/>
      <c r="H30" s="231" t="s">
        <v>40</v>
      </c>
      <c r="I30" s="232"/>
      <c r="J30" s="142"/>
      <c r="K30" s="25" t="s">
        <v>40</v>
      </c>
      <c r="L30" s="142"/>
      <c r="M30" s="27" t="s">
        <v>40</v>
      </c>
      <c r="N30" s="142"/>
      <c r="O30" s="29" t="s">
        <v>41</v>
      </c>
      <c r="P30" s="144" t="str">
        <f>IF((SUM(G30:N30))=0,"",(SUM(G30:N30)))</f>
        <v/>
      </c>
      <c r="Q30" s="54"/>
      <c r="R30" s="120"/>
    </row>
    <row r="31" spans="1:18" x14ac:dyDescent="0.25">
      <c r="A31" s="124"/>
      <c r="B31" s="126"/>
      <c r="C31" s="162" t="str">
        <f>IF($O$24="","",IF(B31="","",IF($O$24="TITULAR",DATA!$B$8,DATA!$C$8)))</f>
        <v/>
      </c>
      <c r="D31" s="163" t="str">
        <f>IFERROR(C31*B31,"")</f>
        <v/>
      </c>
      <c r="E31" s="50"/>
      <c r="F31" s="160"/>
      <c r="G31" s="142"/>
      <c r="H31" s="231" t="s">
        <v>40</v>
      </c>
      <c r="I31" s="232"/>
      <c r="J31" s="142"/>
      <c r="K31" s="25" t="s">
        <v>40</v>
      </c>
      <c r="L31" s="142"/>
      <c r="M31" s="27" t="s">
        <v>40</v>
      </c>
      <c r="N31" s="142"/>
      <c r="O31" s="29" t="s">
        <v>41</v>
      </c>
      <c r="P31" s="144" t="str">
        <f>IF((SUM(G31:N31))=0,"",(SUM(G31:N31)))</f>
        <v/>
      </c>
      <c r="Q31" s="55"/>
      <c r="R31" s="120"/>
    </row>
    <row r="32" spans="1:18" x14ac:dyDescent="0.25">
      <c r="A32" s="124"/>
      <c r="B32" s="126"/>
      <c r="C32" s="162" t="str">
        <f>IF($O$24="","",IF(B32="","",IF($O$24="TITULAR",DATA!$B$8,DATA!$C$8)))</f>
        <v/>
      </c>
      <c r="D32" s="163" t="str">
        <f>IFERROR(C32*B32,"")</f>
        <v/>
      </c>
      <c r="E32" s="50"/>
      <c r="F32" s="160"/>
      <c r="G32" s="142"/>
      <c r="H32" s="231" t="s">
        <v>41</v>
      </c>
      <c r="I32" s="232"/>
      <c r="J32" s="142"/>
      <c r="K32" s="25" t="s">
        <v>41</v>
      </c>
      <c r="L32" s="142"/>
      <c r="M32" s="27" t="s">
        <v>40</v>
      </c>
      <c r="N32" s="142" t="str">
        <f>IF($O$24="","",IF(O32="","",IF(O32="SI",IF($O$24="TITULAR",VLOOKUP("HOSPEDAJE",DATA!$A$3:$D$8,2,FALSE),IF($O$24="OTROS SERVIDORES PÚBLICOS",VLOOKUP("HOSPEDAJE",DATA!$A$3:$D$8,3,FALSE),IF($O$24="OTRAS PERSONAS",VLOOKUP("HOSPEDAJE",DATA!$A$3:$D$8,4,FALSE)))),0)))</f>
        <v/>
      </c>
      <c r="O32" s="29"/>
      <c r="P32" s="144" t="str">
        <f>IF((SUM(G32:N32))=0,"",(SUM(G32:N32)))</f>
        <v/>
      </c>
      <c r="Q32" s="56"/>
      <c r="R32" s="120"/>
    </row>
    <row r="33" spans="1:18" ht="15.75" thickBot="1" x14ac:dyDescent="0.3">
      <c r="A33" s="124"/>
      <c r="B33" s="127"/>
      <c r="C33" s="164" t="str">
        <f>IF($O$24="","",IF(B33="","",IF($O$24="TITULAR",DATA!$B$8,DATA!$C$8)))</f>
        <v/>
      </c>
      <c r="D33" s="165" t="str">
        <f>IFERROR(C33*B33,"")</f>
        <v/>
      </c>
      <c r="E33" s="8"/>
      <c r="F33" s="97"/>
      <c r="G33" s="143" t="str">
        <f>IF($O$24="","",IF(H33="","",IF(H33="SI",IF($O$24="TITULAR",VLOOKUP("DESAYUNO",DATA!$A$3:$D$8,2,FALSE),IF($O$24="OTROS SERVIDORES PÚBLICOS",VLOOKUP("DESAYUNO",DATA!$A$3:$D$8,3,FALSE),IF($O$24="OTRAS PERSONAS",VLOOKUP("DESAYUNO",DATA!$A$3:$D$8,4,FALSE)))),0)))</f>
        <v/>
      </c>
      <c r="H33" s="233"/>
      <c r="I33" s="234"/>
      <c r="J33" s="143" t="str">
        <f>IF($O$24="","",IF(K33="","",IF(K33="SI",IF($O$24="TITULAR",VLOOKUP("ALMUERZO",DATA!$A$3:$D$8,2,FALSE),IF($O$24="OTROS SERVIDORES PÚBLICOS",VLOOKUP("ALMUERZO",DATA!$A$3:$D$8,3,FALSE),IF($O$24="OTRAS PERSONAS",VLOOKUP("ALMUERZO",DATA!$A$3:$D$8,4,FALSE)))),0)))</f>
        <v/>
      </c>
      <c r="K33" s="26"/>
      <c r="L33" s="143" t="str">
        <f>IF($O$24="","",IF(M33="","",IF(M33="SI",IF($O$24="TITULAR",VLOOKUP("CENA",DATA!$A$3:$D$8,2,FALSE),IF($O$24="OTROS SERVIDORES PÚBLICOS",VLOOKUP("CENA",DATA!$A$3:$D$8,3,FALSE),IF($O$24="OTRAS PERSONAS",VLOOKUP("CENA",DATA!$A$3:$D$8,4,FALSE)))),0)))</f>
        <v/>
      </c>
      <c r="M33" s="28"/>
      <c r="N33" s="143" t="str">
        <f>IF($O$24="","",IF(O33="","",IF(O33="SI",IF($O$24="TITULAR",VLOOKUP("HOSPEDAJE",DATA!$A$3:$D$8,2,FALSE),IF($O$24="OTROS SERVIDORES PÚBLICOS",VLOOKUP("HOSPEDAJE",DATA!$A$3:$D$8,3,FALSE),IF($O$24="OTRAS PERSONAS",VLOOKUP("HOSPEDAJE",DATA!$A$3:$D$8,4,FALSE)))),0)))</f>
        <v/>
      </c>
      <c r="O33" s="30"/>
      <c r="P33" s="145" t="str">
        <f>IF((SUM(G33:N33))=0,"",(SUM(G33:N33)))</f>
        <v/>
      </c>
      <c r="Q33" s="57"/>
      <c r="R33" s="120"/>
    </row>
    <row r="34" spans="1:18" ht="16.5" thickBot="1" x14ac:dyDescent="0.3">
      <c r="A34" s="124"/>
      <c r="B34" s="235" t="s">
        <v>6</v>
      </c>
      <c r="C34" s="236"/>
      <c r="D34" s="166"/>
      <c r="E34" s="5"/>
      <c r="F34" s="237" t="s">
        <v>6</v>
      </c>
      <c r="G34" s="238"/>
      <c r="H34" s="238"/>
      <c r="I34" s="238"/>
      <c r="J34" s="238"/>
      <c r="K34" s="238"/>
      <c r="L34" s="238"/>
      <c r="M34" s="238"/>
      <c r="N34" s="238"/>
      <c r="O34" s="239"/>
      <c r="P34" s="158">
        <f>IF((SUM(P29:P33))=0,"",SUM(P29:P33))</f>
        <v>12</v>
      </c>
      <c r="Q34" s="58"/>
      <c r="R34" s="120"/>
    </row>
    <row r="35" spans="1:18" ht="7.5" customHeight="1" thickBot="1" x14ac:dyDescent="0.3">
      <c r="A35" s="124"/>
      <c r="B35" s="59"/>
      <c r="C35" s="3"/>
      <c r="D35" s="60"/>
      <c r="E35" s="5"/>
      <c r="F35" s="61"/>
      <c r="G35" s="5"/>
      <c r="H35" s="5"/>
      <c r="I35" s="4"/>
      <c r="J35" s="5"/>
      <c r="K35" s="62"/>
      <c r="L35" s="5"/>
      <c r="M35" s="60"/>
      <c r="N35" s="63"/>
      <c r="O35" s="63"/>
      <c r="P35" s="64"/>
      <c r="Q35" s="64"/>
      <c r="R35" s="120"/>
    </row>
    <row r="36" spans="1:18" ht="30" customHeight="1" thickBot="1" x14ac:dyDescent="0.3">
      <c r="A36" s="124"/>
      <c r="B36" s="260" t="s">
        <v>64</v>
      </c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2">
        <f>IF((SUM(D34,P34))=0,"",SUM(D34,P34))</f>
        <v>12</v>
      </c>
      <c r="P36" s="263"/>
      <c r="Q36" s="65"/>
      <c r="R36" s="120"/>
    </row>
    <row r="37" spans="1:18" ht="7.5" customHeight="1" thickBot="1" x14ac:dyDescent="0.3">
      <c r="A37" s="124"/>
      <c r="B37" s="66"/>
      <c r="C37" s="6"/>
      <c r="D37" s="66"/>
      <c r="E37" s="66"/>
      <c r="F37" s="66"/>
      <c r="G37" s="66"/>
      <c r="H37" s="66"/>
      <c r="I37" s="1"/>
      <c r="J37" s="66"/>
      <c r="K37" s="67"/>
      <c r="L37" s="66"/>
      <c r="M37" s="66"/>
      <c r="N37" s="66"/>
      <c r="O37" s="66"/>
      <c r="P37" s="66"/>
      <c r="Q37" s="68"/>
      <c r="R37" s="120"/>
    </row>
    <row r="38" spans="1:18" ht="22.5" customHeight="1" thickBot="1" x14ac:dyDescent="0.3">
      <c r="A38" s="124"/>
      <c r="B38" s="264" t="s">
        <v>53</v>
      </c>
      <c r="C38" s="265"/>
      <c r="D38" s="265"/>
      <c r="E38" s="265"/>
      <c r="F38" s="265"/>
      <c r="G38" s="98"/>
      <c r="H38" s="99"/>
      <c r="I38" s="99"/>
      <c r="J38" s="98"/>
      <c r="K38" s="98"/>
      <c r="L38" s="98"/>
      <c r="M38" s="100"/>
      <c r="N38" s="100"/>
      <c r="O38" s="101"/>
      <c r="P38" s="102"/>
      <c r="Q38" s="65"/>
      <c r="R38" s="120"/>
    </row>
    <row r="39" spans="1:18" ht="32.25" thickBot="1" x14ac:dyDescent="0.3">
      <c r="A39" s="124"/>
      <c r="B39" s="103" t="s">
        <v>47</v>
      </c>
      <c r="C39" s="104" t="s">
        <v>16</v>
      </c>
      <c r="D39" s="266" t="s">
        <v>19</v>
      </c>
      <c r="E39" s="266"/>
      <c r="F39" s="266"/>
      <c r="G39" s="266"/>
      <c r="H39" s="182"/>
      <c r="I39" s="267" t="s">
        <v>20</v>
      </c>
      <c r="J39" s="266"/>
      <c r="K39" s="266"/>
      <c r="L39" s="268"/>
      <c r="M39" s="267" t="s">
        <v>4</v>
      </c>
      <c r="N39" s="266"/>
      <c r="O39" s="268"/>
      <c r="P39" s="105" t="s">
        <v>5</v>
      </c>
      <c r="Q39" s="69"/>
      <c r="R39" s="120"/>
    </row>
    <row r="40" spans="1:18" x14ac:dyDescent="0.25">
      <c r="A40" s="124"/>
      <c r="B40" s="146">
        <v>44670</v>
      </c>
      <c r="C40" s="183" t="s">
        <v>46</v>
      </c>
      <c r="D40" s="281" t="s">
        <v>107</v>
      </c>
      <c r="E40" s="282"/>
      <c r="F40" s="282"/>
      <c r="G40" s="282"/>
      <c r="H40" s="283"/>
      <c r="I40" s="281" t="s">
        <v>106</v>
      </c>
      <c r="J40" s="282"/>
      <c r="K40" s="282"/>
      <c r="L40" s="283"/>
      <c r="M40" s="284">
        <v>3</v>
      </c>
      <c r="N40" s="285"/>
      <c r="O40" s="286"/>
      <c r="P40" s="251"/>
      <c r="Q40" s="70"/>
      <c r="R40" s="120"/>
    </row>
    <row r="41" spans="1:18" x14ac:dyDescent="0.25">
      <c r="A41" s="124"/>
      <c r="B41" s="167"/>
      <c r="C41" s="168"/>
      <c r="D41" s="254"/>
      <c r="E41" s="255"/>
      <c r="F41" s="255"/>
      <c r="G41" s="255"/>
      <c r="H41" s="256"/>
      <c r="I41" s="254"/>
      <c r="J41" s="255"/>
      <c r="K41" s="255"/>
      <c r="L41" s="256"/>
      <c r="M41" s="257"/>
      <c r="N41" s="258"/>
      <c r="O41" s="259"/>
      <c r="P41" s="252"/>
      <c r="Q41" s="70"/>
      <c r="R41" s="120"/>
    </row>
    <row r="42" spans="1:18" x14ac:dyDescent="0.25">
      <c r="A42" s="124"/>
      <c r="B42" s="147"/>
      <c r="C42" s="181"/>
      <c r="D42" s="254"/>
      <c r="E42" s="255"/>
      <c r="F42" s="255"/>
      <c r="G42" s="255"/>
      <c r="H42" s="256"/>
      <c r="I42" s="254"/>
      <c r="J42" s="255"/>
      <c r="K42" s="255"/>
      <c r="L42" s="256"/>
      <c r="M42" s="257"/>
      <c r="N42" s="258"/>
      <c r="O42" s="259"/>
      <c r="P42" s="252"/>
      <c r="Q42" s="70"/>
      <c r="R42" s="120"/>
    </row>
    <row r="43" spans="1:18" x14ac:dyDescent="0.25">
      <c r="A43" s="124"/>
      <c r="B43" s="148"/>
      <c r="C43" s="181"/>
      <c r="D43" s="269"/>
      <c r="E43" s="270"/>
      <c r="F43" s="270"/>
      <c r="G43" s="270"/>
      <c r="H43" s="271"/>
      <c r="I43" s="269"/>
      <c r="J43" s="270"/>
      <c r="K43" s="270"/>
      <c r="L43" s="271"/>
      <c r="M43" s="272"/>
      <c r="N43" s="273"/>
      <c r="O43" s="274"/>
      <c r="P43" s="252"/>
      <c r="Q43" s="70"/>
      <c r="R43" s="120"/>
    </row>
    <row r="44" spans="1:18" ht="15.75" thickBot="1" x14ac:dyDescent="0.3">
      <c r="A44" s="124"/>
      <c r="B44" s="149"/>
      <c r="C44" s="150"/>
      <c r="D44" s="275"/>
      <c r="E44" s="276"/>
      <c r="F44" s="276"/>
      <c r="G44" s="276"/>
      <c r="H44" s="277"/>
      <c r="I44" s="275"/>
      <c r="J44" s="276"/>
      <c r="K44" s="276"/>
      <c r="L44" s="277"/>
      <c r="M44" s="278"/>
      <c r="N44" s="279"/>
      <c r="O44" s="280"/>
      <c r="P44" s="253"/>
      <c r="Q44" s="70"/>
      <c r="R44" s="120"/>
    </row>
    <row r="45" spans="1:18" ht="7.5" customHeight="1" thickBot="1" x14ac:dyDescent="0.3">
      <c r="A45" s="124"/>
      <c r="B45" s="9"/>
      <c r="C45" s="6"/>
      <c r="D45" s="9"/>
      <c r="E45" s="9"/>
      <c r="F45" s="9"/>
      <c r="G45" s="9"/>
      <c r="H45" s="9"/>
      <c r="I45" s="9"/>
      <c r="J45" s="9"/>
      <c r="K45" s="9"/>
      <c r="L45" s="9"/>
      <c r="M45" s="10"/>
      <c r="N45" s="10"/>
      <c r="O45" s="10"/>
      <c r="P45" s="71"/>
      <c r="Q45" s="72"/>
      <c r="R45" s="120"/>
    </row>
    <row r="46" spans="1:18" ht="30" customHeight="1" thickBot="1" x14ac:dyDescent="0.3">
      <c r="A46" s="124"/>
      <c r="B46" s="296" t="s">
        <v>58</v>
      </c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8">
        <v>15</v>
      </c>
      <c r="P46" s="299"/>
      <c r="Q46" s="73"/>
      <c r="R46" s="120"/>
    </row>
    <row r="47" spans="1:18" ht="7.5" customHeight="1" thickBot="1" x14ac:dyDescent="0.3">
      <c r="A47" s="124"/>
      <c r="B47" s="66"/>
      <c r="C47" s="6"/>
      <c r="D47" s="66"/>
      <c r="E47" s="66"/>
      <c r="F47" s="66"/>
      <c r="G47" s="66"/>
      <c r="H47" s="66"/>
      <c r="I47" s="12"/>
      <c r="J47" s="66"/>
      <c r="K47" s="67"/>
      <c r="L47" s="66"/>
      <c r="M47" s="66"/>
      <c r="N47" s="66"/>
      <c r="O47" s="66"/>
      <c r="P47" s="66"/>
      <c r="Q47" s="68"/>
      <c r="R47" s="120"/>
    </row>
    <row r="48" spans="1:18" ht="18.75" thickBot="1" x14ac:dyDescent="0.3">
      <c r="A48" s="124"/>
      <c r="B48" s="300" t="s">
        <v>51</v>
      </c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2"/>
      <c r="Q48" s="48"/>
      <c r="R48" s="120"/>
    </row>
    <row r="49" spans="1:20" ht="60.75" customHeight="1" thickBot="1" x14ac:dyDescent="0.3">
      <c r="A49" s="124"/>
      <c r="B49" s="303" t="s">
        <v>2</v>
      </c>
      <c r="C49" s="304"/>
      <c r="D49" s="303" t="s">
        <v>71</v>
      </c>
      <c r="E49" s="305"/>
      <c r="F49" s="304"/>
      <c r="G49" s="306" t="s">
        <v>78</v>
      </c>
      <c r="H49" s="307"/>
      <c r="I49" s="306" t="s">
        <v>79</v>
      </c>
      <c r="J49" s="307"/>
      <c r="K49" s="106" t="s">
        <v>67</v>
      </c>
      <c r="L49" s="106" t="s">
        <v>17</v>
      </c>
      <c r="M49" s="106" t="s">
        <v>72</v>
      </c>
      <c r="N49" s="306" t="s">
        <v>6</v>
      </c>
      <c r="O49" s="307"/>
      <c r="P49" s="184" t="s">
        <v>5</v>
      </c>
      <c r="Q49" s="74"/>
      <c r="R49" s="120"/>
    </row>
    <row r="50" spans="1:20" ht="15.75" x14ac:dyDescent="0.25">
      <c r="A50" s="124"/>
      <c r="B50" s="318"/>
      <c r="C50" s="319"/>
      <c r="D50" s="320"/>
      <c r="E50" s="321"/>
      <c r="F50" s="321"/>
      <c r="G50" s="322"/>
      <c r="H50" s="323"/>
      <c r="I50" s="322"/>
      <c r="J50" s="323"/>
      <c r="K50" s="79" t="str">
        <f>IF(I50="","",-(_xlfn.DAYS(G50,I50))+1)</f>
        <v/>
      </c>
      <c r="L50" s="107" t="str">
        <f>IF($D$50="","",IF($O$24="TITULAR",VLOOKUP($D$50,DATA!$A$11:$D$24,2,FALSE),IF($O$24="OTROS SERVIDORES PÚBLICOS",VLOOKUP($D$50,DATA!$A$11:$D$24,3,FALSE),IF($O$24="OTRAS PERSONAS",VLOOKUP($D$50,DATA!$A$11:$D$24,4,FALSE),""))))</f>
        <v/>
      </c>
      <c r="M50" s="82"/>
      <c r="N50" s="324" t="str">
        <f>IFERROR((K50-1)*(L50*M50),"")</f>
        <v/>
      </c>
      <c r="O50" s="325"/>
      <c r="P50" s="287" t="str">
        <f>IF((SUM(N50:N52))=0,"",SUM(N50:N52))</f>
        <v/>
      </c>
      <c r="Q50" s="75"/>
      <c r="R50" s="120"/>
    </row>
    <row r="51" spans="1:20" ht="15.75" x14ac:dyDescent="0.25">
      <c r="A51" s="124"/>
      <c r="B51" s="290"/>
      <c r="C51" s="291"/>
      <c r="D51" s="292"/>
      <c r="E51" s="293"/>
      <c r="F51" s="293"/>
      <c r="G51" s="294"/>
      <c r="H51" s="295"/>
      <c r="I51" s="294"/>
      <c r="J51" s="295"/>
      <c r="K51" s="80" t="str">
        <f>IF(I51="","",-(_xlfn.DAYS(G51,I51))+1)</f>
        <v/>
      </c>
      <c r="L51" s="107" t="str">
        <f>IF($D$51="","",IF($O$24="TITULAR",VLOOKUP($D$51,DATA!$A$11:$D$24,2,FALSE),IF($O$24="OTROS SERVIDORES PÚBLICOS",VLOOKUP($D$51,DATA!$A$11:$D$24,3,FALSE),IF($O$24="OTRAS PERSONAS",VLOOKUP($D$51,DATA!$A$11:$D$24,4,FALSE),""))))</f>
        <v/>
      </c>
      <c r="M51" s="83"/>
      <c r="N51" s="308" t="str">
        <f>IFERROR((K51-1)*(L51*M51),"")</f>
        <v/>
      </c>
      <c r="O51" s="309"/>
      <c r="P51" s="288"/>
      <c r="Q51" s="75"/>
      <c r="R51" s="120"/>
    </row>
    <row r="52" spans="1:20" ht="15.75" customHeight="1" thickBot="1" x14ac:dyDescent="0.3">
      <c r="A52" s="124"/>
      <c r="B52" s="310"/>
      <c r="C52" s="311"/>
      <c r="D52" s="312"/>
      <c r="E52" s="313"/>
      <c r="F52" s="313"/>
      <c r="G52" s="314"/>
      <c r="H52" s="315"/>
      <c r="I52" s="314"/>
      <c r="J52" s="315"/>
      <c r="K52" s="81" t="str">
        <f>IF(I52="","",-(_xlfn.DAYS(G52,I52))+1)</f>
        <v/>
      </c>
      <c r="L52" s="108" t="str">
        <f>IF($D$52="","",IF($O$24="TITULAR",VLOOKUP($D$52,DATA!$A$11:$D$24,2,FALSE),IF($O$24="OTROS SERVIDORES PÚBLICOS",VLOOKUP($D$52,DATA!$A$11:$D$24,3,FALSE),IF($O$24="OTRAS PERSONAS",VLOOKUP($D$52,DATA!$A$11:$D$24,4,FALSE),""))))</f>
        <v/>
      </c>
      <c r="M52" s="84"/>
      <c r="N52" s="316" t="str">
        <f>IFERROR((K52-1)*(L52*M52),"")</f>
        <v/>
      </c>
      <c r="O52" s="317"/>
      <c r="P52" s="289"/>
      <c r="Q52" s="75"/>
      <c r="R52" s="120"/>
    </row>
    <row r="53" spans="1:20" ht="7.5" customHeight="1" thickBot="1" x14ac:dyDescent="0.3">
      <c r="A53" s="346"/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68"/>
      <c r="R53" s="120"/>
    </row>
    <row r="54" spans="1:20" ht="30" customHeight="1" thickBot="1" x14ac:dyDescent="0.3">
      <c r="A54" s="124"/>
      <c r="B54" s="296" t="s">
        <v>59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347"/>
      <c r="O54" s="348">
        <f>IF((SUM(O46,P50))=0,"",(SUM(O46,P50)))</f>
        <v>15</v>
      </c>
      <c r="P54" s="349"/>
      <c r="Q54" s="73"/>
      <c r="R54" s="120"/>
    </row>
    <row r="55" spans="1:20" ht="12" customHeight="1" thickBot="1" x14ac:dyDescent="0.3">
      <c r="A55" s="124"/>
      <c r="B55" s="66"/>
      <c r="C55" s="6"/>
      <c r="D55" s="66"/>
      <c r="E55" s="66"/>
      <c r="F55" s="66"/>
      <c r="G55" s="66"/>
      <c r="H55" s="66"/>
      <c r="I55" s="120"/>
      <c r="J55" s="66"/>
      <c r="K55" s="67"/>
      <c r="L55" s="66"/>
      <c r="M55" s="66"/>
      <c r="N55" s="66"/>
      <c r="O55" s="66"/>
      <c r="P55" s="66"/>
      <c r="Q55" s="68"/>
      <c r="R55" s="120"/>
    </row>
    <row r="56" spans="1:20" ht="30.75" customHeight="1" x14ac:dyDescent="0.25">
      <c r="A56" s="124"/>
      <c r="B56" s="350" t="s">
        <v>7</v>
      </c>
      <c r="C56" s="351"/>
      <c r="D56" s="351"/>
      <c r="E56" s="351"/>
      <c r="F56" s="351"/>
      <c r="G56" s="352"/>
      <c r="H56" s="120"/>
      <c r="I56" s="120"/>
      <c r="J56" s="353" t="s">
        <v>65</v>
      </c>
      <c r="K56" s="354"/>
      <c r="L56" s="354"/>
      <c r="M56" s="354"/>
      <c r="N56" s="354"/>
      <c r="O56" s="354"/>
      <c r="P56" s="355"/>
      <c r="Q56" s="109"/>
      <c r="R56" s="109"/>
    </row>
    <row r="57" spans="1:20" x14ac:dyDescent="0.25">
      <c r="A57" s="124"/>
      <c r="B57" s="356"/>
      <c r="C57" s="357"/>
      <c r="D57" s="357"/>
      <c r="E57" s="357"/>
      <c r="F57" s="357"/>
      <c r="G57" s="139"/>
      <c r="H57" s="120"/>
      <c r="I57" s="120"/>
      <c r="J57" s="335" t="s">
        <v>89</v>
      </c>
      <c r="K57" s="336"/>
      <c r="L57" s="336"/>
      <c r="M57" s="336"/>
      <c r="N57" s="336"/>
      <c r="O57" s="336"/>
      <c r="P57" s="337"/>
      <c r="Q57" s="110"/>
      <c r="R57" s="110"/>
      <c r="S57" s="326"/>
      <c r="T57" s="326"/>
    </row>
    <row r="58" spans="1:20" ht="30" customHeight="1" x14ac:dyDescent="0.25">
      <c r="A58" s="124"/>
      <c r="B58" s="327"/>
      <c r="C58" s="328"/>
      <c r="D58" s="328"/>
      <c r="E58" s="328"/>
      <c r="F58" s="329"/>
      <c r="G58" s="139"/>
      <c r="H58" s="120"/>
      <c r="I58" s="120"/>
      <c r="J58" s="330" t="s">
        <v>66</v>
      </c>
      <c r="K58" s="331"/>
      <c r="L58" s="331"/>
      <c r="M58" s="331"/>
      <c r="N58" s="331"/>
      <c r="O58" s="331"/>
      <c r="P58" s="332"/>
      <c r="Q58" s="110"/>
      <c r="R58" s="110"/>
      <c r="S58" s="185"/>
      <c r="T58" s="185"/>
    </row>
    <row r="59" spans="1:20" ht="30" customHeight="1" x14ac:dyDescent="0.25">
      <c r="A59" s="124"/>
      <c r="B59" s="333"/>
      <c r="C59" s="334"/>
      <c r="D59" s="334"/>
      <c r="E59" s="334"/>
      <c r="F59" s="334"/>
      <c r="G59" s="140"/>
      <c r="H59" s="120"/>
      <c r="I59" s="120"/>
      <c r="J59" s="335" t="s">
        <v>90</v>
      </c>
      <c r="K59" s="336"/>
      <c r="L59" s="336"/>
      <c r="M59" s="336"/>
      <c r="N59" s="336"/>
      <c r="O59" s="336"/>
      <c r="P59" s="337"/>
      <c r="Q59" s="114"/>
      <c r="R59" s="114"/>
      <c r="S59" s="1"/>
      <c r="T59" s="1"/>
    </row>
    <row r="60" spans="1:20" ht="7.5" customHeight="1" thickBot="1" x14ac:dyDescent="0.3">
      <c r="A60" s="124"/>
      <c r="B60" s="338"/>
      <c r="C60" s="339"/>
      <c r="D60" s="339"/>
      <c r="E60" s="339"/>
      <c r="F60" s="340"/>
      <c r="G60" s="344"/>
      <c r="H60" s="120"/>
      <c r="I60" s="120"/>
      <c r="J60" s="116"/>
      <c r="K60" s="117"/>
      <c r="L60" s="117"/>
      <c r="M60" s="117"/>
      <c r="N60" s="117"/>
      <c r="O60" s="117"/>
      <c r="P60" s="118"/>
      <c r="Q60" s="114"/>
      <c r="R60" s="114"/>
      <c r="S60" s="1"/>
      <c r="T60" s="1"/>
    </row>
    <row r="61" spans="1:20" ht="22.5" customHeight="1" thickBot="1" x14ac:dyDescent="0.3">
      <c r="A61" s="124"/>
      <c r="B61" s="341"/>
      <c r="C61" s="342"/>
      <c r="D61" s="342"/>
      <c r="E61" s="342"/>
      <c r="F61" s="343"/>
      <c r="G61" s="345"/>
      <c r="H61" s="120"/>
      <c r="I61" s="120"/>
      <c r="J61" s="114"/>
      <c r="K61" s="114"/>
      <c r="L61" s="114"/>
      <c r="M61" s="114"/>
      <c r="N61" s="114"/>
      <c r="O61" s="114"/>
      <c r="P61" s="114"/>
      <c r="Q61" s="114"/>
      <c r="R61" s="114"/>
      <c r="S61" s="1"/>
      <c r="T61" s="1"/>
    </row>
    <row r="62" spans="1:20" ht="30" customHeight="1" x14ac:dyDescent="0.25">
      <c r="A62" s="124"/>
      <c r="B62" s="333"/>
      <c r="C62" s="334"/>
      <c r="D62" s="334"/>
      <c r="E62" s="334"/>
      <c r="F62" s="334"/>
      <c r="G62" s="140"/>
      <c r="H62" s="120"/>
      <c r="I62" s="120"/>
      <c r="J62" s="353" t="s">
        <v>55</v>
      </c>
      <c r="K62" s="354"/>
      <c r="L62" s="354"/>
      <c r="M62" s="354"/>
      <c r="N62" s="354"/>
      <c r="O62" s="354"/>
      <c r="P62" s="355"/>
      <c r="Q62" s="114"/>
      <c r="R62" s="114"/>
      <c r="S62" s="1"/>
      <c r="T62" s="1"/>
    </row>
    <row r="63" spans="1:20" ht="30" customHeight="1" thickBot="1" x14ac:dyDescent="0.3">
      <c r="A63" s="124"/>
      <c r="B63" s="367" t="s">
        <v>5</v>
      </c>
      <c r="C63" s="368"/>
      <c r="D63" s="368"/>
      <c r="E63" s="368"/>
      <c r="F63" s="368"/>
      <c r="G63" s="141" t="str">
        <f>IF((SUM(G57:G62))=0,"",SUM(G57:G62))</f>
        <v/>
      </c>
      <c r="H63" s="120"/>
      <c r="I63" s="120"/>
      <c r="J63" s="361"/>
      <c r="K63" s="362"/>
      <c r="L63" s="362"/>
      <c r="M63" s="362"/>
      <c r="N63" s="362"/>
      <c r="O63" s="362"/>
      <c r="P63" s="363"/>
      <c r="Q63" s="68"/>
      <c r="R63" s="120"/>
    </row>
    <row r="64" spans="1:20" ht="7.5" customHeight="1" thickBot="1" x14ac:dyDescent="0.3">
      <c r="A64" s="124"/>
      <c r="B64" s="77"/>
      <c r="C64" s="6"/>
      <c r="D64" s="66"/>
      <c r="E64" s="66"/>
      <c r="F64" s="66"/>
      <c r="G64" s="66"/>
      <c r="H64" s="120"/>
      <c r="I64" s="120"/>
      <c r="J64" s="335"/>
      <c r="K64" s="336"/>
      <c r="L64" s="336"/>
      <c r="M64" s="336"/>
      <c r="N64" s="336"/>
      <c r="O64" s="336"/>
      <c r="P64" s="337"/>
      <c r="Q64" s="76"/>
      <c r="R64" s="120"/>
    </row>
    <row r="65" spans="1:18" ht="15.75" customHeight="1" x14ac:dyDescent="0.25">
      <c r="A65" s="124"/>
      <c r="B65" s="369" t="s">
        <v>75</v>
      </c>
      <c r="C65" s="370"/>
      <c r="D65" s="370"/>
      <c r="E65" s="370"/>
      <c r="F65" s="370"/>
      <c r="G65" s="371"/>
      <c r="H65" s="120"/>
      <c r="I65" s="120"/>
      <c r="J65" s="372" t="s">
        <v>56</v>
      </c>
      <c r="K65" s="373"/>
      <c r="L65" s="373"/>
      <c r="M65" s="373"/>
      <c r="N65" s="373"/>
      <c r="O65" s="373"/>
      <c r="P65" s="374"/>
      <c r="Q65" s="109"/>
      <c r="R65" s="109"/>
    </row>
    <row r="66" spans="1:18" ht="30" customHeight="1" x14ac:dyDescent="0.25">
      <c r="A66" s="124"/>
      <c r="B66" s="364" t="s">
        <v>99</v>
      </c>
      <c r="C66" s="365"/>
      <c r="D66" s="365"/>
      <c r="E66" s="365"/>
      <c r="F66" s="365"/>
      <c r="G66" s="366"/>
      <c r="H66" s="120"/>
      <c r="I66" s="120"/>
      <c r="J66" s="372"/>
      <c r="K66" s="373"/>
      <c r="L66" s="373"/>
      <c r="M66" s="373"/>
      <c r="N66" s="373"/>
      <c r="O66" s="373"/>
      <c r="P66" s="374"/>
      <c r="Q66" s="111"/>
      <c r="R66" s="111"/>
    </row>
    <row r="67" spans="1:18" ht="15" customHeight="1" x14ac:dyDescent="0.25">
      <c r="A67" s="124"/>
      <c r="B67" s="358" t="s">
        <v>81</v>
      </c>
      <c r="C67" s="359"/>
      <c r="D67" s="359"/>
      <c r="E67" s="359"/>
      <c r="F67" s="359"/>
      <c r="G67" s="360"/>
      <c r="H67" s="120"/>
      <c r="I67" s="120"/>
      <c r="J67" s="361"/>
      <c r="K67" s="362"/>
      <c r="L67" s="362"/>
      <c r="M67" s="362"/>
      <c r="N67" s="362"/>
      <c r="O67" s="362"/>
      <c r="P67" s="363"/>
      <c r="Q67" s="110"/>
      <c r="R67" s="110"/>
    </row>
    <row r="68" spans="1:18" ht="22.5" customHeight="1" x14ac:dyDescent="0.25">
      <c r="A68" s="124"/>
      <c r="B68" s="364" t="s">
        <v>99</v>
      </c>
      <c r="C68" s="365"/>
      <c r="D68" s="365"/>
      <c r="E68" s="365"/>
      <c r="F68" s="365"/>
      <c r="G68" s="366"/>
      <c r="H68" s="120"/>
      <c r="I68" s="120"/>
      <c r="J68" s="335"/>
      <c r="K68" s="336"/>
      <c r="L68" s="336"/>
      <c r="M68" s="336"/>
      <c r="N68" s="336"/>
      <c r="O68" s="336"/>
      <c r="P68" s="337"/>
      <c r="Q68" s="110"/>
      <c r="R68" s="110"/>
    </row>
    <row r="69" spans="1:18" ht="7.5" customHeight="1" thickBot="1" x14ac:dyDescent="0.3">
      <c r="A69" s="124"/>
      <c r="B69" s="128"/>
      <c r="C69" s="129"/>
      <c r="D69" s="129"/>
      <c r="E69" s="129"/>
      <c r="F69" s="129"/>
      <c r="G69" s="130"/>
      <c r="H69" s="120"/>
      <c r="I69" s="120"/>
      <c r="J69" s="131"/>
      <c r="K69" s="132"/>
      <c r="L69" s="133"/>
      <c r="M69" s="133"/>
      <c r="N69" s="133"/>
      <c r="O69" s="133"/>
      <c r="P69" s="134"/>
      <c r="Q69" s="115"/>
      <c r="R69" s="115"/>
    </row>
    <row r="70" spans="1:18" x14ac:dyDescent="0.25">
      <c r="A70" s="124"/>
      <c r="B70" s="124"/>
      <c r="C70" s="135"/>
      <c r="D70" s="124"/>
      <c r="E70" s="124"/>
      <c r="F70" s="124"/>
      <c r="G70" s="124"/>
      <c r="H70" s="124"/>
      <c r="I70" s="120"/>
      <c r="J70" s="124"/>
      <c r="K70" s="186"/>
      <c r="L70" s="124"/>
      <c r="M70" s="124"/>
      <c r="N70" s="124"/>
      <c r="O70" s="124"/>
      <c r="P70" s="124"/>
      <c r="Q70" s="125"/>
      <c r="R70" s="120"/>
    </row>
    <row r="71" spans="1:18" x14ac:dyDescent="0.25">
      <c r="A71" s="124"/>
      <c r="B71" s="124"/>
      <c r="C71" s="135"/>
      <c r="D71" s="124"/>
      <c r="E71" s="124"/>
      <c r="F71" s="124"/>
      <c r="G71" s="124"/>
      <c r="H71" s="124"/>
      <c r="I71" s="120"/>
      <c r="J71" s="124"/>
      <c r="K71" s="186"/>
      <c r="L71" s="124"/>
      <c r="M71" s="124"/>
      <c r="N71" s="124"/>
      <c r="O71" s="124"/>
      <c r="P71" s="124"/>
      <c r="Q71" s="125"/>
      <c r="R71" s="120"/>
    </row>
    <row r="72" spans="1:18" x14ac:dyDescent="0.25">
      <c r="A72" s="124"/>
      <c r="B72" s="124"/>
      <c r="C72" s="135"/>
      <c r="D72" s="124"/>
      <c r="E72" s="124"/>
      <c r="F72" s="124"/>
      <c r="G72" s="124"/>
      <c r="H72" s="124"/>
      <c r="I72" s="120"/>
      <c r="J72" s="124"/>
      <c r="K72" s="186"/>
      <c r="L72" s="124"/>
      <c r="M72" s="124"/>
      <c r="N72" s="124"/>
      <c r="O72" s="124"/>
      <c r="P72" s="124"/>
      <c r="Q72" s="125"/>
      <c r="R72" s="120"/>
    </row>
    <row r="73" spans="1:18" x14ac:dyDescent="0.25">
      <c r="A73" s="124"/>
      <c r="B73" s="124"/>
      <c r="C73" s="135"/>
      <c r="D73" s="124"/>
      <c r="E73" s="124"/>
      <c r="F73" s="124"/>
      <c r="G73" s="124"/>
      <c r="H73" s="124"/>
      <c r="I73" s="120"/>
      <c r="J73" s="124"/>
      <c r="K73" s="186"/>
      <c r="L73" s="124"/>
      <c r="M73" s="124"/>
      <c r="N73" s="124"/>
      <c r="O73" s="124"/>
      <c r="P73" s="124"/>
      <c r="Q73" s="125"/>
      <c r="R73" s="120"/>
    </row>
    <row r="74" spans="1:18" x14ac:dyDescent="0.25">
      <c r="A74" s="124"/>
      <c r="B74" s="124"/>
      <c r="C74" s="135"/>
      <c r="D74" s="124"/>
      <c r="E74" s="124"/>
      <c r="F74" s="124"/>
      <c r="G74" s="124"/>
      <c r="H74" s="124"/>
      <c r="I74" s="120"/>
      <c r="J74" s="124"/>
      <c r="K74" s="186"/>
      <c r="L74" s="124"/>
      <c r="M74" s="124"/>
      <c r="N74" s="124"/>
      <c r="O74" s="124"/>
      <c r="P74" s="124"/>
      <c r="Q74" s="125"/>
      <c r="R74" s="120"/>
    </row>
    <row r="75" spans="1:18" x14ac:dyDescent="0.25">
      <c r="A75" s="124"/>
      <c r="B75" s="124"/>
      <c r="C75" s="135"/>
      <c r="D75" s="124"/>
      <c r="E75" s="124"/>
      <c r="F75" s="124"/>
      <c r="G75" s="124"/>
      <c r="H75" s="124"/>
      <c r="I75" s="120"/>
      <c r="J75" s="124"/>
      <c r="K75" s="186"/>
      <c r="L75" s="124"/>
      <c r="M75" s="124"/>
      <c r="N75" s="124"/>
      <c r="O75" s="124"/>
      <c r="P75" s="124"/>
      <c r="Q75" s="125"/>
      <c r="R75" s="120"/>
    </row>
    <row r="76" spans="1:18" x14ac:dyDescent="0.25">
      <c r="A76" s="124"/>
      <c r="B76" s="124"/>
      <c r="C76" s="135"/>
      <c r="D76" s="124"/>
      <c r="E76" s="124"/>
      <c r="F76" s="124"/>
      <c r="G76" s="124"/>
      <c r="H76" s="124"/>
      <c r="I76" s="120"/>
      <c r="J76" s="124"/>
      <c r="K76" s="186"/>
      <c r="L76" s="124"/>
      <c r="M76" s="124"/>
      <c r="N76" s="124"/>
      <c r="O76" s="124"/>
      <c r="P76" s="124"/>
      <c r="Q76" s="125"/>
      <c r="R76" s="120"/>
    </row>
    <row r="77" spans="1:18" x14ac:dyDescent="0.25">
      <c r="A77" s="124"/>
      <c r="B77" s="124"/>
      <c r="C77" s="135"/>
      <c r="D77" s="124"/>
      <c r="E77" s="124"/>
      <c r="F77" s="124"/>
      <c r="G77" s="124"/>
      <c r="H77" s="124"/>
      <c r="I77" s="120"/>
      <c r="J77" s="124"/>
      <c r="K77" s="186"/>
      <c r="L77" s="124"/>
      <c r="M77" s="124"/>
      <c r="N77" s="124"/>
      <c r="O77" s="124"/>
      <c r="P77" s="124"/>
      <c r="Q77" s="125"/>
      <c r="R77" s="120"/>
    </row>
    <row r="78" spans="1:18" x14ac:dyDescent="0.25">
      <c r="A78" s="124"/>
      <c r="B78" s="124"/>
      <c r="C78" s="135"/>
      <c r="D78" s="124"/>
      <c r="E78" s="124"/>
      <c r="F78" s="124"/>
      <c r="G78" s="124"/>
      <c r="H78" s="124"/>
      <c r="I78" s="120"/>
      <c r="J78" s="124"/>
      <c r="K78" s="186"/>
      <c r="L78" s="124"/>
      <c r="M78" s="124"/>
      <c r="N78" s="124"/>
      <c r="O78" s="124"/>
      <c r="P78" s="124"/>
      <c r="Q78" s="125"/>
      <c r="R78" s="120"/>
    </row>
    <row r="79" spans="1:18" x14ac:dyDescent="0.25">
      <c r="A79" s="124"/>
      <c r="B79" s="124"/>
      <c r="C79" s="135"/>
      <c r="D79" s="124"/>
      <c r="E79" s="124"/>
      <c r="F79" s="124"/>
      <c r="G79" s="124"/>
      <c r="H79" s="124"/>
      <c r="I79" s="120"/>
      <c r="J79" s="124"/>
      <c r="K79" s="186"/>
      <c r="L79" s="124"/>
      <c r="M79" s="124"/>
      <c r="N79" s="124"/>
      <c r="O79" s="124"/>
      <c r="P79" s="124"/>
      <c r="Q79" s="125"/>
      <c r="R79" s="120"/>
    </row>
    <row r="80" spans="1:18" x14ac:dyDescent="0.25">
      <c r="A80" s="124"/>
      <c r="B80" s="124"/>
      <c r="C80" s="135"/>
      <c r="D80" s="124"/>
      <c r="E80" s="124"/>
      <c r="F80" s="124"/>
      <c r="G80" s="124"/>
      <c r="H80" s="124"/>
      <c r="I80" s="120"/>
      <c r="J80" s="124"/>
      <c r="K80" s="186"/>
      <c r="L80" s="124"/>
      <c r="M80" s="124"/>
      <c r="N80" s="124"/>
      <c r="O80" s="124"/>
      <c r="P80" s="124"/>
      <c r="Q80" s="125"/>
      <c r="R80" s="120"/>
    </row>
    <row r="81" spans="1:18" x14ac:dyDescent="0.25">
      <c r="A81" s="124"/>
      <c r="B81" s="124"/>
      <c r="C81" s="135"/>
      <c r="D81" s="124"/>
      <c r="E81" s="124"/>
      <c r="F81" s="124"/>
      <c r="G81" s="124"/>
      <c r="H81" s="124"/>
      <c r="I81" s="120"/>
      <c r="J81" s="124"/>
      <c r="K81" s="186"/>
      <c r="L81" s="124"/>
      <c r="M81" s="124"/>
      <c r="N81" s="124"/>
      <c r="O81" s="124"/>
      <c r="P81" s="124"/>
      <c r="Q81" s="125"/>
      <c r="R81" s="120"/>
    </row>
    <row r="82" spans="1:18" x14ac:dyDescent="0.25">
      <c r="A82" s="124"/>
      <c r="B82" s="124"/>
      <c r="C82" s="135"/>
      <c r="D82" s="124"/>
      <c r="E82" s="124"/>
      <c r="F82" s="124"/>
      <c r="G82" s="124"/>
      <c r="H82" s="124"/>
      <c r="I82" s="120"/>
      <c r="J82" s="124"/>
      <c r="K82" s="186"/>
      <c r="L82" s="124"/>
      <c r="M82" s="124"/>
      <c r="N82" s="124"/>
      <c r="O82" s="124"/>
      <c r="P82" s="124"/>
      <c r="Q82" s="125"/>
      <c r="R82" s="120"/>
    </row>
    <row r="83" spans="1:18" x14ac:dyDescent="0.25">
      <c r="A83" s="124"/>
      <c r="B83" s="124"/>
      <c r="C83" s="135"/>
      <c r="D83" s="124"/>
      <c r="E83" s="124"/>
      <c r="F83" s="124"/>
      <c r="G83" s="124"/>
      <c r="H83" s="124"/>
      <c r="I83" s="120"/>
      <c r="J83" s="124"/>
      <c r="K83" s="186"/>
      <c r="L83" s="124"/>
      <c r="M83" s="124"/>
      <c r="N83" s="124"/>
      <c r="O83" s="124"/>
      <c r="P83" s="124"/>
      <c r="Q83" s="125"/>
      <c r="R83" s="120"/>
    </row>
    <row r="84" spans="1:18" x14ac:dyDescent="0.25">
      <c r="A84" s="124"/>
      <c r="B84" s="124"/>
      <c r="C84" s="135"/>
      <c r="D84" s="124"/>
      <c r="E84" s="124"/>
      <c r="F84" s="124"/>
      <c r="G84" s="124"/>
      <c r="H84" s="124"/>
      <c r="I84" s="120"/>
      <c r="J84" s="124"/>
      <c r="K84" s="186"/>
      <c r="L84" s="124"/>
      <c r="M84" s="124"/>
      <c r="N84" s="124"/>
      <c r="O84" s="124"/>
      <c r="P84" s="124"/>
      <c r="Q84" s="125"/>
      <c r="R84" s="120"/>
    </row>
    <row r="85" spans="1:18" x14ac:dyDescent="0.25">
      <c r="A85" s="120"/>
      <c r="B85" s="120"/>
      <c r="C85" s="121"/>
      <c r="D85" s="120"/>
      <c r="E85" s="120"/>
      <c r="F85" s="120"/>
      <c r="G85" s="136"/>
      <c r="H85" s="136"/>
      <c r="I85" s="136"/>
      <c r="J85" s="136"/>
      <c r="K85" s="137"/>
      <c r="L85" s="136"/>
      <c r="M85" s="136"/>
      <c r="N85" s="136"/>
      <c r="O85" s="136"/>
      <c r="P85" s="136"/>
      <c r="Q85" s="123"/>
      <c r="R85" s="120"/>
    </row>
    <row r="86" spans="1:18" x14ac:dyDescent="0.25">
      <c r="A86" s="120"/>
      <c r="B86" s="120"/>
      <c r="C86" s="121"/>
      <c r="D86" s="120"/>
      <c r="E86" s="120"/>
      <c r="F86" s="120"/>
      <c r="G86" s="112"/>
      <c r="H86" s="112"/>
      <c r="I86" s="112"/>
      <c r="J86" s="112"/>
      <c r="K86" s="112"/>
      <c r="L86" s="136"/>
      <c r="M86" s="136"/>
      <c r="N86" s="136"/>
      <c r="O86" s="136"/>
      <c r="P86" s="136"/>
      <c r="Q86" s="123"/>
      <c r="R86" s="120"/>
    </row>
    <row r="87" spans="1:18" x14ac:dyDescent="0.25">
      <c r="A87" s="120"/>
      <c r="B87" s="120"/>
      <c r="C87" s="121"/>
      <c r="D87" s="120"/>
      <c r="E87" s="120"/>
      <c r="F87" s="120"/>
      <c r="G87" s="113"/>
      <c r="H87" s="113"/>
      <c r="I87" s="113"/>
      <c r="J87" s="113"/>
      <c r="K87" s="113"/>
      <c r="L87" s="113"/>
      <c r="M87" s="113"/>
      <c r="N87" s="113"/>
      <c r="O87" s="136"/>
      <c r="P87" s="136"/>
      <c r="Q87" s="123"/>
      <c r="R87" s="120"/>
    </row>
    <row r="88" spans="1:18" x14ac:dyDescent="0.25">
      <c r="A88" s="120"/>
      <c r="B88" s="120"/>
      <c r="C88" s="121"/>
      <c r="D88" s="120"/>
      <c r="E88" s="120"/>
      <c r="F88" s="120"/>
      <c r="G88" s="113"/>
      <c r="H88" s="113"/>
      <c r="I88" s="113"/>
      <c r="J88" s="113"/>
      <c r="K88" s="113"/>
      <c r="L88" s="113"/>
      <c r="M88" s="113"/>
      <c r="N88" s="113"/>
      <c r="O88" s="136"/>
      <c r="P88" s="136"/>
      <c r="Q88" s="123"/>
      <c r="R88" s="120"/>
    </row>
    <row r="89" spans="1:18" x14ac:dyDescent="0.25">
      <c r="A89" s="120"/>
      <c r="B89" s="120"/>
      <c r="C89" s="121"/>
      <c r="D89" s="120"/>
      <c r="E89" s="120"/>
      <c r="F89" s="120"/>
      <c r="G89" s="113"/>
      <c r="H89" s="113"/>
      <c r="I89" s="113"/>
      <c r="J89" s="113"/>
      <c r="K89" s="113"/>
      <c r="L89" s="113"/>
      <c r="M89" s="113"/>
      <c r="N89" s="113"/>
      <c r="O89" s="136"/>
      <c r="P89" s="136"/>
      <c r="Q89" s="123"/>
      <c r="R89" s="120"/>
    </row>
    <row r="90" spans="1:18" x14ac:dyDescent="0.25">
      <c r="A90" s="120"/>
      <c r="B90" s="120"/>
      <c r="C90" s="121"/>
      <c r="D90" s="120"/>
      <c r="E90" s="120"/>
      <c r="F90" s="120"/>
      <c r="G90" s="113"/>
      <c r="H90" s="113"/>
      <c r="I90" s="113"/>
      <c r="J90" s="113"/>
      <c r="K90" s="113"/>
      <c r="L90" s="113"/>
      <c r="M90" s="113"/>
      <c r="N90" s="113"/>
      <c r="O90" s="136"/>
      <c r="P90" s="136"/>
      <c r="Q90" s="123"/>
      <c r="R90" s="120"/>
    </row>
    <row r="91" spans="1:18" x14ac:dyDescent="0.25">
      <c r="A91" s="120"/>
      <c r="B91" s="120"/>
      <c r="C91" s="121"/>
      <c r="D91" s="120"/>
      <c r="E91" s="120"/>
      <c r="F91" s="120"/>
      <c r="G91" s="136"/>
      <c r="H91" s="136"/>
      <c r="I91" s="136"/>
      <c r="J91" s="136"/>
      <c r="K91" s="137"/>
      <c r="L91" s="136"/>
      <c r="M91" s="136"/>
      <c r="N91" s="136"/>
      <c r="O91" s="136"/>
      <c r="P91" s="136"/>
      <c r="Q91" s="123"/>
      <c r="R91" s="120"/>
    </row>
    <row r="92" spans="1:18" x14ac:dyDescent="0.25">
      <c r="A92" s="120"/>
      <c r="B92" s="120"/>
      <c r="C92" s="121"/>
      <c r="D92" s="120"/>
      <c r="E92" s="120"/>
      <c r="F92" s="120"/>
      <c r="G92" s="113"/>
      <c r="H92" s="113"/>
      <c r="I92" s="113"/>
      <c r="J92" s="113"/>
      <c r="K92" s="113"/>
      <c r="L92" s="113"/>
      <c r="M92" s="113"/>
      <c r="N92" s="113"/>
      <c r="O92" s="136"/>
      <c r="P92" s="136"/>
      <c r="Q92" s="123"/>
      <c r="R92" s="120"/>
    </row>
    <row r="93" spans="1:18" x14ac:dyDescent="0.25">
      <c r="A93" s="120"/>
      <c r="B93" s="120"/>
      <c r="C93" s="121"/>
      <c r="D93" s="120"/>
      <c r="E93" s="120"/>
      <c r="F93" s="120"/>
      <c r="G93" s="112"/>
      <c r="H93" s="112"/>
      <c r="I93" s="112"/>
      <c r="J93" s="112"/>
      <c r="K93" s="112"/>
      <c r="L93" s="136"/>
      <c r="M93" s="136"/>
      <c r="N93" s="136"/>
      <c r="O93" s="136"/>
      <c r="P93" s="136"/>
      <c r="Q93" s="123"/>
      <c r="R93" s="120"/>
    </row>
    <row r="94" spans="1:18" x14ac:dyDescent="0.25">
      <c r="A94" s="120"/>
      <c r="B94" s="120"/>
      <c r="C94" s="121"/>
      <c r="D94" s="120"/>
      <c r="E94" s="120"/>
      <c r="F94" s="120"/>
      <c r="G94" s="113"/>
      <c r="H94" s="113"/>
      <c r="I94" s="113"/>
      <c r="J94" s="113"/>
      <c r="K94" s="113"/>
      <c r="L94" s="113"/>
      <c r="M94" s="113"/>
      <c r="N94" s="113"/>
      <c r="O94" s="136"/>
      <c r="P94" s="136"/>
      <c r="Q94" s="123"/>
      <c r="R94" s="120"/>
    </row>
    <row r="95" spans="1:18" x14ac:dyDescent="0.25">
      <c r="A95" s="120"/>
      <c r="B95" s="120"/>
      <c r="C95" s="121"/>
      <c r="D95" s="120"/>
      <c r="E95" s="120"/>
      <c r="F95" s="120"/>
      <c r="G95" s="113"/>
      <c r="H95" s="113"/>
      <c r="I95" s="113"/>
      <c r="J95" s="113"/>
      <c r="K95" s="113"/>
      <c r="L95" s="113"/>
      <c r="M95" s="113"/>
      <c r="N95" s="113"/>
      <c r="O95" s="136"/>
      <c r="P95" s="136"/>
      <c r="Q95" s="123"/>
      <c r="R95" s="120"/>
    </row>
    <row r="96" spans="1:18" x14ac:dyDescent="0.25">
      <c r="A96" s="120"/>
      <c r="B96" s="120"/>
      <c r="C96" s="121"/>
      <c r="D96" s="120"/>
      <c r="E96" s="120"/>
      <c r="F96" s="120"/>
      <c r="G96" s="113"/>
      <c r="H96" s="113"/>
      <c r="I96" s="113"/>
      <c r="J96" s="113"/>
      <c r="K96" s="113"/>
      <c r="L96" s="113"/>
      <c r="M96" s="113"/>
      <c r="N96" s="113"/>
      <c r="O96" s="136"/>
      <c r="P96" s="136"/>
      <c r="Q96" s="123"/>
      <c r="R96" s="120"/>
    </row>
    <row r="97" spans="1:18" x14ac:dyDescent="0.25">
      <c r="A97" s="120"/>
      <c r="B97" s="120"/>
      <c r="C97" s="121"/>
      <c r="D97" s="120"/>
      <c r="E97" s="120"/>
      <c r="F97" s="120"/>
      <c r="G97" s="113"/>
      <c r="H97" s="113"/>
      <c r="I97" s="113"/>
      <c r="J97" s="113"/>
      <c r="K97" s="113"/>
      <c r="L97" s="113"/>
      <c r="M97" s="113"/>
      <c r="N97" s="113"/>
      <c r="O97" s="136"/>
      <c r="P97" s="136"/>
      <c r="Q97" s="123"/>
      <c r="R97" s="120"/>
    </row>
    <row r="98" spans="1:18" x14ac:dyDescent="0.25">
      <c r="A98" s="120"/>
      <c r="B98" s="120"/>
      <c r="C98" s="121"/>
      <c r="D98" s="120"/>
      <c r="E98" s="120"/>
      <c r="F98" s="120"/>
      <c r="G98" s="136"/>
      <c r="H98" s="136"/>
      <c r="I98" s="136"/>
      <c r="J98" s="136"/>
      <c r="K98" s="137"/>
      <c r="L98" s="136"/>
      <c r="M98" s="136"/>
      <c r="N98" s="136"/>
      <c r="O98" s="136"/>
      <c r="P98" s="136"/>
      <c r="Q98" s="123"/>
      <c r="R98" s="120"/>
    </row>
    <row r="99" spans="1:18" x14ac:dyDescent="0.25">
      <c r="A99" s="120"/>
      <c r="B99" s="120"/>
      <c r="C99" s="121"/>
      <c r="D99" s="120"/>
      <c r="E99" s="120"/>
      <c r="F99" s="120"/>
      <c r="G99" s="120"/>
      <c r="H99" s="120"/>
      <c r="I99" s="120"/>
      <c r="J99" s="120"/>
      <c r="K99" s="122"/>
      <c r="L99" s="120"/>
      <c r="M99" s="120"/>
      <c r="N99" s="120"/>
      <c r="O99" s="120"/>
      <c r="P99" s="120"/>
      <c r="Q99" s="123"/>
      <c r="R99" s="120"/>
    </row>
  </sheetData>
  <mergeCells count="120">
    <mergeCell ref="B6:P6"/>
    <mergeCell ref="B8:P8"/>
    <mergeCell ref="B10:P10"/>
    <mergeCell ref="C12:F12"/>
    <mergeCell ref="M12:P12"/>
    <mergeCell ref="B14:C14"/>
    <mergeCell ref="D14:P14"/>
    <mergeCell ref="O20:P20"/>
    <mergeCell ref="C21:D21"/>
    <mergeCell ref="E21:I21"/>
    <mergeCell ref="J21:K21"/>
    <mergeCell ref="L21:N21"/>
    <mergeCell ref="O21:P21"/>
    <mergeCell ref="C16:F16"/>
    <mergeCell ref="G16:P16"/>
    <mergeCell ref="B17:P17"/>
    <mergeCell ref="B18:P18"/>
    <mergeCell ref="C19:P19"/>
    <mergeCell ref="B20:B21"/>
    <mergeCell ref="C20:D20"/>
    <mergeCell ref="E20:I20"/>
    <mergeCell ref="J20:K20"/>
    <mergeCell ref="L20:N20"/>
    <mergeCell ref="B24:D24"/>
    <mergeCell ref="E24:F24"/>
    <mergeCell ref="G24:I24"/>
    <mergeCell ref="J24:K24"/>
    <mergeCell ref="L24:N24"/>
    <mergeCell ref="O24:P24"/>
    <mergeCell ref="B22:P22"/>
    <mergeCell ref="B23:D23"/>
    <mergeCell ref="E23:F23"/>
    <mergeCell ref="G23:I23"/>
    <mergeCell ref="J23:K23"/>
    <mergeCell ref="L23:N23"/>
    <mergeCell ref="O23:P23"/>
    <mergeCell ref="H29:I29"/>
    <mergeCell ref="H30:I30"/>
    <mergeCell ref="H31:I31"/>
    <mergeCell ref="H32:I32"/>
    <mergeCell ref="H33:I33"/>
    <mergeCell ref="B34:C34"/>
    <mergeCell ref="F34:O34"/>
    <mergeCell ref="B26:P26"/>
    <mergeCell ref="B27:D27"/>
    <mergeCell ref="F27:P27"/>
    <mergeCell ref="G28:I28"/>
    <mergeCell ref="J28:K28"/>
    <mergeCell ref="L28:M28"/>
    <mergeCell ref="N28:O28"/>
    <mergeCell ref="P40:P44"/>
    <mergeCell ref="D41:H41"/>
    <mergeCell ref="I41:L41"/>
    <mergeCell ref="M41:O41"/>
    <mergeCell ref="D42:H42"/>
    <mergeCell ref="I42:L42"/>
    <mergeCell ref="M42:O42"/>
    <mergeCell ref="B36:N36"/>
    <mergeCell ref="O36:P36"/>
    <mergeCell ref="B38:F38"/>
    <mergeCell ref="D39:G39"/>
    <mergeCell ref="I39:L39"/>
    <mergeCell ref="M39:O39"/>
    <mergeCell ref="D43:H43"/>
    <mergeCell ref="I43:L43"/>
    <mergeCell ref="M43:O43"/>
    <mergeCell ref="D44:H44"/>
    <mergeCell ref="I44:L44"/>
    <mergeCell ref="M44:O44"/>
    <mergeCell ref="D40:H40"/>
    <mergeCell ref="I40:L40"/>
    <mergeCell ref="M40:O40"/>
    <mergeCell ref="P50:P52"/>
    <mergeCell ref="B51:C51"/>
    <mergeCell ref="D51:F51"/>
    <mergeCell ref="G51:H51"/>
    <mergeCell ref="I51:J51"/>
    <mergeCell ref="B46:N46"/>
    <mergeCell ref="O46:P46"/>
    <mergeCell ref="B48:P48"/>
    <mergeCell ref="B49:C49"/>
    <mergeCell ref="D49:F49"/>
    <mergeCell ref="G49:H49"/>
    <mergeCell ref="I49:J49"/>
    <mergeCell ref="N49:O49"/>
    <mergeCell ref="N51:O51"/>
    <mergeCell ref="B52:C52"/>
    <mergeCell ref="D52:F52"/>
    <mergeCell ref="G52:H52"/>
    <mergeCell ref="I52:J52"/>
    <mergeCell ref="N52:O52"/>
    <mergeCell ref="B50:C50"/>
    <mergeCell ref="D50:F50"/>
    <mergeCell ref="G50:H50"/>
    <mergeCell ref="I50:J50"/>
    <mergeCell ref="N50:O50"/>
    <mergeCell ref="S57:T57"/>
    <mergeCell ref="B58:F58"/>
    <mergeCell ref="J58:P58"/>
    <mergeCell ref="B59:F59"/>
    <mergeCell ref="J59:P59"/>
    <mergeCell ref="B60:F61"/>
    <mergeCell ref="G60:G61"/>
    <mergeCell ref="A53:P53"/>
    <mergeCell ref="B54:N54"/>
    <mergeCell ref="O54:P54"/>
    <mergeCell ref="B56:G56"/>
    <mergeCell ref="J56:P56"/>
    <mergeCell ref="B57:F57"/>
    <mergeCell ref="J57:P57"/>
    <mergeCell ref="B67:G67"/>
    <mergeCell ref="J67:P68"/>
    <mergeCell ref="B68:G68"/>
    <mergeCell ref="B62:F62"/>
    <mergeCell ref="J62:P62"/>
    <mergeCell ref="B63:F63"/>
    <mergeCell ref="J63:P64"/>
    <mergeCell ref="B65:G65"/>
    <mergeCell ref="J65:P66"/>
    <mergeCell ref="B66:G66"/>
  </mergeCells>
  <pageMargins left="0.25" right="0.25" top="0.75" bottom="0.75" header="0.3" footer="0.3"/>
  <pageSetup paperSize="5" scale="5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6F8DC77-5DF4-4D73-B232-0254CC7835C4}">
          <x14:formula1>
            <xm:f>'https://mingob-my.sharepoint.com/Users/davega/AppData/Local/Temp/[formulario-solicitud-y-pago-de-viáticos-y-o-transporte-v-1.0.xlsx]DATA'!#REF!</xm:f>
          </x14:formula1>
          <xm:sqref>I29:I33</xm:sqref>
        </x14:dataValidation>
        <x14:dataValidation type="list" allowBlank="1" showInputMessage="1" showErrorMessage="1" xr:uid="{F301D17B-91E3-4775-A9CA-3B6EEECCB076}">
          <x14:formula1>
            <xm:f>DATA!$A$28:$A$31</xm:f>
          </x14:formula1>
          <xm:sqref>C40:C44</xm:sqref>
        </x14:dataValidation>
        <x14:dataValidation type="list" allowBlank="1" showInputMessage="1" showErrorMessage="1" xr:uid="{612E3AF5-34A6-4340-95C3-4673AA5A9B8D}">
          <x14:formula1>
            <xm:f>DATA!$B$11:$D$11</xm:f>
          </x14:formula1>
          <xm:sqref>O24:P24</xm:sqref>
        </x14:dataValidation>
        <x14:dataValidation type="list" allowBlank="1" showInputMessage="1" showErrorMessage="1" xr:uid="{BD855E80-2BDB-4A8A-9495-84F1D12360FC}">
          <x14:formula1>
            <xm:f>DATA!$A$26:$A$27</xm:f>
          </x14:formula1>
          <xm:sqref>O29:O33 K29:K33 M29:M33 H29:H33</xm:sqref>
        </x14:dataValidation>
        <x14:dataValidation type="list" allowBlank="1" showInputMessage="1" showErrorMessage="1" xr:uid="{49A8911C-26DD-4E26-A0CC-BBE911BA5A80}">
          <x14:formula1>
            <xm:f>DATA!$A$12:$A$24</xm:f>
          </x14:formula1>
          <xm:sqref>E50:F50 E52:F52 D50:D52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DATA</vt:lpstr>
      <vt:lpstr>EMILIO</vt:lpstr>
      <vt:lpstr>Hoja1</vt:lpstr>
      <vt:lpstr>Guerrero</vt:lpstr>
      <vt:lpstr>EMILIO!Área_de_impresión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CGR</dc:creator>
  <cp:lastModifiedBy>Liliana Lineth Mendoza G.</cp:lastModifiedBy>
  <cp:lastPrinted>2022-09-13T14:34:43Z</cp:lastPrinted>
  <dcterms:created xsi:type="dcterms:W3CDTF">2017-06-20T15:43:29Z</dcterms:created>
  <dcterms:modified xsi:type="dcterms:W3CDTF">2022-09-13T15:14:12Z</dcterms:modified>
</cp:coreProperties>
</file>