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92E2109B-6C78-44FF-9063-C20AA11092E2}" xr6:coauthVersionLast="47" xr6:coauthVersionMax="47" xr10:uidLastSave="{00000000-0000-0000-0000-000000000000}"/>
  <bookViews>
    <workbookView xWindow="-120" yWindow="-120" windowWidth="29040" windowHeight="15720" xr2:uid="{00000000-000D-0000-FFFF-FFFF00000000}"/>
  </bookViews>
  <sheets>
    <sheet name="PLANIFICACION DEL TIEMPO" sheetId="11" r:id="rId1"/>
  </sheets>
  <definedNames>
    <definedName name="hoy" localSheetId="0">TODAY()</definedName>
    <definedName name="Inicio_del_proyecto">'PLANIFICACION DEL TIEMPO'!$E$3</definedName>
    <definedName name="Semana_para_mostrar">'PLANIFICACION DEL TIEMPO'!$E$4</definedName>
    <definedName name="task_end" localSheetId="0">'PLANIFICACION DEL TIEMPO'!$H1</definedName>
    <definedName name="task_progress" localSheetId="0">'PLANIFICACION DEL TIEMPO'!$D1</definedName>
    <definedName name="task_start" localSheetId="0">'PLANIFICACION DEL TIEMPO'!$E1</definedName>
    <definedName name="_xlnm.Print_Titles" localSheetId="0">'PLANIFICACION DEL TIEMPO'!$4:$6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1" l="1"/>
  <c r="G27" i="11"/>
  <c r="G28" i="11" s="1"/>
  <c r="H23" i="11"/>
  <c r="H16" i="11"/>
  <c r="H15" i="11"/>
  <c r="G103" i="11"/>
  <c r="G104" i="11" s="1"/>
  <c r="G105" i="11" s="1"/>
  <c r="G106" i="11" s="1"/>
  <c r="G108" i="11" s="1"/>
  <c r="G109" i="11" s="1"/>
  <c r="G92" i="11"/>
  <c r="G93" i="11" s="1"/>
  <c r="G94" i="11" s="1"/>
  <c r="G95" i="11" s="1"/>
  <c r="G97" i="11" s="1"/>
  <c r="G98" i="11" s="1"/>
  <c r="G99" i="11" s="1"/>
  <c r="G100" i="11" s="1"/>
  <c r="G82" i="11"/>
  <c r="G83" i="11" s="1"/>
  <c r="G84" i="11" s="1"/>
  <c r="G86" i="11" s="1"/>
  <c r="G87" i="11" s="1"/>
  <c r="G88" i="11" s="1"/>
  <c r="G89" i="11" s="1"/>
  <c r="G80" i="11" s="1"/>
  <c r="G71" i="11"/>
  <c r="G72" i="11" s="1"/>
  <c r="G73" i="11" s="1"/>
  <c r="G74" i="11" s="1"/>
  <c r="G76" i="11" s="1"/>
  <c r="G77" i="11" s="1"/>
  <c r="G78" i="11" s="1"/>
  <c r="G79" i="11" s="1"/>
  <c r="G69" i="11" s="1"/>
  <c r="G64" i="11"/>
  <c r="G65" i="11" s="1"/>
  <c r="G66" i="11" s="1"/>
  <c r="G67" i="11" s="1"/>
  <c r="G68" i="11" s="1"/>
  <c r="G62" i="11" s="1"/>
  <c r="G53" i="11"/>
  <c r="G54" i="11" s="1"/>
  <c r="G55" i="11" s="1"/>
  <c r="G56" i="11" s="1"/>
  <c r="G58" i="11" s="1"/>
  <c r="G59" i="11" s="1"/>
  <c r="G60" i="11" s="1"/>
  <c r="G61" i="11" s="1"/>
  <c r="G51" i="11" s="1"/>
  <c r="G31" i="11"/>
  <c r="G32" i="11" s="1"/>
  <c r="G33" i="11" s="1"/>
  <c r="G34" i="11" s="1"/>
  <c r="G35" i="11" s="1"/>
  <c r="G36" i="11" s="1"/>
  <c r="G38" i="11" s="1"/>
  <c r="G39" i="11" s="1"/>
  <c r="G40" i="11" s="1"/>
  <c r="G41" i="11" s="1"/>
  <c r="G42" i="11" s="1"/>
  <c r="G43" i="11" s="1"/>
  <c r="G45" i="11" s="1"/>
  <c r="G46" i="11" s="1"/>
  <c r="G47" i="11" s="1"/>
  <c r="G48" i="11" s="1"/>
  <c r="G49" i="11" s="1"/>
  <c r="G50" i="11" s="1"/>
  <c r="G29" i="11" s="1"/>
  <c r="G23" i="11"/>
  <c r="G24" i="11" s="1"/>
  <c r="G25" i="11" s="1"/>
  <c r="G26" i="11" s="1"/>
  <c r="H13" i="11"/>
  <c r="H12" i="11"/>
  <c r="G9" i="11"/>
  <c r="G10" i="11" s="1"/>
  <c r="G11" i="11" s="1"/>
  <c r="G12" i="11" s="1"/>
  <c r="G13" i="11" s="1"/>
  <c r="G14" i="11" s="1"/>
  <c r="J7" i="11"/>
  <c r="G110" i="11" l="1"/>
  <c r="G111" i="11" s="1"/>
  <c r="G101" i="11" s="1"/>
  <c r="G90" i="11"/>
  <c r="H9" i="11"/>
  <c r="E10" i="11" s="1"/>
  <c r="H10" i="11" s="1"/>
  <c r="E11" i="11" s="1"/>
  <c r="H11" i="11" s="1"/>
  <c r="J15" i="11" s="1"/>
  <c r="J54" i="11" l="1"/>
  <c r="K5" i="11"/>
  <c r="J113" i="11"/>
  <c r="J112" i="11"/>
  <c r="J68" i="11"/>
  <c r="J67" i="11"/>
  <c r="J66" i="11"/>
  <c r="J62" i="11"/>
  <c r="J51" i="11"/>
  <c r="J29" i="11"/>
  <c r="J8" i="11"/>
  <c r="J53" i="11" l="1"/>
  <c r="J9" i="11"/>
  <c r="E14" i="11"/>
  <c r="K6" i="11"/>
  <c r="J10" i="11" l="1"/>
  <c r="H14" i="11"/>
  <c r="J14" i="11" s="1"/>
  <c r="J57" i="11"/>
  <c r="J64" i="11"/>
  <c r="L5" i="11"/>
  <c r="M5" i="11" s="1"/>
  <c r="N5" i="11" s="1"/>
  <c r="O5" i="11" s="1"/>
  <c r="P5" i="11" s="1"/>
  <c r="Q5" i="11" s="1"/>
  <c r="R5" i="11" s="1"/>
  <c r="R6" i="11" s="1"/>
  <c r="K4" i="11"/>
  <c r="J31" i="11" l="1"/>
  <c r="J55" i="11"/>
  <c r="J56" i="11"/>
  <c r="J32" i="11"/>
  <c r="J11" i="11"/>
  <c r="R4" i="11"/>
  <c r="S5" i="11"/>
  <c r="T5" i="11" s="1"/>
  <c r="U5" i="11" s="1"/>
  <c r="V5" i="11" s="1"/>
  <c r="W5" i="11" s="1"/>
  <c r="X5" i="11" s="1"/>
  <c r="Y5" i="11" s="1"/>
  <c r="L6" i="11"/>
  <c r="J35" i="11" l="1"/>
  <c r="J34" i="11"/>
  <c r="J33"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S6" i="11"/>
  <c r="AY5" i="11" l="1"/>
  <c r="AX6" i="11"/>
  <c r="T6" i="11"/>
  <c r="AZ5" i="11" l="1"/>
  <c r="BA5" i="11" s="1"/>
  <c r="AY6" i="11"/>
  <c r="BB5" i="11" l="1"/>
  <c r="BA4" i="11"/>
  <c r="U6" i="11" s="1"/>
  <c r="AZ6" i="11"/>
  <c r="V6" i="11"/>
  <c r="BA6" i="11" l="1"/>
  <c r="BC5" i="11"/>
  <c r="BB6" i="11"/>
  <c r="W6" i="11"/>
  <c r="BC6" i="11" l="1"/>
  <c r="BD5" i="11"/>
  <c r="X6" i="11"/>
  <c r="BD6" i="11" l="1"/>
  <c r="BE5" i="11"/>
  <c r="Y6" i="11"/>
  <c r="BE6" i="11" l="1"/>
  <c r="BF5" i="11"/>
  <c r="Z6" i="11"/>
  <c r="BG5" i="11" l="1"/>
  <c r="BF6" i="11"/>
  <c r="AA6" i="11"/>
  <c r="BG6" i="11" l="1"/>
  <c r="BH5" i="11"/>
  <c r="BH6" i="11" l="1"/>
  <c r="BI5" i="11"/>
  <c r="BH4" i="11"/>
  <c r="AB6" i="11" s="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 r="G15" i="11" l="1"/>
  <c r="G16" i="11" s="1"/>
  <c r="G17" i="11" s="1"/>
  <c r="G18" i="11" s="1"/>
  <c r="G19" i="11" s="1"/>
  <c r="G20" i="11" s="1"/>
  <c r="G21" i="11" s="1"/>
  <c r="G8" i="11" s="1"/>
  <c r="G112" i="11" s="1"/>
</calcChain>
</file>

<file path=xl/sharedStrings.xml><?xml version="1.0" encoding="utf-8"?>
<sst xmlns="http://schemas.openxmlformats.org/spreadsheetml/2006/main" count="133" uniqueCount="131">
  <si>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</si>
  <si>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</si>
  <si>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</si>
  <si>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</si>
  <si>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</si>
  <si>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</si>
  <si>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</si>
  <si>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</si>
  <si>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</si>
  <si>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</si>
  <si>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</si>
  <si>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</si>
  <si>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</si>
  <si>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</si>
  <si>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</si>
  <si>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</si>
  <si>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</si>
  <si>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PROGRESO</t>
  </si>
  <si>
    <t>INICIO</t>
  </si>
  <si>
    <t>FIN</t>
  </si>
  <si>
    <t>DÍAS</t>
  </si>
  <si>
    <t>HORAS</t>
  </si>
  <si>
    <t>Relacion de memoria</t>
  </si>
  <si>
    <t>Introduccion</t>
  </si>
  <si>
    <t>RFTP</t>
  </si>
  <si>
    <t>HORAS ACUMULADAS</t>
  </si>
  <si>
    <t>PLANIFICACION DEL TIEMPO</t>
  </si>
  <si>
    <t>Hugo Hervella González</t>
  </si>
  <si>
    <t>IBERIAN  SPRINT</t>
  </si>
  <si>
    <t>Horas/Jornada</t>
  </si>
  <si>
    <t>Arquitectura de la solucion</t>
  </si>
  <si>
    <t>Abstract</t>
  </si>
  <si>
    <t>Referencias</t>
  </si>
  <si>
    <t>Tecnología</t>
  </si>
  <si>
    <t>Justificación</t>
  </si>
  <si>
    <t>Planificacion del tiempo</t>
  </si>
  <si>
    <t>Casos de uso</t>
  </si>
  <si>
    <t>Diseño</t>
  </si>
  <si>
    <t>Metodologia</t>
  </si>
  <si>
    <t>Trabajos futuros</t>
  </si>
  <si>
    <t>Conclusiones</t>
  </si>
  <si>
    <t>R1 - Permitir al usuario iniciar sesión en el juego móvil y en la página web una vez se haya registrado.</t>
  </si>
  <si>
    <t>R1.F1.T1.P1 - Diseñar una interfaz gráfica con campos para nombre de usuario, correo electrónico y contraseña.</t>
  </si>
  <si>
    <t>R1.F1.T1.P2 - Verificar la funcionalidad y el diseño en dispositivos móviles y en la página web.</t>
  </si>
  <si>
    <t>R1.F1.T2 - Implementar la pantalla de inicio de sesión.</t>
  </si>
  <si>
    <t>R1.F1.T2.P1 - Crear una interfaz gráfica con campos para nombre de usuario/correo electrónico y contraseña.</t>
  </si>
  <si>
    <t>R1.F1.T2.P2 - Verificar la funcionalidad y el diseño en dispositivos móviles y en la página web.</t>
  </si>
  <si>
    <t xml:space="preserve"> R1.F1 - Registrarse e iniciar sesión.</t>
  </si>
  <si>
    <t xml:space="preserve"> R1.F2 - Validar la información del usuario.</t>
  </si>
  <si>
    <t>R1.F2.T1 - Validar el correo electrónico.</t>
  </si>
  <si>
    <t>R1.F2.T1.P2 - Verificar que se muestren mensajes de error apropiados si el formato del correo electrónico es incorrecto.</t>
  </si>
  <si>
    <t>R1.F2.T2 - Validar la contraseña.</t>
  </si>
  <si>
    <t>R1.F2.T2.P2 - Verificar que se muestren mensajes de error adecuados si la contraseña no cumple con los criterios establecidos.</t>
  </si>
  <si>
    <t>R1.F3.T1 - Configurar una base de datos segura.</t>
  </si>
  <si>
    <t>R1.F3.T2.P2 - Verificar que los datos del usuario se guarden correctamente en la base de datos.</t>
  </si>
  <si>
    <t xml:space="preserve"> R1.F3 - Almacenar datos de usuarios en la base de datos.</t>
  </si>
  <si>
    <t>Asset personaje</t>
  </si>
  <si>
    <t>Prefabs entornos (edificios , zonas emblematicas , ambientacion)</t>
  </si>
  <si>
    <t>Estilos del personaje</t>
  </si>
  <si>
    <t>Prefab de Objetos de mi juego (Ej: monedas)</t>
  </si>
  <si>
    <t>Horas totales del proyecto</t>
  </si>
  <si>
    <t>R1.F1.T1 - Diseñar el Registro con campos para nombre de usuario, correo electrónico y contraseña.</t>
  </si>
  <si>
    <t>R1.F2.T1.P1 - Comprobaciones de que el correo electrónico tenga un formato válido.</t>
  </si>
  <si>
    <t>R1.F2.T1.P1 - Comprobaciones de que la contraseña  tenga un formato válido.</t>
  </si>
  <si>
    <t>R1.F3.T1.P1 - Comprobar que a la base de datos no se pueda filtrar simbolos raros, solo caracteres y numeros.</t>
  </si>
  <si>
    <t>R1.F3.T1.P2 - Verificar que la base de datos esté configurada correctamente y que los datos se almacenen.</t>
  </si>
  <si>
    <t>R1.F3.T2 - Desarrollar el código necesario para insertar los datos del usuario en la base de datos después del registro.</t>
  </si>
  <si>
    <t>R1.F3.T2.P1 - Comprobacion de guardado de datos.</t>
  </si>
  <si>
    <t>R2 - El juego debe permitir moverse lateralmente, saltar y deslizarse esquivando obstáculos sobre 3 distintos carriles.</t>
  </si>
  <si>
    <t>R2.F1 - Implementar la mecánica de correr y esquivar obstáculos en la aplicación móvil.</t>
  </si>
  <si>
    <t>R2.F1.T1 – Desarrollo de la mecánica de movimiento lateral y saltar.</t>
  </si>
  <si>
    <t>R2.F1.T1.P1 - Verificar que el personaje pueda moverse lateralmente y saltar correctamente.</t>
  </si>
  <si>
    <t>R2.F1.T2 – Desarrollo de la mecánica de deslizamiento.</t>
  </si>
  <si>
    <t>R2.F1.T2.P1 - Verificar que el personaje pueda deslizarse correctamente y que los obstáculos sean evitados de manera efectiva.</t>
  </si>
  <si>
    <t>R2.F2 - Integrar controles táctiles para permitir la interacción del usuario.</t>
  </si>
  <si>
    <t>R2.F2.T1 - Diseñar controles táctiles.</t>
  </si>
  <si>
    <t>R2.F2.P2 - Verificar que los controles táctiles sean intuitivos y fáciles de usar.</t>
  </si>
  <si>
    <t>R2.F2.T2 - Implementar la funcionalidad de los controles táctiles.</t>
  </si>
  <si>
    <t>R2.F2.T2.P2 - Verificar que los controles táctiles funcionen correctamente y que el personaje responda adecuadamente a las acciones del usuario.</t>
  </si>
  <si>
    <t>R3 - Iberian Sprint debe almacenar en la base de datos información como monedas, trofeos, récords y otros datos del usuario.</t>
  </si>
  <si>
    <t>R3.F1 -Estructura de guardado de datos en la base de datos.</t>
  </si>
  <si>
    <t>R3.F1.T1 – Establecer la estructura que va a tener nuestra base de datos (Json).</t>
  </si>
  <si>
    <t>R3.F1.T1.P2 - Verificar que todos los datos estén dentro de la estructura.</t>
  </si>
  <si>
    <t>R3.F1.T2 - Realizar pruebas de seguridad.</t>
  </si>
  <si>
    <t>R3.F1.T2.P1 - Realizar pruebas de penetración para identificar posibles brechas de seguridad.</t>
  </si>
  <si>
    <t>R3.F1.T2.P2 - Corregir cualquier problema de seguridad identificado durante las pruebas.</t>
  </si>
  <si>
    <t>R4 - El Juego tendra un sistema de personalización de personajes, que permita al usuario elegir y desbloquear diferentes aspectos con habilidades únicas.</t>
  </si>
  <si>
    <t>R4.F1 - Tener una variedad de aspectos para que los usuarios puedan elegir.</t>
  </si>
  <si>
    <t>R4.F1.T1 - Diseñar aspectos para los personajes.</t>
  </si>
  <si>
    <t>R4.F1.T1.P2 - Verificar que los aspectos diseñados sean estéticamente atractivos y variados.</t>
  </si>
  <si>
    <t>R4.F1.T2 - Implementar la integración de los aspectos en el juego.</t>
  </si>
  <si>
    <t>R4.F2.T1.P2 - Verificar que las habilidades sean equilibradas y ofrezcan ventajas distintas en el juego.</t>
  </si>
  <si>
    <t>R4.F2.T2.P2 - Verificar que las habilidades se activen correctamente cuando el usuario seleccione un aspecto específico.</t>
  </si>
  <si>
    <t>R4.F2.T2 - Implementar la integración de habilidades en el juego.</t>
  </si>
  <si>
    <t>R4.F2 - Cada aspecto está asociado a habilidades únicas.</t>
  </si>
  <si>
    <t>R4.F2.T1 - Definir habilidades únicas.</t>
  </si>
  <si>
    <t>R5 - Sistema de recompensas, incluyendo la obtención de monedas y la apertura de cajas con aspectos exclusivos.</t>
  </si>
  <si>
    <t>R5.F1 - Sistema para obtener monedas durante el juego.</t>
  </si>
  <si>
    <t>R5.F1.T1.P1 - Verificar que las formas de obtener monedas sean equitativas y motivadoras para los jugadores.</t>
  </si>
  <si>
    <t>R5.F2 - Implementar la mecánica de apertura de cajas con aspectos exclusivos aleatoriamente.</t>
  </si>
  <si>
    <t>R5.F2.T1 -Desarrollar el sistema de cajas con aspectos exclusivos.</t>
  </si>
  <si>
    <t>R5.F2.T1.P1 - Verificar que las cajas sean visualmente atractivas y que contengan aspectos de alto valor.</t>
  </si>
  <si>
    <t>R5.F2.T2 - Desarrollar la mecánica de apertura de cajas de manera aleatoria.</t>
  </si>
  <si>
    <t>R5.F2.T2.P1 - Verificar que los aspectos obtenidos al abrir las cajas se agreguen correctamente al inventario del jugador.</t>
  </si>
  <si>
    <t>R5.F1.T1 - Logica para obtener monedas.</t>
  </si>
  <si>
    <t>R5.F1.T1.P2 - Verificar que las monedas se otorguen correctamente y se agreguen al saldo del jugador.</t>
  </si>
  <si>
    <t>R6 - Desafíos diarios y objetivos para que los usuarios obtengan recompensas adicionales.</t>
  </si>
  <si>
    <t>R6.F1 - Crear una variedad de desafíos y objetivos para los usuarios.</t>
  </si>
  <si>
    <t>R6.F1.T1 - Diseñar una lista de desafíos y objetivos.</t>
  </si>
  <si>
    <t>R6.F1.T1.P2 - Verificar que los desafíos y objetivos sean variados, desafiantes y motivadores para los jugadores.</t>
  </si>
  <si>
    <t>R6.F1.T2 - Desarrollar la funcionalidad de desafíos y objetivos.</t>
  </si>
  <si>
    <t>R6.F1.T2.P1 - Verificar que los desafíos y objetivos se actualicen correctamente según el progreso del jugador.</t>
  </si>
  <si>
    <t>R6.F2 - Asociar recompensas a la finalización de desafíos y objetivos.</t>
  </si>
  <si>
    <t>R6.F2.T1 - Definir las recompensas para cada desafío y objetivo.</t>
  </si>
  <si>
    <t>R6.F2.T1.P1 - Verificar que las recompensas sean proporcionales al nivel de dificultad y al esfuerzo requerido para completar los desafíos y objetivos.</t>
  </si>
  <si>
    <t>R6.F2.T2.P1 - Verificar que las recompensas se agreguen correctamente al inventario del jugador y que estén disponibles para su uso inmediato.</t>
  </si>
  <si>
    <t>R6.F2.T2 - Desarrollar la entrega de recompensas.</t>
  </si>
  <si>
    <t>R7 - Sitio web complementario que permita a los usuarios ver sus perfiles, logros y registros globales.</t>
  </si>
  <si>
    <t>R7.F1 - Página web que muestre los perfiles de los usuarios.</t>
  </si>
  <si>
    <t>R7.F1.T1.P1 - Verificar que la estructura sea clara y fácil de navegar para los usuarios.</t>
  </si>
  <si>
    <t>R7.F1.T2 - Implementar la funcionalidad de los perfiles de usuario.</t>
  </si>
  <si>
    <t>R7.F1.T2.P2 - Verificar que la información del perfil se actualice correctamente según los cambios realizados por el usuario.</t>
  </si>
  <si>
    <t>R7.F1.T1 - Desarrollar la estructura de la página web.</t>
  </si>
  <si>
    <t>R7.F2 - Integrar funcionalidades para ver los logros y registros globales.</t>
  </si>
  <si>
    <t>R7.F2.T1 - Diseñar y desarrollar funcionalidades para ver los logros de los usuarios.</t>
  </si>
  <si>
    <t>R7.F2.T1.P1 - Verificar que los logros se muestren correctamente y que se actualicen conforme los usuarios progresen en el juego.</t>
  </si>
  <si>
    <t>R7.F2.T2 - Implementar funcionalidades para ver los registros globales.</t>
  </si>
  <si>
    <t>R7.F2.T2.P1 - Verificar que los registros globales se actualicen en tiempo real y que sean accesibles para todos los usuarios.</t>
  </si>
  <si>
    <t>Creacion de entorno y objetos del juego (Blender y Unity)</t>
  </si>
  <si>
    <t>Generacion de los tres carriles</t>
  </si>
  <si>
    <t>Generacion del mapa de forma procedural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</si>
</sst>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 numFmtId="170" formatCode="0.0"/>
  </numFmts>
  <fonts count="4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name val="Calibri"/>
      <family val="2"/>
      <scheme val="minor"/>
    </font>
    <font>
      <b/>
      <sz val="8"/>
      <color theme="0"/>
      <name val="Calibri"/>
      <family val="2"/>
      <scheme val="minor"/>
    </font>
    <font>
      <b/>
      <sz val="9"/>
      <name val="Calibri"/>
      <family val="2"/>
      <scheme val="minor"/>
    </font>
    <font>
      <sz val="36"/>
      <color theme="1"/>
      <name val="Aharoni"/>
      <charset val="177"/>
    </font>
    <font>
      <b/>
      <sz val="14"/>
      <color theme="1"/>
      <name val="Calibri"/>
      <family val="2"/>
      <scheme val="minor"/>
    </font>
    <font>
      <b/>
      <sz val="18"/>
      <color theme="1"/>
      <name val="Calibri"/>
      <family val="2"/>
      <scheme val="minor"/>
    </font>
    <font>
      <sz val="11"/>
      <color theme="9" tint="-0.499984740745262"/>
      <name val="Calibri"/>
      <family val="2"/>
      <scheme val="minor"/>
    </font>
    <font>
      <sz val="11"/>
      <color theme="5" tint="-0.499984740745262"/>
      <name val="Calibri"/>
      <family val="2"/>
      <scheme val="minor"/>
    </font>
    <font>
      <sz val="11"/>
      <color theme="5" tint="-0.249977111117893"/>
      <name val="Calibri"/>
      <family val="2"/>
      <scheme val="minor"/>
    </font>
    <font>
      <sz val="11"/>
      <color theme="6" tint="-0.499984740745262"/>
      <name val="Calibri"/>
      <family val="2"/>
      <scheme val="minor"/>
    </font>
    <font>
      <b/>
      <sz val="11"/>
      <color theme="3" tint="-0.499984740745262"/>
      <name val="Calibri"/>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bottom style="medium">
        <color theme="0" tint="-0.14996795556505021"/>
      </bottom>
      <diagonal/>
    </border>
    <border>
      <left/>
      <right/>
      <top style="thin">
        <color indexed="64"/>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65" fontId="9" fillId="0" borderId="3" applyFont="0" applyFill="0" applyAlignment="0" applyProtection="0"/>
    <xf numFmtId="0" fontId="11"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4"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4"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4"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4"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4"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4"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2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0" borderId="0" xfId="0" applyFont="1"/>
    <xf numFmtId="0" fontId="13"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11"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10" fillId="0" borderId="0" xfId="7">
      <alignment vertical="top"/>
    </xf>
    <xf numFmtId="0" fontId="9" fillId="3" borderId="2" xfId="11" applyFill="1">
      <alignment horizontal="center" vertical="center"/>
    </xf>
    <xf numFmtId="0" fontId="9" fillId="4"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7" xfId="0" applyBorder="1"/>
    <xf numFmtId="0" fontId="15" fillId="0" borderId="0" xfId="0" applyFont="1"/>
    <xf numFmtId="0" fontId="16" fillId="0" borderId="0" xfId="1" applyFont="1" applyProtection="1">
      <alignment vertical="top"/>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11"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9" fillId="3" borderId="2" xfId="10" applyNumberFormat="1" applyFill="1">
      <alignment horizontal="center" vertical="center"/>
    </xf>
    <xf numFmtId="1" fontId="2" fillId="0" borderId="0" xfId="0" applyNumberFormat="1" applyFont="1" applyAlignment="1">
      <alignment horizontal="center"/>
    </xf>
    <xf numFmtId="1" fontId="0" fillId="0" borderId="0" xfId="0" applyNumberFormat="1" applyAlignment="1">
      <alignment horizontal="center" vertical="center"/>
    </xf>
    <xf numFmtId="1" fontId="0" fillId="0" borderId="7" xfId="0" applyNumberFormat="1" applyBorder="1"/>
    <xf numFmtId="1" fontId="7" fillId="13" borderId="1" xfId="0" applyNumberFormat="1" applyFont="1" applyFill="1" applyBorder="1" applyAlignment="1">
      <alignment horizontal="center" vertical="center" wrapText="1"/>
    </xf>
    <xf numFmtId="1" fontId="0" fillId="0" borderId="0" xfId="0" applyNumberFormat="1"/>
    <xf numFmtId="1" fontId="0" fillId="9" borderId="2" xfId="0" applyNumberFormat="1" applyFill="1" applyBorder="1" applyAlignment="1">
      <alignment horizontal="center" vertical="center"/>
    </xf>
    <xf numFmtId="1" fontId="9" fillId="0" borderId="2" xfId="10" applyNumberFormat="1">
      <alignment horizontal="center" vertical="center"/>
    </xf>
    <xf numFmtId="1" fontId="4" fillId="2" borderId="2" xfId="0" applyNumberFormat="1" applyFont="1" applyFill="1" applyBorder="1" applyAlignment="1">
      <alignment horizontal="left" vertical="center"/>
    </xf>
    <xf numFmtId="1" fontId="0" fillId="0" borderId="0" xfId="0" applyNumberFormat="1" applyAlignment="1">
      <alignment horizontal="center"/>
    </xf>
    <xf numFmtId="0" fontId="30" fillId="12" borderId="5" xfId="0" applyFont="1" applyFill="1" applyBorder="1" applyAlignment="1">
      <alignment horizontal="center" vertical="center" shrinkToFit="1"/>
    </xf>
    <xf numFmtId="169" fontId="31" fillId="45" borderId="0" xfId="0" applyNumberFormat="1" applyFont="1" applyFill="1" applyAlignment="1">
      <alignment horizontal="center" vertical="center"/>
    </xf>
    <xf numFmtId="0" fontId="6" fillId="9" borderId="2" xfId="0" applyFont="1" applyFill="1" applyBorder="1" applyAlignment="1">
      <alignment horizontal="left" vertical="center"/>
    </xf>
    <xf numFmtId="0" fontId="9" fillId="4" borderId="2" xfId="12" applyFill="1" applyAlignment="1">
      <alignment horizontal="left" vertical="center" wrapText="1" indent="2"/>
    </xf>
    <xf numFmtId="0" fontId="34" fillId="0" borderId="2" xfId="12" applyFont="1">
      <alignment horizontal="left" vertical="center" indent="2"/>
    </xf>
    <xf numFmtId="0" fontId="9" fillId="49" borderId="2" xfId="12" applyFill="1">
      <alignment horizontal="left" vertical="center" indent="2"/>
    </xf>
    <xf numFmtId="0" fontId="9" fillId="49" borderId="2" xfId="11" applyFill="1">
      <alignment horizontal="center" vertical="center"/>
    </xf>
    <xf numFmtId="9" fontId="5" fillId="49" borderId="2" xfId="2" applyFont="1" applyFill="1" applyBorder="1" applyAlignment="1">
      <alignment horizontal="center" vertical="center"/>
    </xf>
    <xf numFmtId="168" fontId="9" fillId="49" borderId="2" xfId="10" applyFill="1">
      <alignment horizontal="center" vertical="center"/>
    </xf>
    <xf numFmtId="170" fontId="9" fillId="49" borderId="2" xfId="10" applyNumberFormat="1" applyFill="1">
      <alignment horizontal="center" vertical="center"/>
    </xf>
    <xf numFmtId="1" fontId="37" fillId="9" borderId="2" xfId="0" applyNumberFormat="1" applyFont="1" applyFill="1" applyBorder="1" applyAlignment="1">
      <alignment horizontal="center" vertical="center"/>
    </xf>
    <xf numFmtId="170" fontId="9" fillId="4" borderId="2" xfId="10" applyNumberFormat="1" applyFill="1">
      <alignment horizontal="center" vertical="center"/>
    </xf>
    <xf numFmtId="0" fontId="9" fillId="11" borderId="2" xfId="12" applyFill="1" applyAlignment="1">
      <alignment horizontal="left" vertical="center" wrapText="1" indent="2"/>
    </xf>
    <xf numFmtId="170" fontId="9" fillId="11" borderId="2" xfId="10" applyNumberFormat="1" applyFill="1">
      <alignment horizontal="center" vertical="center"/>
    </xf>
    <xf numFmtId="170" fontId="6" fillId="6" borderId="2" xfId="0" applyNumberFormat="1" applyFont="1" applyFill="1" applyBorder="1" applyAlignment="1">
      <alignment horizontal="left" vertical="center" indent="1"/>
    </xf>
    <xf numFmtId="0" fontId="9" fillId="10" borderId="2" xfId="12" applyFill="1" applyAlignment="1">
      <alignment horizontal="left" vertical="center" wrapText="1" indent="2"/>
    </xf>
    <xf numFmtId="170" fontId="9" fillId="10" borderId="2" xfId="10" applyNumberFormat="1" applyFill="1">
      <alignment horizontal="center" vertical="center"/>
    </xf>
    <xf numFmtId="0" fontId="9" fillId="53" borderId="2" xfId="12" applyFill="1">
      <alignment horizontal="left" vertical="center" indent="2"/>
    </xf>
    <xf numFmtId="0" fontId="9" fillId="54" borderId="2" xfId="12" applyFill="1">
      <alignment horizontal="left" vertical="center" indent="2"/>
    </xf>
    <xf numFmtId="0" fontId="9" fillId="54" borderId="2" xfId="11" applyFill="1">
      <alignment horizontal="center" vertical="center"/>
    </xf>
    <xf numFmtId="9" fontId="5" fillId="54" borderId="2" xfId="2" applyFont="1" applyFill="1" applyBorder="1" applyAlignment="1">
      <alignment horizontal="center" vertical="center"/>
    </xf>
    <xf numFmtId="168" fontId="9" fillId="54" borderId="2" xfId="10" applyFill="1">
      <alignment horizontal="center" vertical="center"/>
    </xf>
    <xf numFmtId="170" fontId="9" fillId="54" borderId="2" xfId="10" applyNumberFormat="1" applyFill="1">
      <alignment horizontal="center" vertical="center"/>
    </xf>
    <xf numFmtId="170" fontId="33" fillId="0" borderId="2" xfId="10" applyNumberFormat="1" applyFont="1">
      <alignment horizontal="center" vertical="center"/>
    </xf>
    <xf numFmtId="0" fontId="9" fillId="54" borderId="2" xfId="12" applyFill="1" applyAlignment="1">
      <alignment horizontal="left" vertical="center" wrapText="1" indent="2"/>
    </xf>
    <xf numFmtId="0" fontId="33" fillId="0" borderId="0" xfId="6" applyFont="1"/>
    <xf numFmtId="0" fontId="9" fillId="49" borderId="2" xfId="12" applyFill="1" applyAlignment="1">
      <alignment horizontal="left" vertical="center" wrapText="1" indent="2"/>
    </xf>
    <xf numFmtId="0" fontId="6" fillId="50" borderId="2" xfId="0" applyFont="1" applyFill="1" applyBorder="1" applyAlignment="1">
      <alignment horizontal="left" vertical="center" wrapText="1"/>
    </xf>
    <xf numFmtId="0" fontId="6" fillId="49" borderId="2" xfId="0" applyFont="1" applyFill="1" applyBorder="1" applyAlignment="1">
      <alignment horizontal="left" vertical="center" wrapText="1"/>
    </xf>
    <xf numFmtId="170" fontId="9" fillId="10" borderId="14" xfId="10" applyNumberFormat="1" applyFill="1" applyBorder="1">
      <alignment horizontal="center" vertical="center"/>
    </xf>
    <xf numFmtId="0" fontId="9" fillId="3" borderId="15" xfId="12" applyFill="1" applyBorder="1">
      <alignment horizontal="left" vertical="center" indent="2"/>
    </xf>
    <xf numFmtId="0" fontId="9" fillId="3" borderId="15" xfId="11" applyFill="1" applyBorder="1">
      <alignment horizontal="center" vertical="center"/>
    </xf>
    <xf numFmtId="9" fontId="5" fillId="3" borderId="15" xfId="2" applyFont="1" applyFill="1" applyBorder="1" applyAlignment="1">
      <alignment horizontal="center" vertical="center"/>
    </xf>
    <xf numFmtId="168" fontId="9" fillId="3" borderId="15" xfId="10" applyFill="1" applyBorder="1">
      <alignment horizontal="center" vertical="center"/>
    </xf>
    <xf numFmtId="170" fontId="9" fillId="3" borderId="15" xfId="10" applyNumberFormat="1" applyFill="1" applyBorder="1">
      <alignment horizontal="center" vertical="center"/>
    </xf>
    <xf numFmtId="0" fontId="6" fillId="8" borderId="16" xfId="0" applyFont="1" applyFill="1" applyBorder="1" applyAlignment="1">
      <alignment horizontal="left" vertical="center" indent="1"/>
    </xf>
    <xf numFmtId="0" fontId="9" fillId="8" borderId="16" xfId="11" applyFill="1" applyBorder="1">
      <alignment horizontal="center" vertical="center"/>
    </xf>
    <xf numFmtId="9" fontId="5" fillId="8" borderId="16" xfId="2" applyFont="1" applyFill="1" applyBorder="1" applyAlignment="1">
      <alignment horizontal="center" vertical="center"/>
    </xf>
    <xf numFmtId="168" fontId="0" fillId="8" borderId="16" xfId="0" applyNumberFormat="1" applyFill="1" applyBorder="1" applyAlignment="1">
      <alignment horizontal="center" vertical="center"/>
    </xf>
    <xf numFmtId="1" fontId="0" fillId="8" borderId="16" xfId="0" applyNumberFormat="1" applyFill="1" applyBorder="1" applyAlignment="1">
      <alignment horizontal="center" vertical="center"/>
    </xf>
    <xf numFmtId="2" fontId="29" fillId="8" borderId="16" xfId="0" applyNumberFormat="1" applyFont="1" applyFill="1" applyBorder="1" applyAlignment="1">
      <alignment horizontal="center" vertical="center"/>
    </xf>
    <xf numFmtId="168" fontId="5" fillId="8" borderId="16" xfId="0" applyNumberFormat="1" applyFont="1" applyFill="1" applyBorder="1" applyAlignment="1">
      <alignment horizontal="center" vertical="center"/>
    </xf>
    <xf numFmtId="0" fontId="9" fillId="3" borderId="14" xfId="12" applyFill="1" applyBorder="1">
      <alignment horizontal="left" vertical="center" indent="2"/>
    </xf>
    <xf numFmtId="0" fontId="9" fillId="3" borderId="14" xfId="11" applyFill="1" applyBorder="1">
      <alignment horizontal="center" vertical="center"/>
    </xf>
    <xf numFmtId="9" fontId="5" fillId="3" borderId="14" xfId="2" applyFont="1" applyFill="1" applyBorder="1" applyAlignment="1">
      <alignment horizontal="center" vertical="center"/>
    </xf>
    <xf numFmtId="168" fontId="9" fillId="3" borderId="14" xfId="10" applyFill="1" applyBorder="1">
      <alignment horizontal="center" vertical="center"/>
    </xf>
    <xf numFmtId="170" fontId="9" fillId="3" borderId="14" xfId="10" applyNumberFormat="1" applyFill="1" applyBorder="1">
      <alignment horizontal="center" vertical="center"/>
    </xf>
    <xf numFmtId="0" fontId="9" fillId="49" borderId="15" xfId="12" applyFill="1" applyBorder="1">
      <alignment horizontal="left" vertical="center" indent="2"/>
    </xf>
    <xf numFmtId="0" fontId="9" fillId="49" borderId="15" xfId="11" applyFill="1" applyBorder="1">
      <alignment horizontal="center" vertical="center"/>
    </xf>
    <xf numFmtId="9" fontId="5" fillId="49" borderId="15" xfId="2" applyFont="1" applyFill="1" applyBorder="1" applyAlignment="1">
      <alignment horizontal="center" vertical="center"/>
    </xf>
    <xf numFmtId="168" fontId="9" fillId="49" borderId="15" xfId="10" applyFill="1" applyBorder="1">
      <alignment horizontal="center" vertical="center"/>
    </xf>
    <xf numFmtId="170" fontId="9" fillId="49" borderId="15" xfId="10" applyNumberFormat="1" applyFill="1" applyBorder="1">
      <alignment horizontal="center" vertical="center"/>
    </xf>
    <xf numFmtId="0" fontId="6" fillId="50" borderId="16" xfId="0" applyFont="1" applyFill="1" applyBorder="1" applyAlignment="1">
      <alignment horizontal="left" vertical="center" indent="1"/>
    </xf>
    <xf numFmtId="0" fontId="9" fillId="50" borderId="16" xfId="11" applyFill="1" applyBorder="1">
      <alignment horizontal="center" vertical="center"/>
    </xf>
    <xf numFmtId="9" fontId="5" fillId="50" borderId="16" xfId="2" applyFont="1" applyFill="1" applyBorder="1" applyAlignment="1">
      <alignment horizontal="center" vertical="center"/>
    </xf>
    <xf numFmtId="168" fontId="0" fillId="50" borderId="16" xfId="0" applyNumberFormat="1" applyFill="1" applyBorder="1" applyAlignment="1">
      <alignment horizontal="center" vertical="center"/>
    </xf>
    <xf numFmtId="1" fontId="0" fillId="50" borderId="16" xfId="0" applyNumberFormat="1" applyFill="1" applyBorder="1" applyAlignment="1">
      <alignment horizontal="center" vertical="center"/>
    </xf>
    <xf numFmtId="2" fontId="35" fillId="50" borderId="16" xfId="0" applyNumberFormat="1" applyFont="1" applyFill="1" applyBorder="1" applyAlignment="1">
      <alignment horizontal="center" vertical="center"/>
    </xf>
    <xf numFmtId="168" fontId="5" fillId="50" borderId="16" xfId="0" applyNumberFormat="1" applyFont="1" applyFill="1" applyBorder="1" applyAlignment="1">
      <alignment horizontal="center" vertical="center"/>
    </xf>
    <xf numFmtId="0" fontId="9" fillId="49" borderId="14" xfId="12" applyFill="1" applyBorder="1">
      <alignment horizontal="left" vertical="center" indent="2"/>
    </xf>
    <xf numFmtId="9" fontId="5" fillId="49" borderId="14" xfId="2" applyFont="1" applyFill="1" applyBorder="1" applyAlignment="1">
      <alignment horizontal="center" vertical="center"/>
    </xf>
    <xf numFmtId="168" fontId="9" fillId="49" borderId="14" xfId="10" applyFill="1" applyBorder="1">
      <alignment horizontal="center" vertical="center"/>
    </xf>
    <xf numFmtId="170" fontId="9" fillId="49" borderId="14" xfId="10" applyNumberFormat="1" applyFill="1" applyBorder="1">
      <alignment horizontal="center" vertical="center"/>
    </xf>
    <xf numFmtId="9" fontId="5" fillId="9" borderId="15" xfId="2" applyFont="1" applyFill="1" applyBorder="1" applyAlignment="1">
      <alignment horizontal="center" vertical="center"/>
    </xf>
    <xf numFmtId="168" fontId="0" fillId="9" borderId="15" xfId="0" applyNumberFormat="1" applyFill="1" applyBorder="1" applyAlignment="1">
      <alignment horizontal="center" vertical="center"/>
    </xf>
    <xf numFmtId="1" fontId="0" fillId="9" borderId="15" xfId="0" applyNumberFormat="1" applyFill="1" applyBorder="1" applyAlignment="1">
      <alignment horizontal="center" vertical="center"/>
    </xf>
    <xf numFmtId="1" fontId="37" fillId="9" borderId="15" xfId="0" applyNumberFormat="1" applyFont="1" applyFill="1" applyBorder="1" applyAlignment="1">
      <alignment horizontal="center" vertical="center"/>
    </xf>
    <xf numFmtId="168" fontId="5" fillId="9" borderId="15" xfId="0" applyNumberFormat="1" applyFont="1" applyFill="1" applyBorder="1" applyAlignment="1">
      <alignment horizontal="center" vertical="center"/>
    </xf>
    <xf numFmtId="0" fontId="6" fillId="46" borderId="16" xfId="0" applyFont="1" applyFill="1" applyBorder="1" applyAlignment="1">
      <alignment horizontal="left" vertical="center" indent="1"/>
    </xf>
    <xf numFmtId="0" fontId="9" fillId="46" borderId="16" xfId="11" applyFill="1" applyBorder="1">
      <alignment horizontal="center" vertical="center"/>
    </xf>
    <xf numFmtId="9" fontId="5" fillId="46" borderId="16" xfId="2" applyFont="1" applyFill="1" applyBorder="1" applyAlignment="1">
      <alignment horizontal="center" vertical="center"/>
    </xf>
    <xf numFmtId="168" fontId="0" fillId="46" borderId="16" xfId="0" applyNumberFormat="1" applyFill="1" applyBorder="1" applyAlignment="1">
      <alignment horizontal="center" vertical="center"/>
    </xf>
    <xf numFmtId="1" fontId="0" fillId="46" borderId="16" xfId="0" applyNumberFormat="1" applyFill="1" applyBorder="1" applyAlignment="1">
      <alignment horizontal="center" vertical="center"/>
    </xf>
    <xf numFmtId="170" fontId="36" fillId="46" borderId="16" xfId="0" applyNumberFormat="1" applyFont="1" applyFill="1" applyBorder="1" applyAlignment="1">
      <alignment horizontal="center" vertical="center"/>
    </xf>
    <xf numFmtId="168" fontId="5" fillId="46" borderId="16" xfId="0" applyNumberFormat="1" applyFont="1" applyFill="1" applyBorder="1" applyAlignment="1">
      <alignment horizontal="center" vertical="center"/>
    </xf>
    <xf numFmtId="0" fontId="9" fillId="4" borderId="14" xfId="12" applyFill="1" applyBorder="1" applyAlignment="1">
      <alignment horizontal="left" vertical="center" wrapText="1" indent="2"/>
    </xf>
    <xf numFmtId="0" fontId="9" fillId="4" borderId="14" xfId="11" applyFill="1" applyBorder="1">
      <alignment horizontal="center" vertical="center"/>
    </xf>
    <xf numFmtId="9" fontId="5" fillId="4" borderId="14" xfId="2" applyFont="1" applyFill="1" applyBorder="1" applyAlignment="1">
      <alignment horizontal="center" vertical="center"/>
    </xf>
    <xf numFmtId="168" fontId="9" fillId="4" borderId="14" xfId="10" applyFill="1" applyBorder="1">
      <alignment horizontal="center" vertical="center"/>
    </xf>
    <xf numFmtId="170" fontId="9" fillId="4" borderId="14" xfId="10" applyNumberFormat="1" applyFill="1" applyBorder="1">
      <alignment horizontal="center" vertical="center"/>
    </xf>
    <xf numFmtId="0" fontId="6" fillId="6" borderId="15" xfId="0" applyFont="1" applyFill="1" applyBorder="1" applyAlignment="1">
      <alignment horizontal="left" vertical="center" indent="1"/>
    </xf>
    <xf numFmtId="0" fontId="9" fillId="6" borderId="15" xfId="11" applyFill="1" applyBorder="1">
      <alignment horizontal="center" vertical="center"/>
    </xf>
    <xf numFmtId="9" fontId="5" fillId="6" borderId="15" xfId="2" applyFont="1" applyFill="1" applyBorder="1" applyAlignment="1">
      <alignment horizontal="center" vertical="center"/>
    </xf>
    <xf numFmtId="168" fontId="0" fillId="6" borderId="15" xfId="0" applyNumberFormat="1" applyFill="1" applyBorder="1" applyAlignment="1">
      <alignment horizontal="center" vertical="center"/>
    </xf>
    <xf numFmtId="1" fontId="0" fillId="6" borderId="15" xfId="0" applyNumberFormat="1" applyFill="1" applyBorder="1" applyAlignment="1">
      <alignment horizontal="center" vertical="center"/>
    </xf>
    <xf numFmtId="168" fontId="5" fillId="6" borderId="15" xfId="0" applyNumberFormat="1" applyFont="1" applyFill="1" applyBorder="1" applyAlignment="1">
      <alignment horizontal="center" vertical="center"/>
    </xf>
    <xf numFmtId="0" fontId="6" fillId="47" borderId="16" xfId="0" applyFont="1" applyFill="1" applyBorder="1" applyAlignment="1">
      <alignment horizontal="left" vertical="center" indent="1"/>
    </xf>
    <xf numFmtId="0" fontId="9" fillId="47" borderId="16" xfId="11" applyFill="1" applyBorder="1">
      <alignment horizontal="center" vertical="center"/>
    </xf>
    <xf numFmtId="9" fontId="5" fillId="47" borderId="16" xfId="2" applyFont="1" applyFill="1" applyBorder="1" applyAlignment="1">
      <alignment horizontal="center" vertical="center"/>
    </xf>
    <xf numFmtId="168" fontId="0" fillId="47" borderId="16" xfId="0" applyNumberFormat="1" applyFill="1" applyBorder="1" applyAlignment="1">
      <alignment horizontal="center" vertical="center"/>
    </xf>
    <xf numFmtId="1" fontId="0" fillId="47" borderId="16" xfId="0" applyNumberFormat="1" applyFill="1" applyBorder="1" applyAlignment="1">
      <alignment horizontal="center" vertical="center"/>
    </xf>
    <xf numFmtId="170" fontId="38" fillId="47" borderId="16" xfId="0" applyNumberFormat="1" applyFont="1" applyFill="1" applyBorder="1" applyAlignment="1">
      <alignment horizontal="center" vertical="center"/>
    </xf>
    <xf numFmtId="168" fontId="5" fillId="47" borderId="16" xfId="0" applyNumberFormat="1" applyFont="1" applyFill="1" applyBorder="1" applyAlignment="1">
      <alignment horizontal="center" vertical="center"/>
    </xf>
    <xf numFmtId="0" fontId="9" fillId="11" borderId="14" xfId="12" applyFill="1" applyBorder="1" applyAlignment="1">
      <alignment horizontal="left" vertical="center" wrapText="1" indent="2"/>
    </xf>
    <xf numFmtId="0" fontId="9" fillId="11" borderId="14" xfId="11" applyFill="1" applyBorder="1">
      <alignment horizontal="center" vertical="center"/>
    </xf>
    <xf numFmtId="9" fontId="5" fillId="11" borderId="14" xfId="2" applyFont="1" applyFill="1" applyBorder="1" applyAlignment="1">
      <alignment horizontal="center" vertical="center"/>
    </xf>
    <xf numFmtId="168" fontId="9" fillId="11" borderId="14" xfId="10" applyFill="1" applyBorder="1">
      <alignment horizontal="center" vertical="center"/>
    </xf>
    <xf numFmtId="170" fontId="9" fillId="11" borderId="14" xfId="10" applyNumberFormat="1" applyFill="1" applyBorder="1">
      <alignment horizontal="center" vertical="center"/>
    </xf>
    <xf numFmtId="0" fontId="6" fillId="5" borderId="15" xfId="0" applyFont="1" applyFill="1" applyBorder="1" applyAlignment="1">
      <alignment horizontal="left" vertical="center" wrapText="1"/>
    </xf>
    <xf numFmtId="168" fontId="0" fillId="5" borderId="15" xfId="0" applyNumberFormat="1" applyFill="1" applyBorder="1" applyAlignment="1">
      <alignment horizontal="center" vertical="center"/>
    </xf>
    <xf numFmtId="170" fontId="0" fillId="5" borderId="15" xfId="0" applyNumberFormat="1" applyFill="1" applyBorder="1" applyAlignment="1">
      <alignment horizontal="center" vertical="center"/>
    </xf>
    <xf numFmtId="168" fontId="5" fillId="5" borderId="15" xfId="0" applyNumberFormat="1" applyFont="1" applyFill="1" applyBorder="1" applyAlignment="1">
      <alignment horizontal="center" vertical="center"/>
    </xf>
    <xf numFmtId="168" fontId="0" fillId="51" borderId="16" xfId="0" applyNumberFormat="1" applyFill="1" applyBorder="1" applyAlignment="1">
      <alignment horizontal="center" vertical="center"/>
    </xf>
    <xf numFmtId="170" fontId="0" fillId="51" borderId="16" xfId="0" applyNumberFormat="1" applyFill="1" applyBorder="1" applyAlignment="1">
      <alignment horizontal="center" vertical="center"/>
    </xf>
    <xf numFmtId="168" fontId="5" fillId="51" borderId="16" xfId="0" applyNumberFormat="1" applyFont="1" applyFill="1" applyBorder="1" applyAlignment="1">
      <alignment horizontal="center" vertical="center"/>
    </xf>
    <xf numFmtId="0" fontId="9" fillId="10" borderId="14" xfId="12" applyFill="1" applyBorder="1" applyAlignment="1">
      <alignment horizontal="left" vertical="center" wrapText="1" indent="2"/>
    </xf>
    <xf numFmtId="0" fontId="9" fillId="10" borderId="14" xfId="11" applyFill="1" applyBorder="1">
      <alignment horizontal="center" vertical="center"/>
    </xf>
    <xf numFmtId="9" fontId="5" fillId="10" borderId="14" xfId="2" applyFont="1" applyFill="1" applyBorder="1" applyAlignment="1">
      <alignment horizontal="center" vertical="center"/>
    </xf>
    <xf numFmtId="168" fontId="9" fillId="10" borderId="14" xfId="10" applyFill="1" applyBorder="1">
      <alignment horizontal="center" vertical="center"/>
    </xf>
    <xf numFmtId="0" fontId="9" fillId="53" borderId="15" xfId="12" applyFill="1" applyBorder="1">
      <alignment horizontal="left" vertical="center" indent="2"/>
    </xf>
    <xf numFmtId="0" fontId="9" fillId="53" borderId="15" xfId="11" applyFill="1" applyBorder="1">
      <alignment horizontal="center" vertical="center"/>
    </xf>
    <xf numFmtId="9" fontId="5" fillId="53" borderId="15" xfId="2" applyFont="1" applyFill="1" applyBorder="1" applyAlignment="1">
      <alignment horizontal="center" vertical="center"/>
    </xf>
    <xf numFmtId="168" fontId="9" fillId="53" borderId="15" xfId="10" applyFill="1" applyBorder="1">
      <alignment horizontal="center" vertical="center"/>
    </xf>
    <xf numFmtId="170" fontId="9" fillId="53" borderId="15" xfId="10" applyNumberFormat="1" applyFill="1" applyBorder="1">
      <alignment horizontal="center" vertical="center"/>
    </xf>
    <xf numFmtId="170" fontId="9" fillId="52" borderId="16" xfId="10" applyNumberFormat="1" applyFill="1" applyBorder="1">
      <alignment horizontal="center" vertical="center"/>
    </xf>
    <xf numFmtId="170" fontId="39" fillId="52" borderId="16" xfId="10" applyNumberFormat="1" applyFont="1" applyFill="1" applyBorder="1">
      <alignment horizontal="center" vertical="center"/>
    </xf>
    <xf numFmtId="168" fontId="9" fillId="52" borderId="16" xfId="10" applyFill="1" applyBorder="1">
      <alignment horizontal="center" vertical="center"/>
    </xf>
    <xf numFmtId="0" fontId="9" fillId="54" borderId="14" xfId="12" applyFill="1" applyBorder="1" applyAlignment="1">
      <alignment horizontal="left" vertical="center" wrapText="1" indent="2"/>
    </xf>
    <xf numFmtId="0" fontId="9" fillId="54" borderId="14" xfId="11" applyFill="1" applyBorder="1">
      <alignment horizontal="center" vertical="center"/>
    </xf>
    <xf numFmtId="9" fontId="5" fillId="54" borderId="14" xfId="2" applyFont="1" applyFill="1" applyBorder="1" applyAlignment="1">
      <alignment horizontal="center" vertical="center"/>
    </xf>
    <xf numFmtId="168" fontId="9" fillId="54" borderId="14" xfId="10" applyFill="1" applyBorder="1">
      <alignment horizontal="center" vertical="center"/>
    </xf>
    <xf numFmtId="170" fontId="9" fillId="54" borderId="14" xfId="10" applyNumberFormat="1" applyFill="1" applyBorder="1">
      <alignment horizontal="center" vertical="center"/>
    </xf>
    <xf numFmtId="9" fontId="5" fillId="50" borderId="15" xfId="2" applyFont="1" applyFill="1" applyBorder="1" applyAlignment="1">
      <alignment horizontal="center" vertical="center"/>
    </xf>
    <xf numFmtId="168" fontId="9" fillId="50" borderId="15" xfId="10" applyFill="1" applyBorder="1">
      <alignment horizontal="center" vertical="center"/>
    </xf>
    <xf numFmtId="170" fontId="9" fillId="50" borderId="15" xfId="10" applyNumberFormat="1" applyFill="1" applyBorder="1">
      <alignment horizontal="center" vertical="center"/>
    </xf>
    <xf numFmtId="170" fontId="9" fillId="48" borderId="16" xfId="10" applyNumberFormat="1" applyFill="1" applyBorder="1">
      <alignment horizontal="center" vertical="center"/>
    </xf>
    <xf numFmtId="170" fontId="35" fillId="48" borderId="16" xfId="10" applyNumberFormat="1" applyFont="1" applyFill="1" applyBorder="1">
      <alignment horizontal="center" vertical="center"/>
    </xf>
    <xf numFmtId="168" fontId="9" fillId="48" borderId="16" xfId="10" applyFill="1" applyBorder="1">
      <alignment horizontal="center" vertical="center"/>
    </xf>
    <xf numFmtId="0" fontId="9" fillId="49" borderId="14" xfId="12" applyFill="1" applyBorder="1" applyAlignment="1">
      <alignment horizontal="left" vertical="center" wrapText="1" indent="2"/>
    </xf>
    <xf numFmtId="0" fontId="6" fillId="49" borderId="14" xfId="0" applyFont="1" applyFill="1" applyBorder="1" applyAlignment="1">
      <alignment horizontal="left" vertical="center" wrapText="1"/>
    </xf>
    <xf numFmtId="0" fontId="9" fillId="49" borderId="0" xfId="12" applyFill="1" applyBorder="1">
      <alignment horizontal="left" vertical="center" indent="2"/>
    </xf>
    <xf numFmtId="168" fontId="9" fillId="49" borderId="0" xfId="10" applyFill="1" applyBorder="1">
      <alignment horizontal="center" vertical="center"/>
    </xf>
    <xf numFmtId="0" fontId="6" fillId="9" borderId="15" xfId="0" applyFont="1" applyFill="1" applyBorder="1" applyAlignment="1">
      <alignment horizontal="left" vertical="center"/>
    </xf>
    <xf numFmtId="0" fontId="6" fillId="9" borderId="2" xfId="0" applyFont="1" applyFill="1" applyBorder="1" applyAlignment="1">
      <alignment horizontal="left" vertical="center"/>
    </xf>
    <xf numFmtId="0" fontId="6" fillId="48" borderId="16" xfId="12" applyFont="1" applyFill="1" applyBorder="1" applyAlignment="1">
      <alignment horizontal="left" vertical="center" wrapText="1"/>
    </xf>
    <xf numFmtId="0" fontId="6" fillId="50" borderId="15" xfId="0" applyFont="1" applyFill="1" applyBorder="1" applyAlignment="1">
      <alignment horizontal="left" vertical="center" wrapText="1"/>
    </xf>
    <xf numFmtId="0" fontId="6" fillId="50" borderId="2" xfId="0" applyFont="1" applyFill="1" applyBorder="1" applyAlignment="1">
      <alignment horizontal="left" vertical="center" wrapText="1"/>
    </xf>
    <xf numFmtId="0" fontId="6" fillId="51" borderId="16" xfId="0" applyFont="1" applyFill="1" applyBorder="1" applyAlignment="1">
      <alignment horizontal="left" vertical="center" wrapText="1"/>
    </xf>
    <xf numFmtId="0" fontId="6" fillId="5" borderId="15" xfId="0" applyFont="1" applyFill="1" applyBorder="1" applyAlignment="1">
      <alignment horizontal="left" vertical="center" wrapText="1"/>
    </xf>
    <xf numFmtId="170" fontId="9" fillId="10" borderId="14" xfId="10" applyNumberFormat="1" applyFill="1" applyBorder="1">
      <alignment horizontal="center" vertical="center"/>
    </xf>
    <xf numFmtId="170" fontId="9" fillId="10" borderId="15" xfId="10" applyNumberFormat="1" applyFill="1" applyBorder="1">
      <alignment horizontal="center" vertical="center"/>
    </xf>
    <xf numFmtId="0" fontId="6" fillId="52" borderId="16" xfId="12" applyFont="1" applyFill="1" applyBorder="1" applyAlignment="1">
      <alignment horizontal="left" vertical="center" wrapText="1"/>
    </xf>
    <xf numFmtId="0" fontId="32" fillId="0" borderId="0" xfId="0" applyFont="1" applyAlignment="1">
      <alignment horizontal="center"/>
    </xf>
    <xf numFmtId="167" fontId="6" fillId="7" borderId="0" xfId="0" applyNumberFormat="1" applyFont="1" applyFill="1" applyAlignment="1">
      <alignment horizontal="left" vertical="center" wrapText="1" indent="1"/>
    </xf>
    <xf numFmtId="166" fontId="9" fillId="0" borderId="3" xfId="9">
      <alignment horizontal="center" vertical="center"/>
    </xf>
    <xf numFmtId="167" fontId="6" fillId="45" borderId="0" xfId="0" applyNumberFormat="1" applyFont="1" applyFill="1" applyAlignment="1">
      <alignment horizontal="left" vertical="center" wrapText="1" indent="1"/>
    </xf>
    <xf numFmtId="0" fontId="6" fillId="0" borderId="0" xfId="8" applyFont="1" applyAlignment="1">
      <alignment horizontal="right" vertical="center" indent="1"/>
    </xf>
    <xf numFmtId="0" fontId="6" fillId="0" borderId="4" xfId="8" applyFont="1" applyBorder="1" applyAlignment="1">
      <alignment horizontal="right" vertical="center" indent="1"/>
    </xf>
    <xf numFmtId="1"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3" tint="0.59996337778862885"/>
        </patternFill>
      </fill>
      <border>
        <left/>
        <right/>
      </border>
    </dxf>
    <dxf>
      <fill>
        <patternFill>
          <bgColor theme="6"/>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7AF61"/>
      <color rgb="FFA5DA98"/>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116"/>
  <sheetViews>
    <sheetView showGridLines="0" tabSelected="1" showRuler="0" topLeftCell="A98" zoomScale="85" zoomScaleNormal="85" zoomScalePageLayoutView="70" workbookViewId="0">
      <selection activeCell="BD98" sqref="BD98"/>
    </sheetView>
  </sheetViews>
  <sheetFormatPr baseColWidth="10" defaultColWidth="9.140625" defaultRowHeight="30" customHeight="1" x14ac:dyDescent="0.25"/>
  <cols>
    <col min="1" max="1" width="2.7109375" style="28" customWidth="1"/>
    <col min="2" max="2" width="48.7109375" customWidth="1"/>
    <col min="3" max="3" width="21.7109375" customWidth="1"/>
    <col min="4" max="4" width="13.28515625" customWidth="1"/>
    <col min="5" max="5" width="10.42578125" style="5" customWidth="1"/>
    <col min="6" max="6" width="10.42578125" style="64" customWidth="1"/>
    <col min="7" max="7" width="15.7109375" style="64" bestFit="1" customWidth="1"/>
    <col min="8" max="8" width="10.42578125" customWidth="1"/>
    <col min="9" max="9" width="2.7109375" customWidth="1"/>
    <col min="10" max="10" width="9.42578125" hidden="1" customWidth="1"/>
    <col min="11" max="66" width="3.28515625" customWidth="1"/>
    <col min="71" max="72" width="10.28515625"/>
  </cols>
  <sheetData>
    <row r="1" spans="1:66" ht="30" customHeight="1" x14ac:dyDescent="0.45">
      <c r="A1" s="29" t="s">
        <v>0</v>
      </c>
      <c r="B1" s="32" t="s">
        <v>26</v>
      </c>
      <c r="C1" s="1"/>
      <c r="D1" s="2"/>
      <c r="E1" s="4"/>
      <c r="F1" s="56"/>
      <c r="G1" s="56"/>
      <c r="H1" s="27"/>
      <c r="J1" s="2"/>
      <c r="K1" s="44"/>
      <c r="O1" s="207" t="s">
        <v>28</v>
      </c>
      <c r="P1" s="207"/>
      <c r="Q1" s="207"/>
      <c r="R1" s="207"/>
      <c r="S1" s="207"/>
      <c r="T1" s="207"/>
      <c r="U1" s="207"/>
      <c r="V1" s="207"/>
      <c r="W1" s="207"/>
      <c r="X1" s="207"/>
      <c r="Y1" s="207"/>
      <c r="Z1" s="207"/>
      <c r="AA1" s="207"/>
      <c r="AB1" s="207"/>
      <c r="AC1" s="207"/>
      <c r="AD1" s="207"/>
      <c r="AE1" s="207"/>
      <c r="AF1" s="207"/>
      <c r="AG1" s="207"/>
      <c r="AH1" s="207"/>
      <c r="AI1" s="207"/>
    </row>
    <row r="2" spans="1:66" ht="30" customHeight="1" x14ac:dyDescent="0.3">
      <c r="A2" s="28" t="s">
        <v>1</v>
      </c>
      <c r="B2" s="90" t="s">
        <v>27</v>
      </c>
      <c r="C2" s="211" t="s">
        <v>29</v>
      </c>
      <c r="D2" s="212"/>
      <c r="E2" s="213">
        <v>6</v>
      </c>
      <c r="F2" s="213"/>
      <c r="G2" s="213"/>
      <c r="H2" s="213"/>
      <c r="K2" s="45"/>
      <c r="O2" s="207"/>
      <c r="P2" s="207"/>
      <c r="Q2" s="207"/>
      <c r="R2" s="207"/>
      <c r="S2" s="207"/>
      <c r="T2" s="207"/>
      <c r="U2" s="207"/>
      <c r="V2" s="207"/>
      <c r="W2" s="207"/>
      <c r="X2" s="207"/>
      <c r="Y2" s="207"/>
      <c r="Z2" s="207"/>
      <c r="AA2" s="207"/>
      <c r="AB2" s="207"/>
      <c r="AC2" s="207"/>
      <c r="AD2" s="207"/>
      <c r="AE2" s="207"/>
      <c r="AF2" s="207"/>
      <c r="AG2" s="207"/>
      <c r="AH2" s="207"/>
      <c r="AI2" s="207"/>
    </row>
    <row r="3" spans="1:66" ht="30" customHeight="1" x14ac:dyDescent="0.25">
      <c r="A3" s="28" t="s">
        <v>2</v>
      </c>
      <c r="B3" s="33"/>
      <c r="C3" s="211" t="s">
        <v>15</v>
      </c>
      <c r="D3" s="212"/>
      <c r="E3" s="209">
        <v>45362</v>
      </c>
      <c r="F3" s="209"/>
      <c r="G3" s="209"/>
      <c r="H3" s="209"/>
    </row>
    <row r="4" spans="1:66" ht="30" customHeight="1" x14ac:dyDescent="0.25">
      <c r="A4" s="29" t="s">
        <v>3</v>
      </c>
      <c r="C4" s="211" t="s">
        <v>16</v>
      </c>
      <c r="D4" s="212"/>
      <c r="E4" s="7">
        <v>1</v>
      </c>
      <c r="F4" s="57"/>
      <c r="G4" s="57"/>
      <c r="K4" s="210">
        <f>K5</f>
        <v>45362</v>
      </c>
      <c r="L4" s="210"/>
      <c r="M4" s="210"/>
      <c r="N4" s="210"/>
      <c r="O4" s="210"/>
      <c r="P4" s="210"/>
      <c r="Q4" s="210"/>
      <c r="R4" s="208">
        <f>R5</f>
        <v>45369</v>
      </c>
      <c r="S4" s="208"/>
      <c r="T4" s="208"/>
      <c r="U4" s="208"/>
      <c r="V4" s="208"/>
      <c r="W4" s="208"/>
      <c r="X4" s="208"/>
      <c r="Y4" s="210">
        <f>Y5</f>
        <v>45376</v>
      </c>
      <c r="Z4" s="210"/>
      <c r="AA4" s="210"/>
      <c r="AB4" s="210"/>
      <c r="AC4" s="210"/>
      <c r="AD4" s="210"/>
      <c r="AE4" s="210"/>
      <c r="AF4" s="208">
        <f>AF5</f>
        <v>45383</v>
      </c>
      <c r="AG4" s="208"/>
      <c r="AH4" s="208"/>
      <c r="AI4" s="208"/>
      <c r="AJ4" s="208"/>
      <c r="AK4" s="208"/>
      <c r="AL4" s="208"/>
      <c r="AM4" s="210">
        <f>AM5</f>
        <v>45390</v>
      </c>
      <c r="AN4" s="210"/>
      <c r="AO4" s="210"/>
      <c r="AP4" s="210"/>
      <c r="AQ4" s="210"/>
      <c r="AR4" s="210"/>
      <c r="AS4" s="210"/>
      <c r="AT4" s="208">
        <f>AT5</f>
        <v>45397</v>
      </c>
      <c r="AU4" s="208"/>
      <c r="AV4" s="208"/>
      <c r="AW4" s="208"/>
      <c r="AX4" s="208"/>
      <c r="AY4" s="208"/>
      <c r="AZ4" s="208"/>
      <c r="BA4" s="210">
        <f>BA5</f>
        <v>45404</v>
      </c>
      <c r="BB4" s="210"/>
      <c r="BC4" s="210"/>
      <c r="BD4" s="210"/>
      <c r="BE4" s="210"/>
      <c r="BF4" s="210"/>
      <c r="BG4" s="210"/>
      <c r="BH4" s="208">
        <f>BH5</f>
        <v>45411</v>
      </c>
      <c r="BI4" s="208"/>
      <c r="BJ4" s="208"/>
      <c r="BK4" s="208"/>
      <c r="BL4" s="208"/>
      <c r="BM4" s="208"/>
      <c r="BN4" s="208"/>
    </row>
    <row r="5" spans="1:66" ht="15" customHeight="1" x14ac:dyDescent="0.25">
      <c r="A5" s="29" t="s">
        <v>4</v>
      </c>
      <c r="B5" s="43"/>
      <c r="C5" s="43"/>
      <c r="D5" s="43"/>
      <c r="E5" s="43"/>
      <c r="F5" s="58"/>
      <c r="G5" s="58"/>
      <c r="H5" s="43"/>
      <c r="I5" s="43"/>
      <c r="K5" s="66">
        <f>Inicio_del_proyecto-WEEKDAY(Inicio_del_proyecto,1)+2+7*(Semana_para_mostrar-1)</f>
        <v>45362</v>
      </c>
      <c r="L5" s="66">
        <f>K5+1</f>
        <v>45363</v>
      </c>
      <c r="M5" s="66">
        <f t="shared" ref="M5:AZ5" si="0">L5+1</f>
        <v>45364</v>
      </c>
      <c r="N5" s="66">
        <f t="shared" si="0"/>
        <v>45365</v>
      </c>
      <c r="O5" s="66">
        <f t="shared" si="0"/>
        <v>45366</v>
      </c>
      <c r="P5" s="66">
        <f t="shared" si="0"/>
        <v>45367</v>
      </c>
      <c r="Q5" s="66">
        <f t="shared" si="0"/>
        <v>45368</v>
      </c>
      <c r="R5" s="66">
        <f>Q5+1</f>
        <v>45369</v>
      </c>
      <c r="S5" s="66">
        <f>R5+1</f>
        <v>45370</v>
      </c>
      <c r="T5" s="66">
        <f t="shared" si="0"/>
        <v>45371</v>
      </c>
      <c r="U5" s="66">
        <f t="shared" si="0"/>
        <v>45372</v>
      </c>
      <c r="V5" s="66">
        <f t="shared" si="0"/>
        <v>45373</v>
      </c>
      <c r="W5" s="66">
        <f t="shared" si="0"/>
        <v>45374</v>
      </c>
      <c r="X5" s="66">
        <f t="shared" si="0"/>
        <v>45375</v>
      </c>
      <c r="Y5" s="66">
        <f>X5+1</f>
        <v>45376</v>
      </c>
      <c r="Z5" s="66">
        <f>Y5+1</f>
        <v>45377</v>
      </c>
      <c r="AA5" s="66">
        <f t="shared" si="0"/>
        <v>45378</v>
      </c>
      <c r="AB5" s="66">
        <f t="shared" si="0"/>
        <v>45379</v>
      </c>
      <c r="AC5" s="66">
        <f t="shared" si="0"/>
        <v>45380</v>
      </c>
      <c r="AD5" s="66">
        <f t="shared" si="0"/>
        <v>45381</v>
      </c>
      <c r="AE5" s="66">
        <f t="shared" si="0"/>
        <v>45382</v>
      </c>
      <c r="AF5" s="66">
        <f>AE5+1</f>
        <v>45383</v>
      </c>
      <c r="AG5" s="66">
        <f>AF5+1</f>
        <v>45384</v>
      </c>
      <c r="AH5" s="66">
        <f t="shared" si="0"/>
        <v>45385</v>
      </c>
      <c r="AI5" s="66">
        <f t="shared" si="0"/>
        <v>45386</v>
      </c>
      <c r="AJ5" s="66">
        <f t="shared" si="0"/>
        <v>45387</v>
      </c>
      <c r="AK5" s="66">
        <f t="shared" si="0"/>
        <v>45388</v>
      </c>
      <c r="AL5" s="66">
        <f t="shared" si="0"/>
        <v>45389</v>
      </c>
      <c r="AM5" s="66">
        <f>AL5+1</f>
        <v>45390</v>
      </c>
      <c r="AN5" s="66">
        <f>AM5+1</f>
        <v>45391</v>
      </c>
      <c r="AO5" s="66">
        <f t="shared" si="0"/>
        <v>45392</v>
      </c>
      <c r="AP5" s="66">
        <f t="shared" si="0"/>
        <v>45393</v>
      </c>
      <c r="AQ5" s="66">
        <f t="shared" si="0"/>
        <v>45394</v>
      </c>
      <c r="AR5" s="66">
        <f t="shared" si="0"/>
        <v>45395</v>
      </c>
      <c r="AS5" s="66">
        <f t="shared" si="0"/>
        <v>45396</v>
      </c>
      <c r="AT5" s="66">
        <f>AS5+1</f>
        <v>45397</v>
      </c>
      <c r="AU5" s="66">
        <f>AT5+1</f>
        <v>45398</v>
      </c>
      <c r="AV5" s="66">
        <f t="shared" si="0"/>
        <v>45399</v>
      </c>
      <c r="AW5" s="66">
        <f t="shared" si="0"/>
        <v>45400</v>
      </c>
      <c r="AX5" s="66">
        <f t="shared" si="0"/>
        <v>45401</v>
      </c>
      <c r="AY5" s="66">
        <f t="shared" si="0"/>
        <v>45402</v>
      </c>
      <c r="AZ5" s="66">
        <f t="shared" si="0"/>
        <v>45403</v>
      </c>
      <c r="BA5" s="66">
        <f>AZ5+1</f>
        <v>45404</v>
      </c>
      <c r="BB5" s="66">
        <f>BA5+1</f>
        <v>45405</v>
      </c>
      <c r="BC5" s="66">
        <f t="shared" ref="BC5:BG5" si="1">BB5+1</f>
        <v>45406</v>
      </c>
      <c r="BD5" s="66">
        <f t="shared" si="1"/>
        <v>45407</v>
      </c>
      <c r="BE5" s="66">
        <f t="shared" si="1"/>
        <v>45408</v>
      </c>
      <c r="BF5" s="66">
        <f t="shared" si="1"/>
        <v>45409</v>
      </c>
      <c r="BG5" s="66">
        <f t="shared" si="1"/>
        <v>45410</v>
      </c>
      <c r="BH5" s="66">
        <f>BG5+1</f>
        <v>45411</v>
      </c>
      <c r="BI5" s="66">
        <f>BH5+1</f>
        <v>45412</v>
      </c>
      <c r="BJ5" s="66">
        <f t="shared" ref="BJ5:BN5" si="2">BI5+1</f>
        <v>45413</v>
      </c>
      <c r="BK5" s="66">
        <f t="shared" si="2"/>
        <v>45414</v>
      </c>
      <c r="BL5" s="66">
        <f t="shared" si="2"/>
        <v>45415</v>
      </c>
      <c r="BM5" s="66">
        <f t="shared" si="2"/>
        <v>45416</v>
      </c>
      <c r="BN5" s="66">
        <f t="shared" si="2"/>
        <v>45417</v>
      </c>
    </row>
    <row r="6" spans="1:66" ht="30" customHeight="1" thickBot="1" x14ac:dyDescent="0.3">
      <c r="A6" s="29" t="s">
        <v>5</v>
      </c>
      <c r="B6" s="8" t="s">
        <v>14</v>
      </c>
      <c r="C6" s="9"/>
      <c r="D6" s="9" t="s">
        <v>17</v>
      </c>
      <c r="E6" s="9" t="s">
        <v>18</v>
      </c>
      <c r="F6" s="59" t="s">
        <v>21</v>
      </c>
      <c r="G6" s="59" t="s">
        <v>25</v>
      </c>
      <c r="H6" s="9" t="s">
        <v>19</v>
      </c>
      <c r="I6" s="9"/>
      <c r="J6" s="9" t="s">
        <v>20</v>
      </c>
      <c r="K6" s="65" t="str">
        <f t="shared" ref="K6" si="3">LEFT(TEXT(K5,"ddd"),1)</f>
        <v>l</v>
      </c>
      <c r="L6" s="65" t="str">
        <f t="shared" ref="L6:AT6" si="4">LEFT(TEXT(L5,"ddd"),1)</f>
        <v>m</v>
      </c>
      <c r="M6" s="65" t="str">
        <f t="shared" si="4"/>
        <v>m</v>
      </c>
      <c r="N6" s="65" t="str">
        <f t="shared" si="4"/>
        <v>j</v>
      </c>
      <c r="O6" s="65" t="str">
        <f t="shared" si="4"/>
        <v>v</v>
      </c>
      <c r="P6" s="65" t="str">
        <f t="shared" si="4"/>
        <v>s</v>
      </c>
      <c r="Q6" s="65" t="str">
        <f t="shared" si="4"/>
        <v>d</v>
      </c>
      <c r="R6" s="65" t="str">
        <f t="shared" si="4"/>
        <v>l</v>
      </c>
      <c r="S6" s="65" t="str">
        <f t="shared" si="4"/>
        <v>m</v>
      </c>
      <c r="T6" s="65" t="str">
        <f t="shared" si="4"/>
        <v>m</v>
      </c>
      <c r="U6" s="65" t="str">
        <f t="shared" si="4"/>
        <v>j</v>
      </c>
      <c r="V6" s="65" t="str">
        <f t="shared" si="4"/>
        <v>v</v>
      </c>
      <c r="W6" s="65" t="str">
        <f t="shared" si="4"/>
        <v>s</v>
      </c>
      <c r="X6" s="65" t="str">
        <f t="shared" si="4"/>
        <v>d</v>
      </c>
      <c r="Y6" s="65" t="str">
        <f t="shared" si="4"/>
        <v>l</v>
      </c>
      <c r="Z6" s="65" t="str">
        <f t="shared" si="4"/>
        <v>m</v>
      </c>
      <c r="AA6" s="65" t="str">
        <f t="shared" si="4"/>
        <v>m</v>
      </c>
      <c r="AB6" s="65" t="str">
        <f t="shared" si="4"/>
        <v>j</v>
      </c>
      <c r="AC6" s="65" t="str">
        <f t="shared" si="4"/>
        <v>v</v>
      </c>
      <c r="AD6" s="65" t="str">
        <f t="shared" si="4"/>
        <v>s</v>
      </c>
      <c r="AE6" s="65" t="str">
        <f t="shared" si="4"/>
        <v>d</v>
      </c>
      <c r="AF6" s="65" t="str">
        <f t="shared" si="4"/>
        <v>l</v>
      </c>
      <c r="AG6" s="65" t="str">
        <f t="shared" si="4"/>
        <v>m</v>
      </c>
      <c r="AH6" s="65" t="str">
        <f t="shared" si="4"/>
        <v>m</v>
      </c>
      <c r="AI6" s="65" t="str">
        <f t="shared" si="4"/>
        <v>j</v>
      </c>
      <c r="AJ6" s="65" t="str">
        <f t="shared" si="4"/>
        <v>v</v>
      </c>
      <c r="AK6" s="65" t="str">
        <f t="shared" si="4"/>
        <v>s</v>
      </c>
      <c r="AL6" s="65" t="str">
        <f t="shared" si="4"/>
        <v>d</v>
      </c>
      <c r="AM6" s="65" t="str">
        <f t="shared" si="4"/>
        <v>l</v>
      </c>
      <c r="AN6" s="65" t="str">
        <f t="shared" si="4"/>
        <v>m</v>
      </c>
      <c r="AO6" s="65" t="str">
        <f t="shared" si="4"/>
        <v>m</v>
      </c>
      <c r="AP6" s="65" t="str">
        <f t="shared" si="4"/>
        <v>j</v>
      </c>
      <c r="AQ6" s="65" t="str">
        <f t="shared" si="4"/>
        <v>v</v>
      </c>
      <c r="AR6" s="65" t="str">
        <f t="shared" si="4"/>
        <v>s</v>
      </c>
      <c r="AS6" s="65" t="str">
        <f t="shared" si="4"/>
        <v>d</v>
      </c>
      <c r="AT6" s="65" t="str">
        <f t="shared" si="4"/>
        <v>l</v>
      </c>
      <c r="AU6" s="65" t="str">
        <f t="shared" ref="AU6:BN6" si="5">LEFT(TEXT(AU5,"ddd"),1)</f>
        <v>m</v>
      </c>
      <c r="AV6" s="65" t="str">
        <f t="shared" si="5"/>
        <v>m</v>
      </c>
      <c r="AW6" s="65" t="str">
        <f t="shared" si="5"/>
        <v>j</v>
      </c>
      <c r="AX6" s="65" t="str">
        <f t="shared" si="5"/>
        <v>v</v>
      </c>
      <c r="AY6" s="65" t="str">
        <f t="shared" si="5"/>
        <v>s</v>
      </c>
      <c r="AZ6" s="65" t="str">
        <f t="shared" si="5"/>
        <v>d</v>
      </c>
      <c r="BA6" s="65" t="str">
        <f t="shared" si="5"/>
        <v>l</v>
      </c>
      <c r="BB6" s="65" t="str">
        <f t="shared" si="5"/>
        <v>m</v>
      </c>
      <c r="BC6" s="65" t="str">
        <f t="shared" si="5"/>
        <v>m</v>
      </c>
      <c r="BD6" s="65" t="str">
        <f t="shared" si="5"/>
        <v>j</v>
      </c>
      <c r="BE6" s="65" t="str">
        <f t="shared" si="5"/>
        <v>v</v>
      </c>
      <c r="BF6" s="65" t="str">
        <f t="shared" si="5"/>
        <v>s</v>
      </c>
      <c r="BG6" s="65" t="str">
        <f t="shared" si="5"/>
        <v>d</v>
      </c>
      <c r="BH6" s="65" t="str">
        <f t="shared" si="5"/>
        <v>l</v>
      </c>
      <c r="BI6" s="65" t="str">
        <f t="shared" si="5"/>
        <v>m</v>
      </c>
      <c r="BJ6" s="65" t="str">
        <f t="shared" si="5"/>
        <v>m</v>
      </c>
      <c r="BK6" s="65" t="str">
        <f t="shared" si="5"/>
        <v>j</v>
      </c>
      <c r="BL6" s="65" t="str">
        <f t="shared" si="5"/>
        <v>v</v>
      </c>
      <c r="BM6" s="65" t="str">
        <f t="shared" si="5"/>
        <v>s</v>
      </c>
      <c r="BN6" s="65" t="str">
        <f t="shared" si="5"/>
        <v>d</v>
      </c>
    </row>
    <row r="7" spans="1:66" ht="30" hidden="1" customHeight="1" thickBot="1" x14ac:dyDescent="0.3">
      <c r="A7" s="28" t="s">
        <v>6</v>
      </c>
      <c r="C7" s="31"/>
      <c r="E7"/>
      <c r="F7" s="60"/>
      <c r="G7" s="60"/>
      <c r="J7" t="str">
        <f>IF(OR(ISBLANK(task_start),ISBLANK(task_end)),"",task_end-task_start+1)</f>
        <v/>
      </c>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row>
    <row r="8" spans="1:66" s="3" customFormat="1" ht="30" customHeight="1" thickBot="1" x14ac:dyDescent="0.3">
      <c r="A8" s="29" t="s">
        <v>7</v>
      </c>
      <c r="B8" s="100" t="s">
        <v>22</v>
      </c>
      <c r="C8" s="101"/>
      <c r="D8" s="102"/>
      <c r="E8" s="103"/>
      <c r="F8" s="104"/>
      <c r="G8" s="105">
        <f>G21</f>
        <v>27.5</v>
      </c>
      <c r="H8" s="106"/>
      <c r="I8" s="13"/>
      <c r="J8" s="13" t="str">
        <f t="shared" ref="J8:J113" si="6">IF(OR(ISBLANK(task_start),ISBLANK(task_end)),"",task_end-task_start+1)</f>
        <v/>
      </c>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row>
    <row r="9" spans="1:66" s="3" customFormat="1" ht="30" customHeight="1" thickBot="1" x14ac:dyDescent="0.3">
      <c r="A9" s="29" t="s">
        <v>8</v>
      </c>
      <c r="B9" s="95" t="s">
        <v>31</v>
      </c>
      <c r="C9" s="96"/>
      <c r="D9" s="97">
        <v>1</v>
      </c>
      <c r="E9" s="98">
        <v>45364</v>
      </c>
      <c r="F9" s="99">
        <v>1.5</v>
      </c>
      <c r="G9" s="99">
        <f>F9</f>
        <v>1.5</v>
      </c>
      <c r="H9" s="98">
        <f>E9+ROUNDDOWN(F9/$E$2,0)</f>
        <v>45364</v>
      </c>
      <c r="I9" s="13"/>
      <c r="J9" s="13">
        <f t="shared" si="6"/>
        <v>1</v>
      </c>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row>
    <row r="10" spans="1:66" s="3" customFormat="1" ht="30" customHeight="1" thickBot="1" x14ac:dyDescent="0.3">
      <c r="A10" s="29" t="s">
        <v>9</v>
      </c>
      <c r="B10" s="39" t="s">
        <v>23</v>
      </c>
      <c r="C10" s="34"/>
      <c r="D10" s="14">
        <v>1</v>
      </c>
      <c r="E10" s="51">
        <f>H9</f>
        <v>45364</v>
      </c>
      <c r="F10" s="55">
        <v>2</v>
      </c>
      <c r="G10" s="55">
        <f t="shared" ref="G10:G16" si="7">F10+G9</f>
        <v>3.5</v>
      </c>
      <c r="H10" s="51">
        <f t="shared" ref="H10:H14" si="8">E10+ROUNDDOWN(F10/$E$2,0)</f>
        <v>45364</v>
      </c>
      <c r="I10" s="13"/>
      <c r="J10" s="13">
        <f t="shared" si="6"/>
        <v>1</v>
      </c>
      <c r="K10" s="24"/>
      <c r="L10" s="24"/>
      <c r="M10" s="24"/>
      <c r="N10" s="24"/>
      <c r="O10" s="24"/>
      <c r="P10" s="24"/>
      <c r="Q10" s="24"/>
      <c r="R10" s="24"/>
      <c r="S10" s="24"/>
      <c r="T10" s="24"/>
      <c r="U10" s="24"/>
      <c r="V10" s="24"/>
      <c r="W10" s="25"/>
      <c r="X10" s="25"/>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row>
    <row r="11" spans="1:66" s="3" customFormat="1" ht="30" customHeight="1" thickBot="1" x14ac:dyDescent="0.3">
      <c r="A11" s="28"/>
      <c r="B11" s="39" t="s">
        <v>34</v>
      </c>
      <c r="C11" s="34"/>
      <c r="D11" s="14">
        <v>1</v>
      </c>
      <c r="E11" s="51">
        <f>H10</f>
        <v>45364</v>
      </c>
      <c r="F11" s="55">
        <v>1</v>
      </c>
      <c r="G11" s="55">
        <f t="shared" si="7"/>
        <v>4.5</v>
      </c>
      <c r="H11" s="51">
        <f t="shared" si="8"/>
        <v>45364</v>
      </c>
      <c r="I11" s="13"/>
      <c r="J11" s="13">
        <f t="shared" si="6"/>
        <v>1</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row>
    <row r="12" spans="1:66" s="3" customFormat="1" ht="30" customHeight="1" thickBot="1" x14ac:dyDescent="0.3">
      <c r="A12" s="28"/>
      <c r="B12" s="39" t="s">
        <v>30</v>
      </c>
      <c r="C12" s="34"/>
      <c r="D12" s="14">
        <v>1</v>
      </c>
      <c r="E12" s="51">
        <v>45365</v>
      </c>
      <c r="F12" s="55">
        <v>1</v>
      </c>
      <c r="G12" s="55">
        <f t="shared" si="7"/>
        <v>5.5</v>
      </c>
      <c r="H12" s="51">
        <f t="shared" si="8"/>
        <v>45365</v>
      </c>
      <c r="I12" s="13"/>
      <c r="J12" s="13"/>
      <c r="K12" s="24"/>
      <c r="L12" s="24"/>
      <c r="M12" s="24"/>
      <c r="N12" s="24"/>
      <c r="O12" s="24"/>
      <c r="P12" s="24"/>
      <c r="Q12" s="24"/>
      <c r="R12" s="24"/>
      <c r="S12" s="24"/>
      <c r="T12" s="24"/>
      <c r="U12" s="24"/>
      <c r="V12" s="24"/>
      <c r="W12" s="24"/>
      <c r="X12" s="24"/>
      <c r="Y12" s="24"/>
      <c r="Z12" s="24"/>
      <c r="AA12" s="25"/>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row>
    <row r="13" spans="1:66" s="3" customFormat="1" ht="30" customHeight="1" thickBot="1" x14ac:dyDescent="0.3">
      <c r="A13" s="28"/>
      <c r="B13" s="39" t="s">
        <v>33</v>
      </c>
      <c r="C13" s="34"/>
      <c r="D13" s="14">
        <v>1</v>
      </c>
      <c r="E13" s="51">
        <v>45365</v>
      </c>
      <c r="F13" s="55">
        <v>1.5</v>
      </c>
      <c r="G13" s="55">
        <f t="shared" si="7"/>
        <v>7</v>
      </c>
      <c r="H13" s="51">
        <f t="shared" si="8"/>
        <v>45365</v>
      </c>
      <c r="I13" s="13"/>
      <c r="J13" s="13"/>
      <c r="K13" s="24"/>
      <c r="L13" s="24"/>
      <c r="M13" s="24"/>
      <c r="N13" s="24"/>
      <c r="O13" s="24"/>
      <c r="P13" s="24"/>
      <c r="Q13" s="24"/>
      <c r="R13" s="24"/>
      <c r="S13" s="24"/>
      <c r="T13" s="24"/>
      <c r="U13" s="24"/>
      <c r="V13" s="24"/>
      <c r="W13" s="24"/>
      <c r="X13" s="24"/>
      <c r="Y13" s="24"/>
      <c r="Z13" s="24"/>
      <c r="AA13" s="25"/>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row>
    <row r="14" spans="1:66" s="3" customFormat="1" ht="30" customHeight="1" thickBot="1" x14ac:dyDescent="0.3">
      <c r="A14" s="28"/>
      <c r="B14" s="39" t="s">
        <v>24</v>
      </c>
      <c r="C14" s="34"/>
      <c r="D14" s="14">
        <v>1</v>
      </c>
      <c r="E14" s="51">
        <f>E10+1</f>
        <v>45365</v>
      </c>
      <c r="F14" s="55">
        <v>1</v>
      </c>
      <c r="G14" s="55">
        <f t="shared" si="7"/>
        <v>8</v>
      </c>
      <c r="H14" s="51">
        <f t="shared" si="8"/>
        <v>45365</v>
      </c>
      <c r="I14" s="13"/>
      <c r="J14" s="13">
        <f t="shared" si="6"/>
        <v>1</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6" s="3" customFormat="1" ht="30" customHeight="1" thickBot="1" x14ac:dyDescent="0.3">
      <c r="A15" s="28"/>
      <c r="B15" s="39" t="s">
        <v>32</v>
      </c>
      <c r="C15" s="34"/>
      <c r="D15" s="14">
        <v>0.25</v>
      </c>
      <c r="E15" s="51">
        <v>45366</v>
      </c>
      <c r="F15" s="55">
        <v>0.5</v>
      </c>
      <c r="G15" s="55">
        <f t="shared" si="7"/>
        <v>8.5</v>
      </c>
      <c r="H15" s="51">
        <f ca="1">TODAY()</f>
        <v>45371</v>
      </c>
      <c r="I15" s="13"/>
      <c r="J15" s="13">
        <f t="shared" ca="1" si="6"/>
        <v>6</v>
      </c>
      <c r="K15" s="24"/>
      <c r="L15" s="24"/>
      <c r="M15" s="24"/>
      <c r="N15" s="24"/>
      <c r="O15" s="24"/>
      <c r="P15" s="24"/>
      <c r="Q15" s="24"/>
      <c r="R15" s="24"/>
      <c r="S15" s="24"/>
      <c r="T15" s="24"/>
      <c r="U15" s="24"/>
      <c r="V15" s="24"/>
      <c r="W15" s="24"/>
      <c r="X15" s="24"/>
      <c r="Y15" s="24"/>
      <c r="Z15" s="24"/>
      <c r="AA15" s="25"/>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6" s="3" customFormat="1" ht="30" customHeight="1" thickBot="1" x14ac:dyDescent="0.3">
      <c r="A16" s="28"/>
      <c r="B16" s="39" t="s">
        <v>35</v>
      </c>
      <c r="C16" s="34"/>
      <c r="D16" s="14">
        <v>0.25</v>
      </c>
      <c r="E16" s="51">
        <v>45366</v>
      </c>
      <c r="F16" s="55">
        <v>3</v>
      </c>
      <c r="G16" s="55">
        <f t="shared" si="7"/>
        <v>11.5</v>
      </c>
      <c r="H16" s="51">
        <f ca="1">TODAY()</f>
        <v>45371</v>
      </c>
      <c r="I16" s="13"/>
      <c r="J16" s="13"/>
      <c r="K16" s="24"/>
      <c r="L16" s="24"/>
      <c r="M16" s="24"/>
      <c r="N16" s="24"/>
      <c r="O16" s="24"/>
      <c r="P16" s="24"/>
      <c r="Q16" s="24"/>
      <c r="R16" s="24"/>
      <c r="S16" s="24"/>
      <c r="T16" s="24"/>
      <c r="U16" s="24"/>
      <c r="V16" s="24"/>
      <c r="W16" s="24"/>
      <c r="X16" s="24"/>
      <c r="Y16" s="24"/>
      <c r="Z16" s="24"/>
      <c r="AA16" s="25"/>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6" s="3" customFormat="1" ht="30" customHeight="1" thickBot="1" x14ac:dyDescent="0.3">
      <c r="A17" s="28"/>
      <c r="B17" s="39" t="s">
        <v>36</v>
      </c>
      <c r="C17" s="34"/>
      <c r="D17" s="14">
        <v>0</v>
      </c>
      <c r="E17" s="51"/>
      <c r="F17" s="55">
        <v>6</v>
      </c>
      <c r="G17" s="55">
        <f t="shared" ref="G17:G21" si="9">F17+G16</f>
        <v>17.5</v>
      </c>
      <c r="H17" s="51"/>
      <c r="I17" s="13"/>
      <c r="J17" s="13"/>
      <c r="K17" s="24"/>
      <c r="L17" s="24"/>
      <c r="M17" s="24"/>
      <c r="N17" s="24"/>
      <c r="O17" s="24"/>
      <c r="P17" s="24"/>
      <c r="Q17" s="24"/>
      <c r="R17" s="24"/>
      <c r="S17" s="24"/>
      <c r="T17" s="24"/>
      <c r="U17" s="24"/>
      <c r="V17" s="24"/>
      <c r="W17" s="24"/>
      <c r="X17" s="24"/>
      <c r="Y17" s="24"/>
      <c r="Z17" s="24"/>
      <c r="AA17" s="25"/>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6" s="3" customFormat="1" ht="30" customHeight="1" thickBot="1" x14ac:dyDescent="0.3">
      <c r="A18" s="28"/>
      <c r="B18" s="39" t="s">
        <v>37</v>
      </c>
      <c r="C18" s="34"/>
      <c r="D18" s="14">
        <v>0</v>
      </c>
      <c r="E18" s="51"/>
      <c r="F18" s="55">
        <v>2</v>
      </c>
      <c r="G18" s="55">
        <f t="shared" si="9"/>
        <v>19.5</v>
      </c>
      <c r="H18" s="51"/>
      <c r="I18" s="13"/>
      <c r="J18" s="13"/>
      <c r="K18" s="24"/>
      <c r="L18" s="24"/>
      <c r="M18" s="24"/>
      <c r="N18" s="24"/>
      <c r="O18" s="24"/>
      <c r="P18" s="24"/>
      <c r="Q18" s="24"/>
      <c r="R18" s="24"/>
      <c r="S18" s="24"/>
      <c r="T18" s="24"/>
      <c r="U18" s="24"/>
      <c r="V18" s="24"/>
      <c r="W18" s="24"/>
      <c r="X18" s="24"/>
      <c r="Y18" s="24"/>
      <c r="Z18" s="24"/>
      <c r="AA18" s="25"/>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6" s="3" customFormat="1" ht="30" customHeight="1" thickBot="1" x14ac:dyDescent="0.3">
      <c r="A19" s="28"/>
      <c r="B19" s="39" t="s">
        <v>38</v>
      </c>
      <c r="C19" s="34"/>
      <c r="D19" s="14">
        <v>0</v>
      </c>
      <c r="E19" s="51"/>
      <c r="F19" s="55">
        <v>6</v>
      </c>
      <c r="G19" s="55">
        <f t="shared" si="9"/>
        <v>25.5</v>
      </c>
      <c r="H19" s="51"/>
      <c r="I19" s="13"/>
      <c r="J19" s="13"/>
      <c r="K19" s="24"/>
      <c r="L19" s="24"/>
      <c r="M19" s="24"/>
      <c r="N19" s="24"/>
      <c r="O19" s="24"/>
      <c r="P19" s="24"/>
      <c r="Q19" s="24"/>
      <c r="R19" s="24"/>
      <c r="S19" s="24"/>
      <c r="T19" s="24"/>
      <c r="U19" s="24"/>
      <c r="V19" s="24"/>
      <c r="W19" s="24"/>
      <c r="X19" s="24"/>
      <c r="Y19" s="24"/>
      <c r="Z19" s="24"/>
      <c r="AA19" s="25"/>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6" s="3" customFormat="1" ht="30" customHeight="1" thickBot="1" x14ac:dyDescent="0.3">
      <c r="A20" s="28"/>
      <c r="B20" s="39" t="s">
        <v>39</v>
      </c>
      <c r="C20" s="34"/>
      <c r="D20" s="14">
        <v>0</v>
      </c>
      <c r="E20" s="51"/>
      <c r="F20" s="55">
        <v>1</v>
      </c>
      <c r="G20" s="55">
        <f t="shared" si="9"/>
        <v>26.5</v>
      </c>
      <c r="H20" s="51"/>
      <c r="I20" s="13"/>
      <c r="J20" s="13"/>
      <c r="K20" s="24"/>
      <c r="L20" s="24"/>
      <c r="M20" s="24"/>
      <c r="N20" s="24"/>
      <c r="O20" s="24"/>
      <c r="P20" s="24"/>
      <c r="Q20" s="24"/>
      <c r="R20" s="24"/>
      <c r="S20" s="24"/>
      <c r="T20" s="24"/>
      <c r="U20" s="24"/>
      <c r="V20" s="24"/>
      <c r="W20" s="24"/>
      <c r="X20" s="24"/>
      <c r="Y20" s="24"/>
      <c r="Z20" s="24"/>
      <c r="AA20" s="25"/>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6" s="3" customFormat="1" ht="30" customHeight="1" thickBot="1" x14ac:dyDescent="0.3">
      <c r="A21" s="28"/>
      <c r="B21" s="107" t="s">
        <v>40</v>
      </c>
      <c r="C21" s="108"/>
      <c r="D21" s="109">
        <v>0</v>
      </c>
      <c r="E21" s="110"/>
      <c r="F21" s="111">
        <v>1</v>
      </c>
      <c r="G21" s="111">
        <f t="shared" si="9"/>
        <v>27.5</v>
      </c>
      <c r="H21" s="110"/>
      <c r="I21" s="13"/>
      <c r="J21" s="13"/>
      <c r="K21" s="24"/>
      <c r="L21" s="24"/>
      <c r="M21" s="24"/>
      <c r="N21" s="24"/>
      <c r="O21" s="24"/>
      <c r="P21" s="24"/>
      <c r="Q21" s="24"/>
      <c r="R21" s="24"/>
      <c r="S21" s="24"/>
      <c r="T21" s="24"/>
      <c r="U21" s="24"/>
      <c r="V21" s="24"/>
      <c r="W21" s="24"/>
      <c r="X21" s="24"/>
      <c r="Y21" s="24"/>
      <c r="Z21" s="24"/>
      <c r="AA21" s="25"/>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row>
    <row r="22" spans="1:66" s="3" customFormat="1" ht="30" customHeight="1" thickBot="1" x14ac:dyDescent="0.3">
      <c r="A22" s="28"/>
      <c r="B22" s="117" t="s">
        <v>128</v>
      </c>
      <c r="C22" s="118"/>
      <c r="D22" s="119"/>
      <c r="E22" s="120"/>
      <c r="F22" s="121"/>
      <c r="G22" s="122">
        <f>G26</f>
        <v>16</v>
      </c>
      <c r="H22" s="123"/>
      <c r="I22" s="13"/>
      <c r="J22" s="13"/>
      <c r="K22" s="24"/>
      <c r="L22" s="24"/>
      <c r="M22" s="24"/>
      <c r="N22" s="24"/>
      <c r="O22" s="24"/>
      <c r="P22" s="24"/>
      <c r="Q22" s="24"/>
      <c r="R22" s="24"/>
      <c r="S22" s="24"/>
      <c r="T22" s="24"/>
      <c r="U22" s="24"/>
      <c r="V22" s="24"/>
      <c r="W22" s="24"/>
      <c r="X22" s="24"/>
      <c r="Y22" s="24"/>
      <c r="Z22" s="24"/>
      <c r="AA22" s="25"/>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row>
    <row r="23" spans="1:66" s="3" customFormat="1" ht="30" customHeight="1" thickBot="1" x14ac:dyDescent="0.3">
      <c r="A23" s="28"/>
      <c r="B23" s="112" t="s">
        <v>56</v>
      </c>
      <c r="C23" s="113"/>
      <c r="D23" s="114">
        <v>0.1</v>
      </c>
      <c r="E23" s="115">
        <v>45370</v>
      </c>
      <c r="F23" s="116">
        <v>4</v>
      </c>
      <c r="G23" s="116">
        <f>F23</f>
        <v>4</v>
      </c>
      <c r="H23" s="115">
        <f ca="1">TODAY()</f>
        <v>45371</v>
      </c>
      <c r="I23" s="13"/>
      <c r="J23" s="13"/>
      <c r="K23" s="24"/>
      <c r="L23" s="24"/>
      <c r="M23" s="24"/>
      <c r="N23" s="24"/>
      <c r="O23" s="24"/>
      <c r="P23" s="24"/>
      <c r="Q23" s="24"/>
      <c r="R23" s="24"/>
      <c r="S23" s="24"/>
      <c r="T23" s="24"/>
      <c r="U23" s="24"/>
      <c r="V23" s="24"/>
      <c r="W23" s="24"/>
      <c r="X23" s="24"/>
      <c r="Y23" s="24"/>
      <c r="Z23" s="24"/>
      <c r="AA23" s="25"/>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row>
    <row r="24" spans="1:66" s="3" customFormat="1" ht="30" customHeight="1" thickBot="1" x14ac:dyDescent="0.3">
      <c r="A24" s="28"/>
      <c r="B24" s="70" t="s">
        <v>57</v>
      </c>
      <c r="C24" s="71"/>
      <c r="D24" s="72">
        <v>0</v>
      </c>
      <c r="E24" s="73"/>
      <c r="F24" s="74">
        <v>4</v>
      </c>
      <c r="G24" s="74">
        <f>F24+G23</f>
        <v>8</v>
      </c>
      <c r="H24" s="73"/>
      <c r="I24" s="13"/>
      <c r="J24" s="13"/>
      <c r="K24" s="24"/>
      <c r="L24" s="24"/>
      <c r="M24" s="24"/>
      <c r="N24" s="24"/>
      <c r="O24" s="24"/>
      <c r="P24" s="24"/>
      <c r="Q24" s="24"/>
      <c r="R24" s="24"/>
      <c r="S24" s="24"/>
      <c r="T24" s="24"/>
      <c r="U24" s="24"/>
      <c r="V24" s="24"/>
      <c r="W24" s="24"/>
      <c r="X24" s="24"/>
      <c r="Y24" s="24"/>
      <c r="Z24" s="24"/>
      <c r="AA24" s="25"/>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row>
    <row r="25" spans="1:66" s="3" customFormat="1" ht="30" customHeight="1" thickBot="1" x14ac:dyDescent="0.3">
      <c r="A25" s="28"/>
      <c r="B25" s="70" t="s">
        <v>58</v>
      </c>
      <c r="C25" s="71"/>
      <c r="D25" s="72">
        <v>0</v>
      </c>
      <c r="E25" s="73"/>
      <c r="F25" s="74">
        <v>4</v>
      </c>
      <c r="G25" s="74">
        <f t="shared" ref="G25" si="10">F25+G24</f>
        <v>12</v>
      </c>
      <c r="H25" s="115"/>
      <c r="I25" s="13"/>
      <c r="J25" s="13"/>
      <c r="K25" s="24"/>
      <c r="L25" s="24"/>
      <c r="M25" s="24"/>
      <c r="N25" s="24"/>
      <c r="O25" s="24"/>
      <c r="P25" s="24"/>
      <c r="Q25" s="24"/>
      <c r="R25" s="24"/>
      <c r="S25" s="24"/>
      <c r="T25" s="24"/>
      <c r="U25" s="24"/>
      <c r="V25" s="24"/>
      <c r="W25" s="24"/>
      <c r="X25" s="24"/>
      <c r="Y25" s="24"/>
      <c r="Z25" s="24"/>
      <c r="AA25" s="25"/>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row>
    <row r="26" spans="1:66" s="3" customFormat="1" ht="30" customHeight="1" thickBot="1" x14ac:dyDescent="0.3">
      <c r="A26" s="28"/>
      <c r="B26" s="124" t="s">
        <v>59</v>
      </c>
      <c r="C26" s="72"/>
      <c r="D26" s="72">
        <v>0</v>
      </c>
      <c r="E26" s="73"/>
      <c r="F26" s="127">
        <v>4</v>
      </c>
      <c r="G26" s="127">
        <f>F26+G25</f>
        <v>16</v>
      </c>
      <c r="H26" s="115"/>
      <c r="I26" s="13"/>
      <c r="J26" s="13"/>
      <c r="K26" s="24"/>
      <c r="L26" s="24"/>
      <c r="M26" s="24"/>
      <c r="N26" s="24"/>
      <c r="O26" s="24"/>
      <c r="P26" s="24"/>
      <c r="Q26" s="24"/>
      <c r="R26" s="24"/>
      <c r="S26" s="24"/>
      <c r="T26" s="24"/>
      <c r="U26" s="24"/>
      <c r="V26" s="24"/>
      <c r="W26" s="24"/>
      <c r="X26" s="24"/>
      <c r="Y26" s="24"/>
      <c r="Z26" s="24"/>
      <c r="AA26" s="25"/>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row>
    <row r="27" spans="1:66" s="3" customFormat="1" ht="30" customHeight="1" thickBot="1" x14ac:dyDescent="0.3">
      <c r="A27" s="28"/>
      <c r="B27" s="70" t="s">
        <v>129</v>
      </c>
      <c r="C27" s="72"/>
      <c r="D27" s="72">
        <v>0</v>
      </c>
      <c r="E27" s="73"/>
      <c r="F27" s="127">
        <v>2</v>
      </c>
      <c r="G27" s="127">
        <f t="shared" ref="G27:G28" si="11">F27+G26</f>
        <v>18</v>
      </c>
      <c r="H27" s="115"/>
      <c r="I27" s="13"/>
      <c r="J27" s="13"/>
      <c r="K27" s="24"/>
      <c r="L27" s="24"/>
      <c r="M27" s="24"/>
      <c r="N27" s="24"/>
      <c r="O27" s="24"/>
      <c r="P27" s="24"/>
      <c r="Q27" s="24"/>
      <c r="R27" s="24"/>
      <c r="S27" s="24"/>
      <c r="T27" s="24"/>
      <c r="U27" s="24"/>
      <c r="V27" s="24"/>
      <c r="W27" s="24"/>
      <c r="X27" s="24"/>
      <c r="Y27" s="24"/>
      <c r="Z27" s="24"/>
      <c r="AA27" s="25"/>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row>
    <row r="28" spans="1:66" s="3" customFormat="1" ht="30" customHeight="1" thickBot="1" x14ac:dyDescent="0.3">
      <c r="A28" s="28"/>
      <c r="B28" s="195" t="s">
        <v>130</v>
      </c>
      <c r="C28" s="125"/>
      <c r="D28" s="125">
        <v>0</v>
      </c>
      <c r="E28" s="126"/>
      <c r="F28" s="127">
        <v>3</v>
      </c>
      <c r="G28" s="127">
        <f t="shared" si="11"/>
        <v>21</v>
      </c>
      <c r="H28" s="196"/>
      <c r="I28" s="13"/>
      <c r="J28" s="13"/>
      <c r="K28" s="24"/>
      <c r="L28" s="24"/>
      <c r="M28" s="24"/>
      <c r="N28" s="24"/>
      <c r="O28" s="24"/>
      <c r="P28" s="24"/>
      <c r="Q28" s="24"/>
      <c r="R28" s="24"/>
      <c r="S28" s="24"/>
      <c r="T28" s="24"/>
      <c r="U28" s="24"/>
      <c r="V28" s="24"/>
      <c r="W28" s="24"/>
      <c r="X28" s="24"/>
      <c r="Y28" s="24"/>
      <c r="Z28" s="24"/>
      <c r="AA28" s="25"/>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row>
    <row r="29" spans="1:66" s="3" customFormat="1" ht="30" customHeight="1" thickBot="1" x14ac:dyDescent="0.3">
      <c r="A29" s="29" t="s">
        <v>10</v>
      </c>
      <c r="B29" s="133" t="s">
        <v>41</v>
      </c>
      <c r="C29" s="134"/>
      <c r="D29" s="135"/>
      <c r="E29" s="136"/>
      <c r="F29" s="137"/>
      <c r="G29" s="138">
        <f>G50</f>
        <v>8.5</v>
      </c>
      <c r="H29" s="139"/>
      <c r="I29" s="13"/>
      <c r="J29" s="13" t="str">
        <f t="shared" si="6"/>
        <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row>
    <row r="30" spans="1:66" s="3" customFormat="1" ht="30" customHeight="1" thickBot="1" x14ac:dyDescent="0.3">
      <c r="A30" s="29"/>
      <c r="B30" s="197" t="s">
        <v>47</v>
      </c>
      <c r="C30" s="197"/>
      <c r="D30" s="128"/>
      <c r="E30" s="129"/>
      <c r="F30" s="130"/>
      <c r="G30" s="131"/>
      <c r="H30" s="132"/>
      <c r="I30" s="13"/>
      <c r="J30" s="13"/>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row>
    <row r="31" spans="1:66" s="3" customFormat="1" ht="45.75" thickBot="1" x14ac:dyDescent="0.3">
      <c r="A31" s="29"/>
      <c r="B31" s="68" t="s">
        <v>61</v>
      </c>
      <c r="C31" s="35"/>
      <c r="D31" s="16">
        <v>0</v>
      </c>
      <c r="E31" s="52"/>
      <c r="F31" s="76">
        <v>1</v>
      </c>
      <c r="G31" s="76">
        <f>F31</f>
        <v>1</v>
      </c>
      <c r="H31" s="52"/>
      <c r="I31" s="13"/>
      <c r="J31" s="13" t="str">
        <f t="shared" si="6"/>
        <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row>
    <row r="32" spans="1:66" s="3" customFormat="1" ht="45.75" thickBot="1" x14ac:dyDescent="0.3">
      <c r="A32" s="28"/>
      <c r="B32" s="68" t="s">
        <v>42</v>
      </c>
      <c r="C32" s="35"/>
      <c r="D32" s="16">
        <v>0</v>
      </c>
      <c r="E32" s="52"/>
      <c r="F32" s="76">
        <v>0</v>
      </c>
      <c r="G32" s="76">
        <f>F32+G31</f>
        <v>1</v>
      </c>
      <c r="H32" s="52"/>
      <c r="I32" s="13"/>
      <c r="J32" s="13" t="str">
        <f t="shared" si="6"/>
        <v/>
      </c>
      <c r="K32" s="24"/>
      <c r="L32" s="24"/>
      <c r="M32" s="24"/>
      <c r="N32" s="24"/>
      <c r="O32" s="24"/>
      <c r="P32" s="24"/>
      <c r="Q32" s="24"/>
      <c r="R32" s="24"/>
      <c r="S32" s="24"/>
      <c r="T32" s="24"/>
      <c r="U32" s="24"/>
      <c r="V32" s="24"/>
      <c r="W32" s="25"/>
      <c r="X32" s="25"/>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row>
    <row r="33" spans="1:66" s="3" customFormat="1" ht="30" customHeight="1" thickBot="1" x14ac:dyDescent="0.3">
      <c r="A33" s="28"/>
      <c r="B33" s="68" t="s">
        <v>43</v>
      </c>
      <c r="C33" s="35"/>
      <c r="D33" s="16">
        <v>0</v>
      </c>
      <c r="E33" s="52"/>
      <c r="F33" s="76">
        <v>0.5</v>
      </c>
      <c r="G33" s="76">
        <f t="shared" ref="G33:G36" si="12">F33+G32</f>
        <v>1.5</v>
      </c>
      <c r="H33" s="52"/>
      <c r="I33" s="13"/>
      <c r="J33" s="13" t="str">
        <f t="shared" si="6"/>
        <v/>
      </c>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row>
    <row r="34" spans="1:66" s="3" customFormat="1" ht="30" customHeight="1" thickBot="1" x14ac:dyDescent="0.3">
      <c r="A34" s="28"/>
      <c r="B34" s="40" t="s">
        <v>44</v>
      </c>
      <c r="C34" s="35"/>
      <c r="D34" s="16">
        <v>0</v>
      </c>
      <c r="E34" s="52"/>
      <c r="F34" s="76">
        <v>1</v>
      </c>
      <c r="G34" s="76">
        <f t="shared" si="12"/>
        <v>2.5</v>
      </c>
      <c r="H34" s="52"/>
      <c r="I34" s="13"/>
      <c r="J34" s="13" t="str">
        <f t="shared" si="6"/>
        <v/>
      </c>
      <c r="K34" s="24"/>
      <c r="L34" s="24"/>
      <c r="M34" s="24"/>
      <c r="N34" s="24"/>
      <c r="O34" s="24"/>
      <c r="P34" s="24"/>
      <c r="Q34" s="24"/>
      <c r="R34" s="24"/>
      <c r="S34" s="24"/>
      <c r="T34" s="24"/>
      <c r="U34" s="24"/>
      <c r="V34" s="24"/>
      <c r="W34" s="24"/>
      <c r="X34" s="24"/>
      <c r="Y34" s="24"/>
      <c r="Z34" s="24"/>
      <c r="AA34" s="25"/>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row>
    <row r="35" spans="1:66" s="3" customFormat="1" ht="45.75" thickBot="1" x14ac:dyDescent="0.3">
      <c r="A35" s="28"/>
      <c r="B35" s="68" t="s">
        <v>45</v>
      </c>
      <c r="C35" s="35"/>
      <c r="D35" s="16">
        <v>0</v>
      </c>
      <c r="E35" s="52"/>
      <c r="F35" s="76">
        <v>0</v>
      </c>
      <c r="G35" s="76">
        <f t="shared" si="12"/>
        <v>2.5</v>
      </c>
      <c r="H35" s="52"/>
      <c r="I35" s="13"/>
      <c r="J35" s="13" t="str">
        <f t="shared" si="6"/>
        <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row>
    <row r="36" spans="1:66" s="3" customFormat="1" ht="30.75" thickBot="1" x14ac:dyDescent="0.3">
      <c r="A36" s="28"/>
      <c r="B36" s="68" t="s">
        <v>46</v>
      </c>
      <c r="C36" s="35"/>
      <c r="D36" s="16">
        <v>0</v>
      </c>
      <c r="E36" s="52"/>
      <c r="F36" s="76">
        <v>0.5</v>
      </c>
      <c r="G36" s="76">
        <f t="shared" si="12"/>
        <v>3</v>
      </c>
      <c r="H36" s="52"/>
      <c r="I36" s="13"/>
      <c r="J36" s="13"/>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row>
    <row r="37" spans="1:66" s="3" customFormat="1" ht="30" customHeight="1" thickBot="1" x14ac:dyDescent="0.3">
      <c r="A37" s="28"/>
      <c r="B37" s="198" t="s">
        <v>48</v>
      </c>
      <c r="C37" s="198"/>
      <c r="D37" s="198"/>
      <c r="E37" s="198"/>
      <c r="F37" s="198"/>
      <c r="G37" s="198"/>
      <c r="H37" s="67"/>
      <c r="I37" s="13"/>
      <c r="J37" s="13"/>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row>
    <row r="38" spans="1:66" s="3" customFormat="1" ht="30" customHeight="1" thickBot="1" x14ac:dyDescent="0.3">
      <c r="A38" s="28"/>
      <c r="B38" s="40" t="s">
        <v>49</v>
      </c>
      <c r="C38" s="35"/>
      <c r="D38" s="16">
        <v>0</v>
      </c>
      <c r="E38" s="52"/>
      <c r="F38" s="76">
        <v>0.5</v>
      </c>
      <c r="G38" s="76">
        <f>F38+G36</f>
        <v>3.5</v>
      </c>
      <c r="H38" s="52"/>
      <c r="I38" s="13"/>
      <c r="J38" s="13"/>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row>
    <row r="39" spans="1:66" s="3" customFormat="1" ht="30.75" thickBot="1" x14ac:dyDescent="0.3">
      <c r="A39" s="28"/>
      <c r="B39" s="68" t="s">
        <v>62</v>
      </c>
      <c r="C39" s="35"/>
      <c r="D39" s="16">
        <v>0</v>
      </c>
      <c r="E39" s="52"/>
      <c r="F39" s="76">
        <v>0</v>
      </c>
      <c r="G39" s="76">
        <f>F39+G38</f>
        <v>3.5</v>
      </c>
      <c r="H39" s="52"/>
      <c r="I39" s="13"/>
      <c r="J39" s="13"/>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row>
    <row r="40" spans="1:66" s="3" customFormat="1" ht="45.75" thickBot="1" x14ac:dyDescent="0.3">
      <c r="A40" s="28"/>
      <c r="B40" s="68" t="s">
        <v>50</v>
      </c>
      <c r="C40" s="35"/>
      <c r="D40" s="16">
        <v>0</v>
      </c>
      <c r="E40" s="52"/>
      <c r="F40" s="76">
        <v>0.5</v>
      </c>
      <c r="G40" s="76">
        <f t="shared" ref="G40:G43" si="13">F40+G39</f>
        <v>4</v>
      </c>
      <c r="H40" s="52"/>
      <c r="I40" s="13"/>
      <c r="J40" s="13"/>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row>
    <row r="41" spans="1:66" s="3" customFormat="1" ht="30" customHeight="1" thickBot="1" x14ac:dyDescent="0.3">
      <c r="A41" s="28"/>
      <c r="B41" s="40" t="s">
        <v>51</v>
      </c>
      <c r="C41" s="35"/>
      <c r="D41" s="16">
        <v>0</v>
      </c>
      <c r="E41" s="52"/>
      <c r="F41" s="76">
        <v>0.5</v>
      </c>
      <c r="G41" s="76">
        <f t="shared" si="13"/>
        <v>4.5</v>
      </c>
      <c r="H41" s="52"/>
      <c r="I41" s="13"/>
      <c r="J41" s="13"/>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row>
    <row r="42" spans="1:66" s="3" customFormat="1" ht="30.75" thickBot="1" x14ac:dyDescent="0.3">
      <c r="A42" s="28"/>
      <c r="B42" s="68" t="s">
        <v>63</v>
      </c>
      <c r="C42" s="35"/>
      <c r="D42" s="16">
        <v>0</v>
      </c>
      <c r="E42" s="52"/>
      <c r="F42" s="76">
        <v>0</v>
      </c>
      <c r="G42" s="76">
        <f t="shared" si="13"/>
        <v>4.5</v>
      </c>
      <c r="H42" s="52"/>
      <c r="I42" s="13"/>
      <c r="J42" s="13"/>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row>
    <row r="43" spans="1:66" s="3" customFormat="1" ht="45.75" thickBot="1" x14ac:dyDescent="0.3">
      <c r="A43" s="28"/>
      <c r="B43" s="68" t="s">
        <v>52</v>
      </c>
      <c r="C43" s="35"/>
      <c r="D43" s="16">
        <v>0</v>
      </c>
      <c r="E43" s="52"/>
      <c r="F43" s="76">
        <v>0.5</v>
      </c>
      <c r="G43" s="76">
        <f t="shared" si="13"/>
        <v>5</v>
      </c>
      <c r="H43" s="52"/>
      <c r="I43" s="13"/>
      <c r="J43" s="13"/>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row>
    <row r="44" spans="1:66" s="3" customFormat="1" ht="30" customHeight="1" thickBot="1" x14ac:dyDescent="0.3">
      <c r="A44" s="28"/>
      <c r="B44" s="67" t="s">
        <v>55</v>
      </c>
      <c r="C44" s="67"/>
      <c r="D44" s="67"/>
      <c r="E44" s="67"/>
      <c r="F44" s="67"/>
      <c r="G44" s="67"/>
      <c r="H44" s="67"/>
      <c r="I44" s="13"/>
      <c r="J44" s="13"/>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row>
    <row r="45" spans="1:66" s="3" customFormat="1" ht="30" customHeight="1" thickBot="1" x14ac:dyDescent="0.3">
      <c r="A45" s="28"/>
      <c r="B45" s="40" t="s">
        <v>53</v>
      </c>
      <c r="C45" s="35"/>
      <c r="D45" s="16">
        <v>0</v>
      </c>
      <c r="E45" s="52"/>
      <c r="F45" s="76">
        <v>0.5</v>
      </c>
      <c r="G45" s="76">
        <f>F45+G43</f>
        <v>5.5</v>
      </c>
      <c r="H45" s="52"/>
      <c r="I45" s="13"/>
      <c r="J45" s="13"/>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row>
    <row r="46" spans="1:66" s="3" customFormat="1" ht="45.75" thickBot="1" x14ac:dyDescent="0.3">
      <c r="A46" s="28"/>
      <c r="B46" s="68" t="s">
        <v>64</v>
      </c>
      <c r="C46" s="35"/>
      <c r="D46" s="16">
        <v>0</v>
      </c>
      <c r="E46" s="52"/>
      <c r="F46" s="76">
        <v>0</v>
      </c>
      <c r="G46" s="76">
        <f>F46+G45</f>
        <v>5.5</v>
      </c>
      <c r="H46" s="52"/>
      <c r="I46" s="13"/>
      <c r="J46" s="13"/>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row>
    <row r="47" spans="1:66" s="3" customFormat="1" ht="45.75" thickBot="1" x14ac:dyDescent="0.3">
      <c r="A47" s="28"/>
      <c r="B47" s="68" t="s">
        <v>65</v>
      </c>
      <c r="C47" s="35"/>
      <c r="D47" s="16">
        <v>0</v>
      </c>
      <c r="E47" s="52"/>
      <c r="F47" s="76">
        <v>0.5</v>
      </c>
      <c r="G47" s="76">
        <f t="shared" ref="G47:G50" si="14">F47+G46</f>
        <v>6</v>
      </c>
      <c r="H47" s="52"/>
      <c r="I47" s="13"/>
      <c r="J47" s="13"/>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row>
    <row r="48" spans="1:66" s="3" customFormat="1" ht="45.75" thickBot="1" x14ac:dyDescent="0.3">
      <c r="A48" s="28"/>
      <c r="B48" s="68" t="s">
        <v>66</v>
      </c>
      <c r="C48" s="35"/>
      <c r="D48" s="16">
        <v>0</v>
      </c>
      <c r="E48" s="52"/>
      <c r="F48" s="76">
        <v>2</v>
      </c>
      <c r="G48" s="76">
        <f t="shared" si="14"/>
        <v>8</v>
      </c>
      <c r="H48" s="52"/>
      <c r="I48" s="13"/>
      <c r="J48" s="13"/>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row>
    <row r="49" spans="1:66" s="3" customFormat="1" ht="29.45" customHeight="1" thickBot="1" x14ac:dyDescent="0.3">
      <c r="A49" s="28"/>
      <c r="B49" s="68" t="s">
        <v>67</v>
      </c>
      <c r="C49" s="35"/>
      <c r="D49" s="16">
        <v>0</v>
      </c>
      <c r="E49" s="52"/>
      <c r="F49" s="76">
        <v>0</v>
      </c>
      <c r="G49" s="76">
        <f t="shared" si="14"/>
        <v>8</v>
      </c>
      <c r="H49" s="52"/>
      <c r="I49" s="13"/>
      <c r="J49" s="13"/>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row>
    <row r="50" spans="1:66" s="3" customFormat="1" ht="30" customHeight="1" thickBot="1" x14ac:dyDescent="0.3">
      <c r="A50" s="28"/>
      <c r="B50" s="140" t="s">
        <v>54</v>
      </c>
      <c r="C50" s="141"/>
      <c r="D50" s="142">
        <v>0</v>
      </c>
      <c r="E50" s="143"/>
      <c r="F50" s="144">
        <v>0.5</v>
      </c>
      <c r="G50" s="144">
        <f t="shared" si="14"/>
        <v>8.5</v>
      </c>
      <c r="H50" s="143"/>
      <c r="I50" s="13"/>
      <c r="J50" s="13"/>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row>
    <row r="51" spans="1:66" s="3" customFormat="1" ht="30" customHeight="1" thickBot="1" x14ac:dyDescent="0.3">
      <c r="A51" s="28" t="s">
        <v>11</v>
      </c>
      <c r="B51" s="151" t="s">
        <v>68</v>
      </c>
      <c r="C51" s="152"/>
      <c r="D51" s="153"/>
      <c r="E51" s="154"/>
      <c r="F51" s="155"/>
      <c r="G51" s="156">
        <f>G61</f>
        <v>7</v>
      </c>
      <c r="H51" s="157"/>
      <c r="I51" s="13"/>
      <c r="J51" s="13" t="str">
        <f t="shared" si="6"/>
        <v/>
      </c>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row>
    <row r="52" spans="1:66" s="3" customFormat="1" ht="30" customHeight="1" thickBot="1" x14ac:dyDescent="0.3">
      <c r="A52" s="28"/>
      <c r="B52" s="145" t="s">
        <v>69</v>
      </c>
      <c r="C52" s="146"/>
      <c r="D52" s="147"/>
      <c r="E52" s="148"/>
      <c r="F52" s="149"/>
      <c r="G52" s="149"/>
      <c r="H52" s="150"/>
      <c r="I52" s="13"/>
      <c r="J52" s="13"/>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row>
    <row r="53" spans="1:66" s="3" customFormat="1" ht="30" customHeight="1" thickBot="1" x14ac:dyDescent="0.3">
      <c r="A53" s="28"/>
      <c r="B53" s="41" t="s">
        <v>70</v>
      </c>
      <c r="C53" s="36"/>
      <c r="D53" s="18">
        <v>0</v>
      </c>
      <c r="E53" s="48"/>
      <c r="F53" s="78">
        <v>2</v>
      </c>
      <c r="G53" s="78">
        <f>F53</f>
        <v>2</v>
      </c>
      <c r="H53" s="48"/>
      <c r="I53" s="13"/>
      <c r="J53" s="13" t="str">
        <f t="shared" si="6"/>
        <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row>
    <row r="54" spans="1:66" s="3" customFormat="1" ht="30.75" thickBot="1" x14ac:dyDescent="0.3">
      <c r="A54" s="28"/>
      <c r="B54" s="77" t="s">
        <v>71</v>
      </c>
      <c r="C54" s="36"/>
      <c r="D54" s="18">
        <v>0</v>
      </c>
      <c r="E54" s="48"/>
      <c r="F54" s="78">
        <v>0</v>
      </c>
      <c r="G54" s="78">
        <f>F54+G53</f>
        <v>2</v>
      </c>
      <c r="H54" s="48"/>
      <c r="I54" s="13"/>
      <c r="J54" s="13" t="str">
        <f t="shared" si="6"/>
        <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row>
    <row r="55" spans="1:66" s="3" customFormat="1" ht="30" customHeight="1" thickBot="1" x14ac:dyDescent="0.3">
      <c r="A55" s="28"/>
      <c r="B55" s="41" t="s">
        <v>72</v>
      </c>
      <c r="C55" s="36"/>
      <c r="D55" s="18">
        <v>0</v>
      </c>
      <c r="E55" s="48"/>
      <c r="F55" s="78">
        <v>2</v>
      </c>
      <c r="G55" s="78">
        <f t="shared" ref="G55:G56" si="15">F55+G54</f>
        <v>4</v>
      </c>
      <c r="H55" s="48"/>
      <c r="I55" s="13"/>
      <c r="J55" s="13" t="str">
        <f t="shared" si="6"/>
        <v/>
      </c>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row>
    <row r="56" spans="1:66" s="3" customFormat="1" ht="45.75" thickBot="1" x14ac:dyDescent="0.3">
      <c r="A56" s="28"/>
      <c r="B56" s="77" t="s">
        <v>73</v>
      </c>
      <c r="C56" s="36"/>
      <c r="D56" s="18">
        <v>0</v>
      </c>
      <c r="E56" s="48"/>
      <c r="F56" s="78">
        <v>0.5</v>
      </c>
      <c r="G56" s="78">
        <f t="shared" si="15"/>
        <v>4.5</v>
      </c>
      <c r="H56" s="48"/>
      <c r="I56" s="13"/>
      <c r="J56" s="13" t="str">
        <f t="shared" si="6"/>
        <v/>
      </c>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row>
    <row r="57" spans="1:66" s="3" customFormat="1" ht="30" customHeight="1" thickBot="1" x14ac:dyDescent="0.3">
      <c r="A57" s="28"/>
      <c r="B57" s="17" t="s">
        <v>74</v>
      </c>
      <c r="C57" s="17"/>
      <c r="D57" s="17"/>
      <c r="E57" s="17"/>
      <c r="F57" s="79"/>
      <c r="G57" s="79"/>
      <c r="H57" s="17"/>
      <c r="I57" s="13"/>
      <c r="J57" s="13" t="str">
        <f t="shared" si="6"/>
        <v/>
      </c>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row>
    <row r="58" spans="1:66" s="3" customFormat="1" ht="30" customHeight="1" thickBot="1" x14ac:dyDescent="0.3">
      <c r="A58" s="28"/>
      <c r="B58" s="41" t="s">
        <v>75</v>
      </c>
      <c r="C58" s="36"/>
      <c r="D58" s="18">
        <v>0</v>
      </c>
      <c r="E58" s="48"/>
      <c r="F58" s="78">
        <v>2</v>
      </c>
      <c r="G58" s="78">
        <f>G56</f>
        <v>4.5</v>
      </c>
      <c r="H58" s="48"/>
      <c r="I58" s="13"/>
      <c r="J58" s="13"/>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row>
    <row r="59" spans="1:66" s="3" customFormat="1" ht="30" customHeight="1" thickBot="1" x14ac:dyDescent="0.3">
      <c r="A59" s="28"/>
      <c r="B59" s="41" t="s">
        <v>76</v>
      </c>
      <c r="C59" s="36"/>
      <c r="D59" s="18">
        <v>0</v>
      </c>
      <c r="E59" s="48"/>
      <c r="F59" s="78">
        <v>0</v>
      </c>
      <c r="G59" s="78">
        <f>F59+G58</f>
        <v>4.5</v>
      </c>
      <c r="H59" s="48"/>
      <c r="I59" s="13"/>
      <c r="J59" s="13"/>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row>
    <row r="60" spans="1:66" s="3" customFormat="1" ht="30" customHeight="1" thickBot="1" x14ac:dyDescent="0.3">
      <c r="A60" s="28"/>
      <c r="B60" s="41" t="s">
        <v>77</v>
      </c>
      <c r="C60" s="36"/>
      <c r="D60" s="18">
        <v>0</v>
      </c>
      <c r="E60" s="48"/>
      <c r="F60" s="78">
        <v>2</v>
      </c>
      <c r="G60" s="78">
        <f t="shared" ref="G60:G61" si="16">F60+G59</f>
        <v>6.5</v>
      </c>
      <c r="H60" s="48"/>
      <c r="I60" s="13"/>
      <c r="J60" s="13"/>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row>
    <row r="61" spans="1:66" s="3" customFormat="1" ht="60.75" thickBot="1" x14ac:dyDescent="0.3">
      <c r="A61" s="28"/>
      <c r="B61" s="158" t="s">
        <v>78</v>
      </c>
      <c r="C61" s="159"/>
      <c r="D61" s="160">
        <v>0</v>
      </c>
      <c r="E61" s="161"/>
      <c r="F61" s="162">
        <v>0.5</v>
      </c>
      <c r="G61" s="162">
        <f t="shared" si="16"/>
        <v>7</v>
      </c>
      <c r="H61" s="161"/>
      <c r="I61" s="13"/>
      <c r="J61" s="13"/>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row>
    <row r="62" spans="1:66" s="3" customFormat="1" ht="30.75" customHeight="1" thickBot="1" x14ac:dyDescent="0.3">
      <c r="A62" s="28" t="s">
        <v>11</v>
      </c>
      <c r="B62" s="202" t="s">
        <v>79</v>
      </c>
      <c r="C62" s="202"/>
      <c r="D62" s="202"/>
      <c r="E62" s="167"/>
      <c r="F62" s="168"/>
      <c r="G62" s="168">
        <f>G68</f>
        <v>1.5</v>
      </c>
      <c r="H62" s="169"/>
      <c r="I62" s="13"/>
      <c r="J62" s="13" t="str">
        <f t="shared" si="6"/>
        <v/>
      </c>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row>
    <row r="63" spans="1:66" s="3" customFormat="1" ht="30.75" customHeight="1" thickBot="1" x14ac:dyDescent="0.3">
      <c r="A63" s="28"/>
      <c r="B63" s="203" t="s">
        <v>80</v>
      </c>
      <c r="C63" s="203"/>
      <c r="D63" s="163"/>
      <c r="E63" s="164"/>
      <c r="F63" s="165"/>
      <c r="G63" s="165"/>
      <c r="H63" s="166"/>
      <c r="I63" s="13"/>
      <c r="J63" s="13"/>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row>
    <row r="64" spans="1:66" s="3" customFormat="1" ht="31.5" customHeight="1" thickBot="1" x14ac:dyDescent="0.3">
      <c r="A64" s="28"/>
      <c r="B64" s="80" t="s">
        <v>81</v>
      </c>
      <c r="C64" s="37"/>
      <c r="D64" s="19">
        <v>0</v>
      </c>
      <c r="E64" s="53"/>
      <c r="F64" s="204">
        <v>0.5</v>
      </c>
      <c r="G64" s="81">
        <f>F64</f>
        <v>0.5</v>
      </c>
      <c r="H64" s="53"/>
      <c r="I64" s="13"/>
      <c r="J64" s="13" t="str">
        <f t="shared" si="6"/>
        <v/>
      </c>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row>
    <row r="65" spans="1:66" s="3" customFormat="1" ht="30" customHeight="1" thickBot="1" x14ac:dyDescent="0.3">
      <c r="A65" s="28"/>
      <c r="B65" s="42" t="s">
        <v>82</v>
      </c>
      <c r="C65" s="37"/>
      <c r="D65" s="19">
        <v>0</v>
      </c>
      <c r="E65" s="53"/>
      <c r="F65" s="205"/>
      <c r="G65" s="81">
        <f>G64</f>
        <v>0.5</v>
      </c>
      <c r="H65" s="53"/>
      <c r="I65" s="13"/>
      <c r="J65" s="13"/>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row>
    <row r="66" spans="1:66" s="3" customFormat="1" ht="30" customHeight="1" thickBot="1" x14ac:dyDescent="0.3">
      <c r="A66" s="28"/>
      <c r="B66" s="42" t="s">
        <v>83</v>
      </c>
      <c r="C66" s="37"/>
      <c r="D66" s="19">
        <v>0</v>
      </c>
      <c r="E66" s="53"/>
      <c r="F66" s="81">
        <v>0.5</v>
      </c>
      <c r="G66" s="81">
        <f>F66+G65</f>
        <v>1</v>
      </c>
      <c r="H66" s="53"/>
      <c r="I66" s="13"/>
      <c r="J66" s="13" t="str">
        <f t="shared" si="6"/>
        <v/>
      </c>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row>
    <row r="67" spans="1:66" s="3" customFormat="1" ht="30.75" thickBot="1" x14ac:dyDescent="0.3">
      <c r="A67" s="28"/>
      <c r="B67" s="80" t="s">
        <v>84</v>
      </c>
      <c r="C67" s="37"/>
      <c r="D67" s="19">
        <v>0</v>
      </c>
      <c r="E67" s="53"/>
      <c r="F67" s="81">
        <v>0</v>
      </c>
      <c r="G67" s="81">
        <f t="shared" ref="G67" si="17">F67+G66</f>
        <v>1</v>
      </c>
      <c r="H67" s="53"/>
      <c r="I67" s="13"/>
      <c r="J67" s="13" t="str">
        <f t="shared" si="6"/>
        <v/>
      </c>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row>
    <row r="68" spans="1:66" s="3" customFormat="1" ht="30.75" thickBot="1" x14ac:dyDescent="0.3">
      <c r="A68" s="28"/>
      <c r="B68" s="170" t="s">
        <v>85</v>
      </c>
      <c r="C68" s="171"/>
      <c r="D68" s="172">
        <v>0</v>
      </c>
      <c r="E68" s="173"/>
      <c r="F68" s="94">
        <v>0.5</v>
      </c>
      <c r="G68" s="94">
        <f>F68+G67</f>
        <v>1.5</v>
      </c>
      <c r="H68" s="173"/>
      <c r="I68" s="13"/>
      <c r="J68" s="13" t="str">
        <f t="shared" si="6"/>
        <v/>
      </c>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row>
    <row r="69" spans="1:66" s="3" customFormat="1" ht="34.5" customHeight="1" thickBot="1" x14ac:dyDescent="0.3">
      <c r="A69" s="28"/>
      <c r="B69" s="206" t="s">
        <v>86</v>
      </c>
      <c r="C69" s="206"/>
      <c r="D69" s="206"/>
      <c r="E69" s="206"/>
      <c r="F69" s="179"/>
      <c r="G69" s="180">
        <f>G79</f>
        <v>5.5</v>
      </c>
      <c r="H69" s="181"/>
      <c r="I69" s="13"/>
      <c r="J69" s="13"/>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row>
    <row r="70" spans="1:66" s="3" customFormat="1" ht="30" customHeight="1" thickBot="1" x14ac:dyDescent="0.3">
      <c r="A70" s="28"/>
      <c r="B70" s="174" t="s">
        <v>87</v>
      </c>
      <c r="C70" s="175"/>
      <c r="D70" s="176"/>
      <c r="E70" s="177"/>
      <c r="F70" s="178"/>
      <c r="G70" s="178"/>
      <c r="H70" s="177"/>
      <c r="I70" s="13"/>
      <c r="J70" s="13"/>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row>
    <row r="71" spans="1:66" s="3" customFormat="1" ht="30" customHeight="1" thickBot="1" x14ac:dyDescent="0.3">
      <c r="A71" s="28"/>
      <c r="B71" s="83" t="s">
        <v>88</v>
      </c>
      <c r="C71" s="84"/>
      <c r="D71" s="85">
        <v>0</v>
      </c>
      <c r="E71" s="86"/>
      <c r="F71" s="87">
        <v>2</v>
      </c>
      <c r="G71" s="87">
        <f>F71</f>
        <v>2</v>
      </c>
      <c r="H71" s="86"/>
      <c r="I71" s="13"/>
      <c r="J71" s="13"/>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row>
    <row r="72" spans="1:66" s="3" customFormat="1" ht="30.75" thickBot="1" x14ac:dyDescent="0.3">
      <c r="A72" s="28"/>
      <c r="B72" s="89" t="s">
        <v>89</v>
      </c>
      <c r="C72" s="84"/>
      <c r="D72" s="85">
        <v>0</v>
      </c>
      <c r="E72" s="86"/>
      <c r="F72" s="87">
        <v>0</v>
      </c>
      <c r="G72" s="87">
        <f>F72+G71</f>
        <v>2</v>
      </c>
      <c r="H72" s="86"/>
      <c r="I72" s="13"/>
      <c r="J72" s="13"/>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row>
    <row r="73" spans="1:66" s="3" customFormat="1" ht="30" customHeight="1" thickBot="1" x14ac:dyDescent="0.3">
      <c r="A73" s="28"/>
      <c r="B73" s="83" t="s">
        <v>90</v>
      </c>
      <c r="C73" s="84"/>
      <c r="D73" s="85">
        <v>0</v>
      </c>
      <c r="E73" s="86"/>
      <c r="F73" s="87">
        <v>2</v>
      </c>
      <c r="G73" s="87">
        <f t="shared" ref="G73:G74" si="18">F73+G72</f>
        <v>4</v>
      </c>
      <c r="H73" s="86"/>
      <c r="I73" s="13"/>
      <c r="J73" s="13"/>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row>
    <row r="74" spans="1:66" s="3" customFormat="1" ht="45.75" thickBot="1" x14ac:dyDescent="0.3">
      <c r="A74" s="28"/>
      <c r="B74" s="89" t="s">
        <v>91</v>
      </c>
      <c r="C74" s="84"/>
      <c r="D74" s="85">
        <v>0</v>
      </c>
      <c r="E74" s="86"/>
      <c r="F74" s="87">
        <v>0</v>
      </c>
      <c r="G74" s="87">
        <f t="shared" si="18"/>
        <v>4</v>
      </c>
      <c r="H74" s="86"/>
      <c r="I74" s="13"/>
      <c r="J74" s="13"/>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row>
    <row r="75" spans="1:66" s="3" customFormat="1" ht="30" customHeight="1" thickBot="1" x14ac:dyDescent="0.3">
      <c r="A75" s="28"/>
      <c r="B75" s="82" t="s">
        <v>94</v>
      </c>
      <c r="C75" s="82"/>
      <c r="D75" s="82"/>
      <c r="E75" s="82"/>
      <c r="F75" s="82"/>
      <c r="G75" s="82"/>
      <c r="H75" s="82"/>
      <c r="I75" s="13"/>
      <c r="J75" s="13"/>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row>
    <row r="76" spans="1:66" s="3" customFormat="1" ht="30" customHeight="1" thickBot="1" x14ac:dyDescent="0.3">
      <c r="A76" s="28"/>
      <c r="B76" s="83" t="s">
        <v>95</v>
      </c>
      <c r="C76" s="83"/>
      <c r="D76" s="85">
        <v>0</v>
      </c>
      <c r="E76" s="83"/>
      <c r="F76" s="87">
        <v>2</v>
      </c>
      <c r="G76" s="87">
        <f>G74</f>
        <v>4</v>
      </c>
      <c r="H76" s="83"/>
      <c r="I76" s="13"/>
      <c r="J76" s="13"/>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row>
    <row r="77" spans="1:66" s="3" customFormat="1" ht="45.75" thickBot="1" x14ac:dyDescent="0.3">
      <c r="A77" s="28"/>
      <c r="B77" s="89" t="s">
        <v>91</v>
      </c>
      <c r="C77" s="83"/>
      <c r="D77" s="85">
        <v>0</v>
      </c>
      <c r="E77" s="83"/>
      <c r="F77" s="87">
        <v>0</v>
      </c>
      <c r="G77" s="87">
        <f>F77+G76</f>
        <v>4</v>
      </c>
      <c r="H77" s="83"/>
      <c r="I77" s="13"/>
      <c r="J77" s="13"/>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row>
    <row r="78" spans="1:66" s="3" customFormat="1" ht="30" customHeight="1" thickBot="1" x14ac:dyDescent="0.3">
      <c r="A78" s="28"/>
      <c r="B78" s="83" t="s">
        <v>93</v>
      </c>
      <c r="C78" s="83"/>
      <c r="D78" s="85">
        <v>0</v>
      </c>
      <c r="E78" s="83"/>
      <c r="F78" s="87">
        <v>1</v>
      </c>
      <c r="G78" s="87">
        <f>F78+G77</f>
        <v>5</v>
      </c>
      <c r="H78" s="83"/>
      <c r="I78" s="13"/>
      <c r="J78" s="13"/>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row>
    <row r="79" spans="1:66" s="3" customFormat="1" ht="45.75" thickBot="1" x14ac:dyDescent="0.3">
      <c r="A79" s="28"/>
      <c r="B79" s="182" t="s">
        <v>92</v>
      </c>
      <c r="C79" s="183"/>
      <c r="D79" s="184">
        <v>0</v>
      </c>
      <c r="E79" s="185"/>
      <c r="F79" s="186">
        <v>0.5</v>
      </c>
      <c r="G79" s="186">
        <f>F79+G78</f>
        <v>5.5</v>
      </c>
      <c r="H79" s="185"/>
      <c r="I79" s="13"/>
      <c r="J79" s="13"/>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row>
    <row r="80" spans="1:66" s="3" customFormat="1" ht="30" customHeight="1" thickBot="1" x14ac:dyDescent="0.3">
      <c r="A80" s="28"/>
      <c r="B80" s="199" t="s">
        <v>96</v>
      </c>
      <c r="C80" s="199"/>
      <c r="D80" s="199"/>
      <c r="E80" s="199"/>
      <c r="F80" s="190"/>
      <c r="G80" s="191">
        <f>G89</f>
        <v>6.5</v>
      </c>
      <c r="H80" s="192"/>
      <c r="I80" s="13"/>
      <c r="J80" s="13"/>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row>
    <row r="81" spans="1:66" s="3" customFormat="1" ht="30" customHeight="1" thickBot="1" x14ac:dyDescent="0.3">
      <c r="A81" s="28"/>
      <c r="B81" s="200" t="s">
        <v>97</v>
      </c>
      <c r="C81" s="200"/>
      <c r="D81" s="187"/>
      <c r="E81" s="188"/>
      <c r="F81" s="189"/>
      <c r="G81" s="189"/>
      <c r="H81" s="188"/>
      <c r="I81" s="13"/>
      <c r="J81" s="13"/>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row>
    <row r="82" spans="1:66" s="3" customFormat="1" ht="30" customHeight="1" thickBot="1" x14ac:dyDescent="0.3">
      <c r="A82" s="28"/>
      <c r="B82" s="91" t="s">
        <v>104</v>
      </c>
      <c r="C82" s="71"/>
      <c r="D82" s="72">
        <v>0</v>
      </c>
      <c r="E82" s="73"/>
      <c r="F82" s="74">
        <v>1.5</v>
      </c>
      <c r="G82" s="74">
        <f>F82</f>
        <v>1.5</v>
      </c>
      <c r="H82" s="73"/>
      <c r="I82" s="13"/>
      <c r="J82" s="13"/>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row>
    <row r="83" spans="1:66" s="3" customFormat="1" ht="45.75" thickBot="1" x14ac:dyDescent="0.3">
      <c r="A83" s="28"/>
      <c r="B83" s="91" t="s">
        <v>98</v>
      </c>
      <c r="C83" s="71"/>
      <c r="D83" s="72">
        <v>0</v>
      </c>
      <c r="E83" s="73"/>
      <c r="F83" s="74">
        <v>0</v>
      </c>
      <c r="G83" s="74">
        <f>F83+G82</f>
        <v>1.5</v>
      </c>
      <c r="H83" s="73"/>
      <c r="I83" s="13"/>
      <c r="J83" s="13"/>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row>
    <row r="84" spans="1:66" s="3" customFormat="1" ht="45.75" thickBot="1" x14ac:dyDescent="0.3">
      <c r="A84" s="28"/>
      <c r="B84" s="91" t="s">
        <v>105</v>
      </c>
      <c r="C84" s="71"/>
      <c r="D84" s="72">
        <v>0</v>
      </c>
      <c r="E84" s="73"/>
      <c r="F84" s="74">
        <v>0.5</v>
      </c>
      <c r="G84" s="74">
        <f>F84+G83</f>
        <v>2</v>
      </c>
      <c r="H84" s="73"/>
      <c r="I84" s="13"/>
      <c r="J84" s="13"/>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row>
    <row r="85" spans="1:66" s="3" customFormat="1" ht="30" customHeight="1" thickBot="1" x14ac:dyDescent="0.3">
      <c r="A85" s="28"/>
      <c r="B85" s="201" t="s">
        <v>99</v>
      </c>
      <c r="C85" s="201"/>
      <c r="D85" s="201"/>
      <c r="E85" s="201"/>
      <c r="F85" s="201"/>
      <c r="G85" s="201"/>
      <c r="H85" s="92"/>
      <c r="I85" s="13"/>
      <c r="J85" s="13"/>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row>
    <row r="86" spans="1:66" s="3" customFormat="1" ht="30" customHeight="1" thickBot="1" x14ac:dyDescent="0.3">
      <c r="A86" s="28"/>
      <c r="B86" s="91" t="s">
        <v>100</v>
      </c>
      <c r="C86" s="93"/>
      <c r="D86" s="72">
        <v>0</v>
      </c>
      <c r="E86" s="73"/>
      <c r="F86" s="74">
        <v>2</v>
      </c>
      <c r="G86" s="74">
        <f>G84+F86</f>
        <v>4</v>
      </c>
      <c r="H86" s="93"/>
      <c r="I86" s="13"/>
      <c r="J86" s="13"/>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row>
    <row r="87" spans="1:66" s="3" customFormat="1" ht="45.75" thickBot="1" x14ac:dyDescent="0.3">
      <c r="A87" s="28"/>
      <c r="B87" s="91" t="s">
        <v>101</v>
      </c>
      <c r="C87" s="93"/>
      <c r="D87" s="72">
        <v>0</v>
      </c>
      <c r="E87" s="73"/>
      <c r="F87" s="74">
        <v>0</v>
      </c>
      <c r="G87" s="74">
        <f>F87+G86</f>
        <v>4</v>
      </c>
      <c r="H87" s="93"/>
      <c r="I87" s="13"/>
      <c r="J87" s="13"/>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row>
    <row r="88" spans="1:66" s="3" customFormat="1" ht="30" customHeight="1" thickBot="1" x14ac:dyDescent="0.3">
      <c r="A88" s="28"/>
      <c r="B88" s="91" t="s">
        <v>102</v>
      </c>
      <c r="C88" s="93"/>
      <c r="D88" s="72">
        <v>0</v>
      </c>
      <c r="E88" s="73"/>
      <c r="F88" s="74">
        <v>2</v>
      </c>
      <c r="G88" s="74">
        <f t="shared" ref="G88:G89" si="19">F88+G87</f>
        <v>6</v>
      </c>
      <c r="H88" s="93"/>
      <c r="I88" s="13"/>
      <c r="J88" s="13"/>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row>
    <row r="89" spans="1:66" s="3" customFormat="1" ht="45.75" thickBot="1" x14ac:dyDescent="0.3">
      <c r="A89" s="28"/>
      <c r="B89" s="193" t="s">
        <v>103</v>
      </c>
      <c r="C89" s="194"/>
      <c r="D89" s="125">
        <v>0</v>
      </c>
      <c r="E89" s="126"/>
      <c r="F89" s="127">
        <v>0.5</v>
      </c>
      <c r="G89" s="127">
        <f t="shared" si="19"/>
        <v>6.5</v>
      </c>
      <c r="H89" s="194"/>
      <c r="I89" s="13"/>
      <c r="J89" s="13"/>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row>
    <row r="90" spans="1:66" s="3" customFormat="1" ht="30" customHeight="1" thickBot="1" x14ac:dyDescent="0.3">
      <c r="A90" s="28"/>
      <c r="B90" s="133" t="s">
        <v>106</v>
      </c>
      <c r="C90" s="134"/>
      <c r="D90" s="135"/>
      <c r="E90" s="136"/>
      <c r="F90" s="137"/>
      <c r="G90" s="138">
        <f>G100</f>
        <v>6</v>
      </c>
      <c r="H90" s="139"/>
      <c r="I90" s="13"/>
      <c r="J90" s="13"/>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row>
    <row r="91" spans="1:66" s="3" customFormat="1" ht="30" customHeight="1" thickBot="1" x14ac:dyDescent="0.3">
      <c r="A91" s="28"/>
      <c r="B91" s="197" t="s">
        <v>107</v>
      </c>
      <c r="C91" s="197"/>
      <c r="D91" s="128"/>
      <c r="E91" s="129"/>
      <c r="F91" s="130"/>
      <c r="G91" s="131"/>
      <c r="H91" s="132"/>
      <c r="I91" s="13"/>
      <c r="J91" s="13"/>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row>
    <row r="92" spans="1:66" s="3" customFormat="1" ht="29.45" customHeight="1" thickBot="1" x14ac:dyDescent="0.3">
      <c r="A92" s="28"/>
      <c r="B92" s="68" t="s">
        <v>108</v>
      </c>
      <c r="C92" s="35"/>
      <c r="D92" s="16">
        <v>0</v>
      </c>
      <c r="E92" s="52"/>
      <c r="F92" s="76">
        <v>1</v>
      </c>
      <c r="G92" s="76">
        <f>F92</f>
        <v>1</v>
      </c>
      <c r="H92" s="52"/>
      <c r="I92" s="13"/>
      <c r="J92" s="13"/>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row>
    <row r="93" spans="1:66" s="3" customFormat="1" ht="45.75" thickBot="1" x14ac:dyDescent="0.3">
      <c r="A93" s="28"/>
      <c r="B93" s="68" t="s">
        <v>109</v>
      </c>
      <c r="C93" s="35"/>
      <c r="D93" s="16">
        <v>0</v>
      </c>
      <c r="E93" s="52"/>
      <c r="F93" s="76">
        <v>0</v>
      </c>
      <c r="G93" s="76">
        <f>F93+G92</f>
        <v>1</v>
      </c>
      <c r="H93" s="52"/>
      <c r="I93" s="13"/>
      <c r="J93" s="13"/>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row>
    <row r="94" spans="1:66" s="3" customFormat="1" ht="30" customHeight="1" thickBot="1" x14ac:dyDescent="0.3">
      <c r="A94" s="28"/>
      <c r="B94" s="68" t="s">
        <v>110</v>
      </c>
      <c r="C94" s="35"/>
      <c r="D94" s="16">
        <v>0</v>
      </c>
      <c r="E94" s="52"/>
      <c r="F94" s="76">
        <v>2</v>
      </c>
      <c r="G94" s="76">
        <f t="shared" ref="G94:G95" si="20">F94+G93</f>
        <v>3</v>
      </c>
      <c r="H94" s="52"/>
      <c r="I94" s="13"/>
      <c r="J94" s="13"/>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row>
    <row r="95" spans="1:66" s="3" customFormat="1" ht="45.75" thickBot="1" x14ac:dyDescent="0.3">
      <c r="A95" s="28"/>
      <c r="B95" s="68" t="s">
        <v>111</v>
      </c>
      <c r="C95" s="35"/>
      <c r="D95" s="16">
        <v>0</v>
      </c>
      <c r="E95" s="52"/>
      <c r="F95" s="76">
        <v>0.5</v>
      </c>
      <c r="G95" s="76">
        <f t="shared" si="20"/>
        <v>3.5</v>
      </c>
      <c r="H95" s="52"/>
      <c r="I95" s="13"/>
      <c r="J95" s="13"/>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row>
    <row r="96" spans="1:66" s="3" customFormat="1" ht="30" customHeight="1" thickBot="1" x14ac:dyDescent="0.3">
      <c r="A96" s="28"/>
      <c r="B96" s="198" t="s">
        <v>112</v>
      </c>
      <c r="C96" s="198"/>
      <c r="D96" s="15"/>
      <c r="E96" s="46"/>
      <c r="F96" s="61"/>
      <c r="G96" s="75"/>
      <c r="H96" s="47"/>
      <c r="I96" s="13"/>
      <c r="J96" s="13"/>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row>
    <row r="97" spans="1:66" s="3" customFormat="1" ht="30" customHeight="1" thickBot="1" x14ac:dyDescent="0.3">
      <c r="A97" s="28"/>
      <c r="B97" s="68" t="s">
        <v>113</v>
      </c>
      <c r="C97" s="35"/>
      <c r="D97" s="16">
        <v>0</v>
      </c>
      <c r="E97" s="52"/>
      <c r="F97" s="76">
        <v>1</v>
      </c>
      <c r="G97" s="76">
        <f>G95+F97</f>
        <v>4.5</v>
      </c>
      <c r="H97" s="52"/>
      <c r="I97" s="13"/>
      <c r="J97" s="13"/>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row>
    <row r="98" spans="1:66" s="3" customFormat="1" ht="65.25" customHeight="1" thickBot="1" x14ac:dyDescent="0.3">
      <c r="A98" s="28"/>
      <c r="B98" s="68" t="s">
        <v>114</v>
      </c>
      <c r="C98" s="35"/>
      <c r="D98" s="16">
        <v>0</v>
      </c>
      <c r="E98" s="52"/>
      <c r="F98" s="76">
        <v>0</v>
      </c>
      <c r="G98" s="76">
        <f>F98+G97</f>
        <v>4.5</v>
      </c>
      <c r="H98" s="52"/>
      <c r="I98" s="13"/>
      <c r="J98" s="13"/>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row>
    <row r="99" spans="1:66" s="3" customFormat="1" ht="34.5" customHeight="1" thickBot="1" x14ac:dyDescent="0.3">
      <c r="A99" s="28"/>
      <c r="B99" s="68" t="s">
        <v>116</v>
      </c>
      <c r="C99" s="35"/>
      <c r="D99" s="16">
        <v>0</v>
      </c>
      <c r="E99" s="52"/>
      <c r="F99" s="76">
        <v>1</v>
      </c>
      <c r="G99" s="76">
        <f t="shared" ref="G99:G100" si="21">F99+G98</f>
        <v>5.5</v>
      </c>
      <c r="H99" s="52"/>
      <c r="I99" s="13"/>
      <c r="J99" s="13"/>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row>
    <row r="100" spans="1:66" s="3" customFormat="1" ht="61.5" customHeight="1" thickBot="1" x14ac:dyDescent="0.3">
      <c r="A100" s="28"/>
      <c r="B100" s="140" t="s">
        <v>115</v>
      </c>
      <c r="C100" s="141"/>
      <c r="D100" s="142">
        <v>0</v>
      </c>
      <c r="E100" s="143"/>
      <c r="F100" s="144">
        <v>0.5</v>
      </c>
      <c r="G100" s="144">
        <f t="shared" si="21"/>
        <v>6</v>
      </c>
      <c r="H100" s="143"/>
      <c r="I100" s="13"/>
      <c r="J100" s="13"/>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row>
    <row r="101" spans="1:66" s="3" customFormat="1" ht="30" customHeight="1" thickBot="1" x14ac:dyDescent="0.3">
      <c r="A101" s="28"/>
      <c r="B101" s="151" t="s">
        <v>117</v>
      </c>
      <c r="C101" s="152"/>
      <c r="D101" s="153"/>
      <c r="E101" s="154"/>
      <c r="F101" s="155"/>
      <c r="G101" s="156">
        <f>G111</f>
        <v>10</v>
      </c>
      <c r="H101" s="157"/>
      <c r="I101" s="13"/>
      <c r="J101" s="13"/>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row>
    <row r="102" spans="1:66" s="3" customFormat="1" ht="30" customHeight="1" thickBot="1" x14ac:dyDescent="0.3">
      <c r="A102" s="28"/>
      <c r="B102" s="145" t="s">
        <v>118</v>
      </c>
      <c r="C102" s="146"/>
      <c r="D102" s="147"/>
      <c r="E102" s="148"/>
      <c r="F102" s="149"/>
      <c r="G102" s="149"/>
      <c r="H102" s="150"/>
      <c r="I102" s="13"/>
      <c r="J102" s="13"/>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row>
    <row r="103" spans="1:66" s="3" customFormat="1" ht="30" customHeight="1" thickBot="1" x14ac:dyDescent="0.3">
      <c r="A103" s="28"/>
      <c r="B103" s="41" t="s">
        <v>122</v>
      </c>
      <c r="C103" s="36"/>
      <c r="D103" s="18">
        <v>0</v>
      </c>
      <c r="E103" s="48"/>
      <c r="F103" s="78">
        <v>4</v>
      </c>
      <c r="G103" s="78">
        <f>F103</f>
        <v>4</v>
      </c>
      <c r="H103" s="48"/>
      <c r="I103" s="13"/>
      <c r="J103" s="13"/>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row>
    <row r="104" spans="1:66" s="3" customFormat="1" ht="30.75" thickBot="1" x14ac:dyDescent="0.3">
      <c r="A104" s="28"/>
      <c r="B104" s="77" t="s">
        <v>119</v>
      </c>
      <c r="C104" s="36"/>
      <c r="D104" s="18">
        <v>0</v>
      </c>
      <c r="E104" s="48"/>
      <c r="F104" s="78">
        <v>0.5</v>
      </c>
      <c r="G104" s="78">
        <f>F104+G103</f>
        <v>4.5</v>
      </c>
      <c r="H104" s="48"/>
      <c r="I104" s="13"/>
      <c r="J104" s="13"/>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row>
    <row r="105" spans="1:66" s="3" customFormat="1" ht="30" customHeight="1" thickBot="1" x14ac:dyDescent="0.3">
      <c r="A105" s="28"/>
      <c r="B105" s="41" t="s">
        <v>120</v>
      </c>
      <c r="C105" s="36"/>
      <c r="D105" s="18">
        <v>0</v>
      </c>
      <c r="E105" s="48"/>
      <c r="F105" s="78">
        <v>3</v>
      </c>
      <c r="G105" s="78">
        <f t="shared" ref="G105:G106" si="22">F105+G104</f>
        <v>7.5</v>
      </c>
      <c r="H105" s="48"/>
      <c r="I105" s="13"/>
      <c r="J105" s="13"/>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row>
    <row r="106" spans="1:66" s="3" customFormat="1" ht="45.75" thickBot="1" x14ac:dyDescent="0.3">
      <c r="A106" s="28"/>
      <c r="B106" s="77" t="s">
        <v>121</v>
      </c>
      <c r="C106" s="36"/>
      <c r="D106" s="18">
        <v>0</v>
      </c>
      <c r="E106" s="48"/>
      <c r="F106" s="78">
        <v>0.5</v>
      </c>
      <c r="G106" s="78">
        <f t="shared" si="22"/>
        <v>8</v>
      </c>
      <c r="H106" s="48"/>
      <c r="I106" s="13"/>
      <c r="J106" s="13"/>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row>
    <row r="107" spans="1:66" s="3" customFormat="1" ht="30" customHeight="1" thickBot="1" x14ac:dyDescent="0.3">
      <c r="A107" s="28"/>
      <c r="B107" s="17" t="s">
        <v>123</v>
      </c>
      <c r="C107" s="17"/>
      <c r="D107" s="17"/>
      <c r="E107" s="17"/>
      <c r="F107" s="17"/>
      <c r="G107" s="17"/>
      <c r="H107" s="17"/>
      <c r="I107" s="13"/>
      <c r="J107" s="13"/>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row>
    <row r="108" spans="1:66" s="3" customFormat="1" ht="30.75" thickBot="1" x14ac:dyDescent="0.3">
      <c r="A108" s="28"/>
      <c r="B108" s="77" t="s">
        <v>124</v>
      </c>
      <c r="C108" s="36"/>
      <c r="D108" s="18">
        <v>0</v>
      </c>
      <c r="E108" s="48"/>
      <c r="F108" s="78">
        <v>1</v>
      </c>
      <c r="G108" s="78">
        <f>F108+G106</f>
        <v>9</v>
      </c>
      <c r="H108" s="48"/>
      <c r="I108" s="13"/>
      <c r="J108" s="13"/>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row>
    <row r="109" spans="1:66" s="3" customFormat="1" ht="45.75" thickBot="1" x14ac:dyDescent="0.3">
      <c r="A109" s="28"/>
      <c r="B109" s="77" t="s">
        <v>125</v>
      </c>
      <c r="C109" s="36"/>
      <c r="D109" s="18">
        <v>0</v>
      </c>
      <c r="E109" s="48"/>
      <c r="F109" s="78">
        <v>0</v>
      </c>
      <c r="G109" s="78">
        <f>F109+G108</f>
        <v>9</v>
      </c>
      <c r="H109" s="48"/>
      <c r="I109" s="13"/>
      <c r="J109" s="13"/>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row>
    <row r="110" spans="1:66" s="3" customFormat="1" ht="30" customHeight="1" thickBot="1" x14ac:dyDescent="0.3">
      <c r="A110" s="28"/>
      <c r="B110" s="41" t="s">
        <v>126</v>
      </c>
      <c r="C110" s="36"/>
      <c r="D110" s="18">
        <v>0</v>
      </c>
      <c r="E110" s="48"/>
      <c r="F110" s="78">
        <v>1</v>
      </c>
      <c r="G110" s="78">
        <f t="shared" ref="G110:G111" si="23">F110+G109</f>
        <v>10</v>
      </c>
      <c r="H110" s="48"/>
      <c r="I110" s="13"/>
      <c r="J110" s="13"/>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row>
    <row r="111" spans="1:66" s="3" customFormat="1" ht="45.75" thickBot="1" x14ac:dyDescent="0.3">
      <c r="A111" s="28"/>
      <c r="B111" s="77" t="s">
        <v>127</v>
      </c>
      <c r="C111" s="36"/>
      <c r="D111" s="18">
        <v>0</v>
      </c>
      <c r="E111" s="48"/>
      <c r="F111" s="78">
        <v>0</v>
      </c>
      <c r="G111" s="78">
        <f t="shared" si="23"/>
        <v>10</v>
      </c>
      <c r="H111" s="48"/>
      <c r="I111" s="13"/>
      <c r="J111" s="13"/>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row>
    <row r="112" spans="1:66" s="3" customFormat="1" ht="30" customHeight="1" thickBot="1" x14ac:dyDescent="0.3">
      <c r="A112" s="28" t="s">
        <v>12</v>
      </c>
      <c r="B112" s="69" t="s">
        <v>60</v>
      </c>
      <c r="C112" s="38"/>
      <c r="D112" s="12"/>
      <c r="E112" s="54"/>
      <c r="F112" s="62"/>
      <c r="G112" s="88">
        <f>G8+G22+G29+G51+G69+G62+G80+G90+G101</f>
        <v>88.5</v>
      </c>
      <c r="H112" s="54"/>
      <c r="I112" s="13"/>
      <c r="J112" s="13" t="str">
        <f t="shared" si="6"/>
        <v/>
      </c>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row>
    <row r="113" spans="1:66" s="3" customFormat="1" ht="30" customHeight="1" thickBot="1" x14ac:dyDescent="0.3">
      <c r="A113" s="29" t="s">
        <v>13</v>
      </c>
      <c r="B113" s="20"/>
      <c r="C113" s="21"/>
      <c r="D113" s="22"/>
      <c r="E113" s="49"/>
      <c r="F113" s="63"/>
      <c r="G113" s="63"/>
      <c r="H113" s="50"/>
      <c r="I113" s="23"/>
      <c r="J113" s="23" t="str">
        <f t="shared" si="6"/>
        <v/>
      </c>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row>
    <row r="114" spans="1:66" ht="30" customHeight="1" x14ac:dyDescent="0.25">
      <c r="I114" s="6"/>
    </row>
    <row r="115" spans="1:66" ht="30" customHeight="1" x14ac:dyDescent="0.25">
      <c r="C115" s="10"/>
      <c r="H115" s="30"/>
    </row>
    <row r="116" spans="1:66" ht="30" customHeight="1" x14ac:dyDescent="0.25">
      <c r="C116" s="11"/>
    </row>
  </sheetData>
  <mergeCells count="29">
    <mergeCell ref="F37:G37"/>
    <mergeCell ref="B37:C37"/>
    <mergeCell ref="D37:E37"/>
    <mergeCell ref="C2:D2"/>
    <mergeCell ref="E2:H2"/>
    <mergeCell ref="O1:AI2"/>
    <mergeCell ref="B30:C30"/>
    <mergeCell ref="BH4:BN4"/>
    <mergeCell ref="E3:H3"/>
    <mergeCell ref="K4:Q4"/>
    <mergeCell ref="R4:X4"/>
    <mergeCell ref="Y4:AE4"/>
    <mergeCell ref="AF4:AL4"/>
    <mergeCell ref="C3:D3"/>
    <mergeCell ref="C4:D4"/>
    <mergeCell ref="AM4:AS4"/>
    <mergeCell ref="AT4:AZ4"/>
    <mergeCell ref="BA4:BG4"/>
    <mergeCell ref="F85:G85"/>
    <mergeCell ref="B62:D62"/>
    <mergeCell ref="B63:C63"/>
    <mergeCell ref="F64:F65"/>
    <mergeCell ref="B69:E69"/>
    <mergeCell ref="B91:C91"/>
    <mergeCell ref="B96:C96"/>
    <mergeCell ref="B80:E80"/>
    <mergeCell ref="B81:C81"/>
    <mergeCell ref="B85:C85"/>
    <mergeCell ref="D85:E85"/>
  </mergeCells>
  <conditionalFormatting sqref="D38:D43 D7:D25 D45:D56 D58:D61 D64:D68 D70:D74 D81:D84 D92:D95 D97:D106 D108:D113 D29:D36 C26:D28">
    <cfRule type="dataBar" priority="19">
      <dataBar>
        <cfvo type="num" val="0"/>
        <cfvo type="num" val="1"/>
        <color theme="6" tint="0.79998168889431442"/>
      </dataBar>
      <extLst>
        <ext xmlns:x14="http://schemas.microsoft.com/office/spreadsheetml/2009/9/main" uri="{B025F937-C7B1-47D3-B67F-A62EFF666E3E}">
          <x14:id>{B0389232-4C98-4A03-AD0E-39F63BAD1F53}</x14:id>
        </ext>
      </extLst>
    </cfRule>
  </conditionalFormatting>
  <conditionalFormatting sqref="D76:D79">
    <cfRule type="dataBar" priority="2">
      <dataBar>
        <cfvo type="num" val="0"/>
        <cfvo type="num" val="1"/>
        <color theme="6" tint="0.79998168889431442"/>
      </dataBar>
      <extLst>
        <ext xmlns:x14="http://schemas.microsoft.com/office/spreadsheetml/2009/9/main" uri="{B025F937-C7B1-47D3-B67F-A62EFF666E3E}">
          <x14:id>{78F8F36C-177C-4385-9140-3A497165C033}</x14:id>
        </ext>
      </extLst>
    </cfRule>
  </conditionalFormatting>
  <conditionalFormatting sqref="D86:D89">
    <cfRule type="dataBar" priority="1">
      <dataBar>
        <cfvo type="num" val="0"/>
        <cfvo type="num" val="1"/>
        <color theme="6" tint="0.79998168889431442"/>
      </dataBar>
      <extLst>
        <ext xmlns:x14="http://schemas.microsoft.com/office/spreadsheetml/2009/9/main" uri="{B025F937-C7B1-47D3-B67F-A62EFF666E3E}">
          <x14:id>{2486BEF7-EFC4-45DD-A540-736484508F71}</x14:id>
        </ext>
      </extLst>
    </cfRule>
  </conditionalFormatting>
  <conditionalFormatting sqref="D90">
    <cfRule type="dataBar" priority="5">
      <dataBar>
        <cfvo type="num" val="0"/>
        <cfvo type="num" val="1"/>
        <color theme="6" tint="0.79998168889431442"/>
      </dataBar>
      <extLst>
        <ext xmlns:x14="http://schemas.microsoft.com/office/spreadsheetml/2009/9/main" uri="{B025F937-C7B1-47D3-B67F-A62EFF666E3E}">
          <x14:id>{68C88D46-718C-4E92-9674-3021C1EE3961}</x14:id>
        </ext>
      </extLst>
    </cfRule>
  </conditionalFormatting>
  <conditionalFormatting sqref="D91">
    <cfRule type="dataBar" priority="4">
      <dataBar>
        <cfvo type="num" val="0"/>
        <cfvo type="num" val="1"/>
        <color theme="6" tint="0.79998168889431442"/>
      </dataBar>
      <extLst>
        <ext xmlns:x14="http://schemas.microsoft.com/office/spreadsheetml/2009/9/main" uri="{B025F937-C7B1-47D3-B67F-A62EFF666E3E}">
          <x14:id>{CDD1B68A-606B-4E2D-905D-9ED2D63442FA}</x14:id>
        </ext>
      </extLst>
    </cfRule>
  </conditionalFormatting>
  <conditionalFormatting sqref="D96">
    <cfRule type="dataBar" priority="3">
      <dataBar>
        <cfvo type="num" val="0"/>
        <cfvo type="num" val="1"/>
        <color theme="6" tint="0.79998168889431442"/>
      </dataBar>
      <extLst>
        <ext xmlns:x14="http://schemas.microsoft.com/office/spreadsheetml/2009/9/main" uri="{B025F937-C7B1-47D3-B67F-A62EFF666E3E}">
          <x14:id>{B80743B3-6FD4-4B80-A120-1756AE8DBF4E}</x14:id>
        </ext>
      </extLst>
    </cfRule>
  </conditionalFormatting>
  <conditionalFormatting sqref="K5:BN113">
    <cfRule type="expression" dxfId="2" priority="38">
      <formula>AND(TODAY()&gt;=K$5,TODAY()&lt;L$5)</formula>
    </cfRule>
  </conditionalFormatting>
  <conditionalFormatting sqref="K7:BN113">
    <cfRule type="expression" dxfId="1" priority="32">
      <formula>AND(task_start&lt;=K$5,ROUNDDOWN((task_end-task_start+1)*task_progress,0)+task_start-1&gt;=K$5)</formula>
    </cfRule>
    <cfRule type="expression" dxfId="0" priority="33" stopIfTrue="1">
      <formula>AND(task_end&gt;=K$5,task_start&lt;L$5)</formula>
    </cfRule>
  </conditionalFormatting>
  <dataValidations count="1">
    <dataValidation type="whole" operator="greaterThanOrEqual" allowBlank="1" showInputMessage="1" promptTitle="Mostrar semana" prompt="Al cambiar este número, se desplazará la vista del diagrama de Gantt." sqref="E4:G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D38:D43 D7:D25 D45:D56 D58:D61 D64:D68 D70:D74 D81:D84 D92:D95 D97:D106 D108:D113 D29:D36 C26:D28</xm:sqref>
        </x14:conditionalFormatting>
        <x14:conditionalFormatting xmlns:xm="http://schemas.microsoft.com/office/excel/2006/main">
          <x14:cfRule type="dataBar" id="{78F8F36C-177C-4385-9140-3A497165C033}">
            <x14:dataBar minLength="0" maxLength="100" gradient="0">
              <x14:cfvo type="num">
                <xm:f>0</xm:f>
              </x14:cfvo>
              <x14:cfvo type="num">
                <xm:f>1</xm:f>
              </x14:cfvo>
              <x14:negativeFillColor rgb="FFFF0000"/>
              <x14:axisColor rgb="FF000000"/>
            </x14:dataBar>
          </x14:cfRule>
          <xm:sqref>D76:D79</xm:sqref>
        </x14:conditionalFormatting>
        <x14:conditionalFormatting xmlns:xm="http://schemas.microsoft.com/office/excel/2006/main">
          <x14:cfRule type="dataBar" id="{2486BEF7-EFC4-45DD-A540-736484508F71}">
            <x14:dataBar minLength="0" maxLength="100" gradient="0">
              <x14:cfvo type="num">
                <xm:f>0</xm:f>
              </x14:cfvo>
              <x14:cfvo type="num">
                <xm:f>1</xm:f>
              </x14:cfvo>
              <x14:negativeFillColor rgb="FFFF0000"/>
              <x14:axisColor rgb="FF000000"/>
            </x14:dataBar>
          </x14:cfRule>
          <xm:sqref>D86:D89</xm:sqref>
        </x14:conditionalFormatting>
        <x14:conditionalFormatting xmlns:xm="http://schemas.microsoft.com/office/excel/2006/main">
          <x14:cfRule type="dataBar" id="{68C88D46-718C-4E92-9674-3021C1EE3961}">
            <x14:dataBar minLength="0" maxLength="100" gradient="0">
              <x14:cfvo type="num">
                <xm:f>0</xm:f>
              </x14:cfvo>
              <x14:cfvo type="num">
                <xm:f>1</xm:f>
              </x14:cfvo>
              <x14:negativeFillColor rgb="FFFF0000"/>
              <x14:axisColor rgb="FF000000"/>
            </x14:dataBar>
          </x14:cfRule>
          <xm:sqref>D90</xm:sqref>
        </x14:conditionalFormatting>
        <x14:conditionalFormatting xmlns:xm="http://schemas.microsoft.com/office/excel/2006/main">
          <x14:cfRule type="dataBar" id="{CDD1B68A-606B-4E2D-905D-9ED2D63442FA}">
            <x14:dataBar minLength="0" maxLength="100" gradient="0">
              <x14:cfvo type="num">
                <xm:f>0</xm:f>
              </x14:cfvo>
              <x14:cfvo type="num">
                <xm:f>1</xm:f>
              </x14:cfvo>
              <x14:negativeFillColor rgb="FFFF0000"/>
              <x14:axisColor rgb="FF000000"/>
            </x14:dataBar>
          </x14:cfRule>
          <xm:sqref>D91</xm:sqref>
        </x14:conditionalFormatting>
        <x14:conditionalFormatting xmlns:xm="http://schemas.microsoft.com/office/excel/2006/main">
          <x14:cfRule type="dataBar" id="{B80743B3-6FD4-4B80-A120-1756AE8DBF4E}">
            <x14:dataBar minLength="0" maxLength="100" gradient="0">
              <x14:cfvo type="num">
                <xm:f>0</xm:f>
              </x14:cfvo>
              <x14:cfvo type="num">
                <xm:f>1</xm:f>
              </x14:cfvo>
              <x14:negativeFillColor rgb="FFFF0000"/>
              <x14:axisColor rgb="FF000000"/>
            </x14:dataBar>
          </x14:cfRule>
          <xm:sqref>D96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PLANIFICACION DEL TIEMPO</vt:lpstr>
      <vt:lpstr>Inicio_del_proyecto</vt:lpstr>
      <vt:lpstr>Semana_para_mostrar</vt:lpstr>
      <vt:lpstr>'PLANIFICACION DEL TIEMPO'!task_end</vt:lpstr>
      <vt:lpstr>'PLANIFICACION DEL TIEMPO'!task_progress</vt:lpstr>
      <vt:lpstr>'PLANIFICACION DEL TIEMPO'!task_start</vt:lpstr>
      <vt:lpstr>'PLANIFICACION DEL TIEMPO'!Títulos_a_imprimir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2024-03-20T19:41:36Z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