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1cd0daa86773a/Documents/Boot Camp/Module Challenges/Module 1/Starter_Code/"/>
    </mc:Choice>
  </mc:AlternateContent>
  <xr:revisionPtr revIDLastSave="201" documentId="8_{9F9C0305-46F5-46F0-9709-FD10A7431874}" xr6:coauthVersionLast="47" xr6:coauthVersionMax="47" xr10:uidLastSave="{21F922DF-D68F-42EB-8810-5837CB2A349A}"/>
  <bookViews>
    <workbookView xWindow="-28920" yWindow="-3645" windowWidth="29040" windowHeight="15840" firstSheet="2" activeTab="5" xr2:uid="{00000000-000D-0000-FFFF-FFFF00000000}"/>
  </bookViews>
  <sheets>
    <sheet name="Crowdfunding" sheetId="1" r:id="rId1"/>
    <sheet name="By Category" sheetId="2" r:id="rId2"/>
    <sheet name="By Sub-Category" sheetId="3" r:id="rId3"/>
    <sheet name="By Start Month" sheetId="6" r:id="rId4"/>
    <sheet name="Goal Analysis" sheetId="7" r:id="rId5"/>
    <sheet name="Backer Analysis" sheetId="14" r:id="rId6"/>
  </sheets>
  <definedNames>
    <definedName name="_xlnm._FilterDatabase" localSheetId="0" hidden="1">Crowdfunding!$A$1:$T$1001</definedName>
    <definedName name="_xlchart.v1.0" hidden="1">'Backer Analysis'!$B$1</definedName>
    <definedName name="_xlchart.v1.1" hidden="1">'Backer Analysis'!$B$2:$B$566</definedName>
    <definedName name="_xlchart.v1.2" hidden="1">'Backer Analysis'!$E$1</definedName>
    <definedName name="_xlchart.v1.3" hidden="1">'Backer Analysis'!$E$2:$E$566</definedName>
    <definedName name="_xlchart.v1.4" hidden="1">'Backer Analysis'!$B$1</definedName>
    <definedName name="_xlchart.v1.5" hidden="1">'Backer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4" l="1"/>
  <c r="I15" i="14"/>
  <c r="I14" i="14"/>
  <c r="I13" i="14"/>
  <c r="I12" i="14"/>
  <c r="I11" i="14"/>
  <c r="I7" i="14"/>
  <c r="I6" i="14"/>
  <c r="I5" i="14"/>
  <c r="I4" i="14"/>
  <c r="I3" i="14"/>
  <c r="I2" i="14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B6" i="7"/>
  <c r="B13" i="7"/>
  <c r="B12" i="7"/>
  <c r="B11" i="7"/>
  <c r="B10" i="7"/>
  <c r="B9" i="7"/>
  <c r="B8" i="7"/>
  <c r="B7" i="7"/>
  <c r="B5" i="7"/>
  <c r="C2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8" i="7" l="1"/>
  <c r="H8" i="7" s="1"/>
  <c r="E7" i="7"/>
  <c r="G7" i="7" s="1"/>
  <c r="E9" i="7"/>
  <c r="F9" i="7" s="1"/>
  <c r="E10" i="7"/>
  <c r="G10" i="7" s="1"/>
  <c r="E2" i="7"/>
  <c r="F2" i="7" s="1"/>
  <c r="E6" i="7"/>
  <c r="F6" i="7" s="1"/>
  <c r="E13" i="7"/>
  <c r="F13" i="7" s="1"/>
  <c r="E5" i="7"/>
  <c r="F5" i="7" s="1"/>
  <c r="E12" i="7"/>
  <c r="H12" i="7" s="1"/>
  <c r="E4" i="7"/>
  <c r="G4" i="7" s="1"/>
  <c r="E11" i="7"/>
  <c r="G11" i="7" s="1"/>
  <c r="E3" i="7"/>
  <c r="F3" i="7" s="1"/>
  <c r="G8" i="7" l="1"/>
  <c r="F8" i="7"/>
  <c r="F7" i="7"/>
  <c r="H7" i="7"/>
  <c r="H10" i="7"/>
  <c r="H9" i="7"/>
  <c r="G9" i="7"/>
  <c r="F10" i="7"/>
  <c r="H5" i="7"/>
  <c r="H4" i="7"/>
  <c r="G13" i="7"/>
  <c r="G5" i="7"/>
  <c r="G3" i="7"/>
  <c r="H3" i="7"/>
  <c r="F4" i="7"/>
  <c r="H13" i="7"/>
  <c r="F12" i="7"/>
  <c r="G12" i="7"/>
  <c r="H2" i="7"/>
  <c r="F11" i="7"/>
  <c r="H11" i="7"/>
  <c r="G6" i="7"/>
  <c r="H6" i="7"/>
  <c r="G2" i="7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<sst xmlns="http://schemas.openxmlformats.org/spreadsheetml/2006/main" count="7067" uniqueCount="2112">
  <si>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</si>
  <si>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</si>
  <si>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</si>
  <si>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</si>
  <si>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</si>
  <si>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</si>
  <si>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</si>
  <si>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</si>
  <si>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</si>
  <si>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</si>
  <si>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</si>
  <si>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</si>
  <si>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</si>
  <si>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</si>
  <si>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</si>
  <si>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</si>
  <si>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</si>
  <si>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</si>
  <si>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</si>
  <si>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</si>
  <si>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</si>
  <si>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</si>
  <si>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</si>
  <si>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</si>
  <si>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</si>
  <si>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</si>
  <si>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</si>
  <si>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</si>
  <si>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</si>
  <si>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</si>
  <si>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</si>
  <si>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</si>
  <si>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</si>
  <si>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</si>
  <si>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</si>
  <si>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</si>
  <si>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</si>
  <si>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</si>
  <si>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</si>
  <si>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</si>
  <si>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</si>
  <si>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</si>
  <si>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</si>
  <si>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</si>
  <si>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</si>
  <si>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</si>
  <si>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</si>
  <si>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</si>
  <si>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</si>
  <si>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</si>
  <si>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</si>
  <si>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</si>
  <si>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</si>
  <si>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</si>
  <si>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</si>
  <si>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</si>
  <si>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</si>
  <si>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</si>
  <si>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</si>
  <si>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</si>
  <si>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</si>
  <si>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</si>
  <si>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</si>
  <si>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</si>
  <si>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</si>
  <si>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</si>
  <si>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</si>
  <si>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</si>
  <si>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</si>
  <si>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</si>
  <si>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</si>
  <si>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</si>
  <si>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</si>
  <si>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</si>
  <si>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</si>
  <si>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</si>
  <si>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</si>
  <si>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</si>
  <si>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</si>
  <si>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</si>
  <si>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</si>
  <si>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</si>
  <si>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</si>
  <si>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</si>
  <si>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</si>
  <si>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</si>
  <si>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</si>
  <si>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</si>
  <si>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</si>
  <si>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</si>
  <si>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</si>
  <si>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</si>
  <si>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</si>
  <si>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</si>
  <si>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</si>
  <si>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</si>
  <si>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</si>
  <si>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</si>
  <si>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</si>
  <si>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</si>
  <si>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</si>
  <si>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</si>
  <si>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</si>
  <si>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</si>
  <si>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</si>
  <si>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</si>
  <si>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</si>
  <si>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</si>
  <si>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</si>
  <si>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</si>
  <si>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</si>
  <si>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</si>
  <si>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</si>
  <si>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</si>
  <si>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</si>
  <si>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</si>
  <si>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</si>
  <si>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</si>
  <si>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</si>
  <si>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</si>
  <si>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</si>
  <si>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</si>
  <si>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</si>
  <si>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</si>
  <si>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</si>
  <si>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</si>
  <si>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</si>
  <si>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</si>
  <si>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</si>
  <si>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</si>
  <si>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</si>
  <si>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</si>
  <si>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</si>
  <si>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</si>
  <si>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</si>
  <si>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</si>
  <si>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</si>
  <si>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</si>
  <si>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</si>
  <si>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</si>
  <si>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</si>
  <si>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</si>
  <si>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</si>
  <si>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</si>
  <si>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</si>
  <si>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</si>
  <si>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</si>
  <si>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</si>
  <si>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</si>
  <si>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</si>
  <si>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</si>
  <si>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</si>
  <si>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</si>
  <si>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</si>
  <si>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</si>
  <si>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</si>
  <si>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</si>
  <si>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</si>
  <si>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</si>
  <si>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</si>
  <si>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</si>
  <si>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</si>
  <si>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</si>
  <si>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</si>
  <si>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</si>
  <si>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</si>
  <si>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</si>
  <si>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</si>
  <si>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</si>
  <si>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</si>
  <si>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</si>
  <si>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</si>
  <si>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</si>
  <si>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</si>
  <si>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</si>
  <si>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</si>
  <si>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</si>
  <si>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</si>
  <si>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</si>
  <si>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</si>
  <si>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</si>
  <si>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</si>
  <si>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</si>
  <si>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</si>
  <si>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</si>
  <si>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</si>
  <si>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</si>
  <si>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</si>
  <si>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</si>
  <si>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</si>
  <si>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</si>
  <si>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</si>
  <si>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</si>
  <si>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</si>
  <si>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</si>
  <si>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</si>
  <si>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</si>
  <si>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</si>
  <si>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</si>
  <si>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</si>
  <si>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</si>
  <si>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</si>
  <si>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</si>
  <si>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</si>
  <si>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</si>
  <si>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</si>
  <si>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</si>
  <si>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</si>
  <si>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</si>
  <si>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</si>
  <si>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</si>
  <si>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</si>
  <si>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</si>
  <si>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</si>
  <si>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</si>
  <si>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</si>
  <si>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</si>
  <si>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</si>
  <si>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</si>
  <si>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</si>
  <si>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</si>
  <si>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</si>
  <si>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</si>
  <si>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</si>
  <si>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</si>
  <si>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</si>
  <si>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</si>
  <si>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</si>
  <si>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</si>
  <si>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</si>
  <si>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</si>
  <si>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</si>
  <si>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</si>
  <si>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</si>
  <si>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</si>
  <si>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</si>
  <si>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</si>
  <si>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</si>
  <si>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</si>
  <si>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</si>
  <si>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</si>
  <si>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</si>
  <si>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</si>
  <si>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</si>
  <si>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</si>
  <si>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</si>
  <si>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</si>
  <si>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</si>
  <si>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</si>
  <si>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</si>
  <si>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</si>
  <si>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</si>
  <si>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</si>
  <si>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</si>
  <si>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</si>
  <si>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</si>
  <si>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</si>
  <si>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</si>
  <si>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</si>
  <si>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</si>
  <si>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</si>
  <si>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</si>
  <si>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</si>
  <si>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</si>
  <si>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</si>
  <si>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</si>
  <si>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</si>
  <si>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</si>
  <si>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</si>
  <si>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</si>
  <si>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</si>
  <si>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</si>
  <si>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</si>
  <si>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</si>
  <si>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</si>
  <si>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</si>
  <si>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</si>
  <si>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</si>
  <si>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</si>
  <si>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</si>
  <si>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</si>
  <si>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</si>
  <si>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</si>
  <si>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</si>
  <si>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</si>
  <si>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</si>
  <si>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</si>
  <si>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</si>
  <si>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</si>
  <si>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</si>
  <si>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</si>
  <si>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</si>
  <si>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</si>
  <si>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</si>
  <si>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</si>
  <si>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</si>
  <si>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</si>
  <si>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</si>
  <si>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</si>
  <si>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</si>
  <si>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</si>
  <si>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</si>
  <si>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</si>
  <si>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</si>
  <si>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</si>
  <si>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</si>
  <si>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</si>
  <si>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</si>
  <si>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</si>
  <si>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</si>
  <si>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</si>
  <si>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</si>
  <si>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</si>
  <si>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</si>
  <si>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</si>
  <si>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</si>
  <si>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</si>
  <si>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</si>
  <si>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</si>
  <si>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</si>
  <si>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</si>
  <si>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</si>
  <si>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</si>
  <si>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</si>
  <si>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</si>
  <si>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</si>
  <si>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</si>
  <si>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</si>
  <si>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</si>
  <si>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</si>
  <si>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</si>
  <si>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</si>
  <si>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</si>
  <si>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</si>
  <si>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</si>
  <si>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</si>
  <si>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</si>
  <si>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</si>
  <si>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</si>
  <si>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</si>
  <si>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</si>
  <si>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</si>
  <si>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</si>
  <si>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</si>
  <si>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</si>
  <si>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</si>
  <si>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</si>
  <si>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</si>
  <si>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</si>
  <si>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</si>
  <si>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</si>
  <si>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</si>
  <si>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</si>
  <si>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</si>
  <si>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</si>
  <si>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</si>
  <si>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</si>
  <si>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</si>
  <si>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</si>
  <si>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</si>
  <si>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</si>
  <si>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</si>
  <si>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</si>
  <si>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</si>
  <si>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</si>
  <si>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</si>
  <si>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</si>
  <si>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</si>
  <si>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</si>
  <si>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</si>
  <si>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</si>
  <si>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</si>
  <si>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</si>
  <si>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</si>
  <si>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</si>
  <si>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</si>
  <si>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</si>
  <si>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</si>
  <si>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</si>
  <si>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</si>
  <si>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</si>
  <si>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</si>
  <si>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</si>
  <si>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</si>
  <si>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</si>
  <si>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</si>
  <si>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</si>
  <si>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</si>
  <si>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</si>
  <si>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</si>
  <si>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</si>
  <si>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</si>
  <si>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</si>
  <si>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</si>
  <si>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</si>
  <si>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</si>
  <si>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</si>
  <si>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</si>
  <si>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</si>
  <si>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</si>
  <si>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</si>
  <si>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</si>
  <si>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</si>
  <si>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</si>
  <si>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</si>
  <si>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</si>
  <si>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</si>
  <si>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</si>
  <si>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</si>
  <si>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</si>
  <si>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</si>
  <si>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</si>
  <si>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</si>
  <si>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</si>
  <si>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</si>
  <si>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</si>
  <si>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</si>
  <si>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</si>
  <si>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</si>
  <si>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</si>
  <si>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</si>
  <si>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</si>
  <si>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</si>
  <si>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</si>
  <si>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</si>
  <si>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</si>
  <si>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</si>
  <si>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</si>
  <si>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</si>
  <si>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</si>
  <si>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</si>
  <si>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</si>
  <si>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</si>
  <si>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</si>
  <si>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</si>
  <si>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</si>
  <si>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</si>
  <si>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</si>
  <si>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</si>
  <si>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</si>
  <si>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</si>
  <si>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</si>
  <si>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</si>
  <si>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</si>
  <si>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</si>
  <si>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</si>
  <si>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</si>
  <si>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</si>
  <si>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</si>
  <si>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</si>
  <si>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</si>
  <si>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</si>
  <si>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</si>
  <si>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</si>
  <si>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</si>
  <si>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</si>
  <si>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</si>
  <si>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</si>
  <si>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</si>
  <si>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</si>
  <si>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</si>
  <si>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</si>
  <si>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</si>
  <si>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</si>
  <si>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</si>
  <si>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</si>
  <si>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</si>
  <si>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</si>
  <si>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</si>
  <si>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</si>
  <si>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</si>
  <si>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</si>
  <si>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</si>
  <si>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</si>
  <si>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</si>
  <si>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</si>
  <si>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</si>
  <si>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</si>
  <si>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</si>
  <si>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</si>
  <si>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</si>
  <si>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</si>
  <si>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</si>
  <si>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</si>
  <si>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</si>
  <si>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</si>
  <si>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</si>
  <si>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</si>
  <si>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</si>
  <si>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</si>
  <si>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</si>
  <si>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</si>
  <si>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</si>
  <si>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</si>
  <si>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</si>
  <si>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</si>
  <si>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</si>
  <si>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</si>
  <si>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</si>
  <si>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</si>
  <si>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</si>
  <si>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</si>
  <si>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</si>
  <si>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</si>
  <si>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</si>
  <si>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</si>
  <si>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</si>
  <si>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</si>
  <si>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</si>
  <si>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</si>
  <si>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</si>
  <si>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</si>
  <si>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</si>
  <si>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</si>
  <si>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</si>
  <si>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</si>
  <si>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</si>
  <si>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</si>
  <si>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</si>
  <si>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</si>
  <si>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</si>
  <si>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</si>
  <si>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</si>
  <si>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</si>
  <si>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</si>
  <si>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</si>
  <si>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</si>
  <si>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</si>
  <si>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</si>
  <si>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</si>
  <si>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</si>
  <si>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</si>
  <si>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</si>
  <si>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</si>
  <si>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</si>
  <si>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</si>
  <si>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</si>
  <si>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</si>
  <si>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</si>
  <si>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</si>
  <si>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</si>
  <si>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</si>
  <si>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</si>
  <si>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</si>
  <si>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</si>
  <si>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</si>
  <si>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</si>
  <si>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</si>
  <si>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</si>
  <si>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</si>
  <si>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</si>
  <si>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</si>
  <si>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</si>
  <si>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</si>
  <si>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</si>
  <si>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</si>
  <si>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</si>
  <si>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</si>
  <si>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</si>
  <si>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</si>
  <si>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</si>
  <si>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</si>
  <si>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</si>
  <si>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</si>
  <si>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</si>
  <si>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</si>
  <si>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</si>
  <si>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</si>
  <si>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</si>
  <si>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</si>
  <si>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</si>
  <si>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</si>
  <si>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</si>
  <si>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</si>
  <si>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</si>
  <si>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</si>
  <si>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</si>
  <si>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</si>
  <si>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</si>
  <si>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</si>
  <si>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</si>
  <si>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</si>
  <si>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</si>
  <si>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</si>
  <si>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</si>
  <si>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</si>
  <si>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</si>
  <si>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</si>
  <si>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</si>
  <si>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</si>
  <si>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</si>
  <si>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</si>
  <si>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</si>
  <si>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</si>
  <si>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</si>
  <si>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</si>
  <si>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</si>
  <si>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</si>
  <si>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</si>
  <si>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</si>
  <si>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</si>
  <si>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</si>
  <si>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</si>
  <si>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</si>
  <si>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</si>
  <si>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</si>
  <si>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</si>
  <si>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</si>
  <si>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</si>
  <si>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</si>
  <si>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</si>
  <si>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</si>
  <si>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</si>
  <si>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</si>
  <si>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</si>
  <si>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</si>
  <si>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</si>
  <si>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</si>
  <si>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</si>
  <si>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</si>
  <si>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</si>
  <si>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</si>
  <si>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</si>
  <si>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</si>
  <si>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</si>
  <si>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</si>
  <si>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</si>
  <si>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</si>
  <si>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</si>
  <si>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</si>
  <si>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</si>
  <si>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</si>
  <si>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</si>
  <si>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</si>
  <si>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</si>
  <si>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</si>
  <si>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</si>
  <si>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</si>
  <si>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</si>
  <si>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</si>
  <si>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</si>
  <si>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</si>
  <si>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</si>
  <si>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</si>
  <si>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</si>
  <si>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</si>
  <si>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</si>
  <si>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</si>
  <si>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</si>
  <si>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</si>
  <si>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</si>
  <si>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</si>
  <si>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</si>
  <si>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</si>
  <si>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</si>
  <si>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</si>
  <si>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</si>
  <si>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</si>
  <si>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</si>
  <si>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</si>
  <si>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</si>
  <si>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</si>
  <si>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</si>
  <si>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</si>
  <si>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</si>
  <si>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</si>
  <si>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</si>
  <si>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</si>
  <si>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</si>
  <si>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</si>
  <si>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</si>
  <si>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</si>
  <si>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</si>
  <si>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</si>
  <si>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</si>
  <si>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</si>
  <si>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</si>
  <si>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</si>
  <si>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</si>
  <si>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</si>
  <si>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</si>
  <si>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</si>
  <si>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</si>
  <si>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</si>
  <si>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</si>
  <si>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</si>
  <si>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</si>
  <si>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</si>
  <si>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</si>
  <si>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</si>
  <si>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</si>
  <si>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</si>
  <si>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</si>
  <si>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</si>
  <si>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</si>
  <si>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</si>
  <si>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</si>
  <si>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</si>
  <si>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</si>
  <si>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</si>
  <si>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</si>
  <si>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</si>
  <si>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</si>
  <si>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</si>
  <si>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</si>
  <si>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</si>
  <si>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</si>
  <si>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</si>
  <si>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</si>
  <si>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</si>
  <si>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</si>
  <si>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</si>
  <si>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</si>
  <si>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</si>
  <si>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</si>
  <si>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</si>
  <si>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</si>
  <si>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</si>
  <si>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</si>
  <si>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</si>
  <si>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</si>
  <si>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</si>
  <si>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</si>
  <si>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</si>
  <si>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</si>
  <si>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</si>
  <si>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</si>
  <si>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</si>
  <si>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</si>
  <si>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</si>
  <si>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</si>
  <si>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</si>
  <si>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</si>
  <si>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</si>
  <si>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</si>
  <si>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</si>
  <si>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</si>
  <si>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</si>
  <si>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</si>
  <si>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</si>
  <si>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</si>
  <si>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</si>
  <si>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</si>
  <si>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</si>
  <si>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</si>
  <si>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</si>
  <si>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</si>
  <si>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</si>
  <si>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</si>
  <si>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</si>
  <si>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</si>
  <si>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</si>
  <si>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</si>
  <si>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</si>
  <si>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</si>
  <si>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</si>
  <si>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</si>
  <si>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</si>
  <si>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</si>
  <si>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</si>
  <si>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</si>
  <si>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</si>
  <si>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</si>
  <si>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</si>
  <si>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</si>
  <si>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</si>
  <si>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</si>
  <si>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</si>
  <si>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</si>
  <si>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</si>
  <si>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</si>
  <si>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</si>
  <si>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</si>
  <si>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</si>
  <si>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</si>
  <si>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</si>
  <si>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</si>
  <si>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</si>
  <si>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</si>
  <si>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</si>
  <si>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</si>
  <si>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</si>
  <si>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</si>
  <si>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</si>
  <si>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</si>
  <si>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</si>
  <si>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</si>
  <si>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</si>
  <si>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</si>
  <si>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</si>
  <si>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</si>
  <si>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</si>
  <si>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</si>
  <si>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</si>
  <si>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</si>
  <si>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</si>
  <si>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</si>
  <si>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</si>
  <si>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</si>
  <si>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</si>
  <si>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</si>
  <si>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</si>
  <si>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</si>
  <si>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</si>
  <si>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</si>
  <si>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</si>
  <si>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</si>
  <si>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</si>
  <si>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</si>
  <si>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</si>
  <si>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</si>
  <si>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</si>
  <si>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</si>
  <si>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</si>
  <si>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</si>
  <si>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</si>
  <si>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</si>
  <si>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</si>
  <si>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</si>
  <si>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</si>
  <si>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</si>
  <si>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</si>
  <si>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</si>
  <si>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</si>
  <si>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</si>
  <si>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</si>
  <si>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</si>
  <si>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</si>
  <si>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</si>
  <si>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</si>
  <si>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</si>
  <si>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</si>
  <si>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</si>
  <si>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</si>
  <si>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</si>
  <si>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</si>
  <si>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</si>
  <si>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</si>
  <si>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</si>
  <si>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</si>
  <si>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</si>
  <si>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</si>
  <si>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</si>
  <si>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</si>
  <si>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</si>
  <si>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</si>
  <si>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</si>
  <si>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</si>
  <si>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</si>
  <si>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</si>
  <si>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</si>
  <si>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</si>
  <si>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</si>
  <si>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</si>
  <si>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</si>
  <si>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</si>
  <si>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</si>
  <si>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</si>
  <si>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</si>
  <si>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</si>
  <si>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</si>
  <si>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</si>
  <si>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</si>
  <si>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</si>
  <si>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</si>
  <si>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</si>
  <si>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</si>
  <si>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</si>
  <si>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</si>
  <si>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</si>
  <si>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</si>
  <si>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</si>
  <si>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</si>
  <si>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</si>
  <si>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</si>
  <si>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</si>
  <si>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</si>
  <si>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</si>
  <si>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</si>
  <si>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</si>
  <si>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</si>
  <si>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</si>
  <si>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</si>
  <si>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</si>
  <si>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</si>
  <si>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</si>
  <si>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</si>
  <si>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</si>
  <si>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</si>
  <si>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</si>
  <si>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</si>
  <si>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</si>
  <si>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</si>
  <si>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</si>
  <si>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</si>
  <si>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</si>
  <si>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</si>
  <si>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</si>
  <si>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</si>
  <si>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</si>
  <si>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</si>
  <si>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</si>
  <si>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</si>
  <si>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</si>
  <si>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</si>
  <si>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</si>
  <si>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</si>
  <si>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</si>
  <si>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</si>
  <si>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</si>
  <si>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</si>
  <si>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</si>
  <si>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</si>
  <si>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</si>
  <si>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</si>
  <si>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</si>
  <si>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</si>
  <si>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</si>
  <si>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</si>
  <si>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</si>
  <si>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</si>
  <si>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</si>
  <si>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</si>
  <si>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</si>
  <si>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</si>
  <si>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</si>
  <si>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</si>
  <si>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</si>
  <si>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</si>
  <si>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</si>
  <si>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</si>
  <si>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</si>
  <si>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</si>
  <si>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</si>
  <si>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</si>
  <si>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</si>
  <si>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</si>
  <si>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</si>
  <si>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</si>
  <si>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</si>
  <si>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</si>
  <si>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</si>
  <si>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</si>
  <si>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</si>
  <si>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</si>
  <si>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</si>
  <si>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</si>
  <si>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</si>
  <si>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</si>
  <si>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</si>
  <si>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</si>
  <si>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</si>
  <si>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</si>
  <si>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</si>
  <si>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</si>
  <si>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</si>
  <si>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</si>
  <si>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</si>
  <si>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</si>
  <si>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</si>
  <si>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</si>
  <si>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</si>
  <si>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</si>
  <si>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</si>
  <si>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</si>
  <si>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</si>
  <si>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</si>
  <si>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</si>
  <si>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</si>
  <si>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</si>
  <si>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</si>
  <si>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</si>
  <si>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</si>
  <si>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</si>
  <si>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</si>
  <si>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</si>
  <si>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</si>
  <si>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</si>
  <si>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</si>
  <si>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</si>
  <si>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</si>
  <si>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</si>
  <si>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</si>
  <si>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</si>
  <si>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</si>
  <si>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</si>
  <si>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</si>
  <si>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</si>
  <si>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</si>
  <si>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</si>
  <si>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</si>
  <si>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</si>
  <si>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</si>
  <si>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</si>
  <si>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</si>
  <si>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</si>
  <si>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</si>
  <si>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</si>
  <si>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</si>
  <si>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</si>
  <si>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</si>
  <si>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</si>
  <si>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</si>
  <si>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</si>
  <si>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</si>
  <si>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</si>
  <si>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</si>
  <si>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</si>
  <si>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</si>
  <si>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</si>
  <si>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</si>
  <si>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</si>
  <si>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</si>
  <si>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</si>
  <si>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</si>
  <si>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</si>
  <si>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</si>
  <si>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</si>
  <si>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</si>
  <si>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</si>
  <si>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</si>
  <si>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</si>
  <si>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</si>
  <si>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</si>
  <si>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</si>
  <si>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</si>
  <si>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</si>
  <si>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</si>
  <si>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</si>
  <si>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</si>
  <si>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</si>
  <si>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</si>
  <si>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</si>
  <si>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</si>
  <si>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</si>
  <si>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</si>
  <si>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</si>
  <si>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</si>
  <si>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</si>
  <si>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</si>
  <si>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</si>
  <si>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</si>
  <si>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</si>
  <si>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</si>
  <si>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</si>
  <si>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</si>
  <si>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</si>
  <si>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</si>
  <si>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</si>
  <si>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</si>
  <si>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</si>
  <si>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</si>
  <si>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</si>
  <si>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</si>
  <si>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</si>
  <si>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</si>
  <si>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</si>
  <si>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</si>
  <si>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</si>
  <si>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</si>
  <si>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</si>
  <si>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</si>
  <si>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</si>
  <si>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</si>
  <si>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</si>
  <si>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</si>
  <si>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</si>
  <si>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</si>
  <si>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</si>
  <si>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</si>
  <si>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</si>
  <si>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</si>
  <si>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</si>
  <si>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</si>
  <si>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</si>
  <si>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</si>
  <si>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</si>
  <si>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</si>
  <si>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</si>
  <si>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</si>
  <si>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</si>
  <si>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</si>
  <si>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</si>
  <si>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</si>
  <si>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</si>
  <si>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</si>
  <si>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</si>
  <si>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</si>
  <si>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</si>
  <si>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</si>
  <si>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</si>
  <si>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</si>
  <si>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</si>
  <si>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</si>
  <si>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</si>
  <si>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</si>
  <si>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</si>
  <si>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</si>
  <si>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</si>
  <si>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</si>
  <si>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</si>
  <si>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</si>
  <si>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</si>
  <si>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</si>
  <si>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</si>
  <si>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</si>
  <si>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</si>
  <si>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</si>
  <si>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</si>
  <si>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</si>
  <si>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</si>
  <si>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</si>
  <si>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</si>
  <si>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</si>
  <si>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</si>
  <si>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</si>
  <si>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</si>
  <si>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</si>
  <si>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</si>
  <si>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</si>
  <si>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</si>
  <si>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</si>
  <si>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</si>
  <si>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</si>
  <si>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</si>
  <si>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</si>
  <si>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</si>
  <si>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</si>
  <si>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</si>
  <si>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</si>
  <si>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</si>
  <si>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</si>
  <si>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</si>
  <si>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</si>
  <si>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</si>
  <si>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</si>
  <si>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</si>
  <si>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</si>
  <si>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</si>
  <si>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</si>
  <si>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</si>
  <si>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</si>
  <si>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</si>
  <si>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</si>
  <si>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</si>
  <si>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</si>
  <si>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</si>
  <si>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</si>
  <si>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</si>
  <si>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</si>
  <si>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</si>
  <si>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</si>
  <si>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</si>
  <si>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</si>
  <si>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</si>
  <si>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</si>
  <si>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</si>
  <si>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</si>
  <si>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</si>
  <si>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</si>
  <si>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</si>
  <si>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</si>
  <si>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</si>
  <si>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</si>
  <si>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</si>
  <si>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</si>
  <si>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</si>
  <si>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</si>
  <si>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</si>
  <si>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</si>
  <si>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</si>
  <si>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</si>
  <si>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</si>
  <si>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</si>
  <si>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</si>
  <si>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</si>
  <si>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</si>
  <si>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</si>
  <si>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</si>
  <si>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</si>
  <si>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</si>
  <si>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</si>
  <si>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</si>
  <si>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</si>
  <si>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</si>
  <si>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</si>
  <si>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</si>
  <si>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</si>
  <si>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</si>
  <si>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</si>
  <si>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</si>
  <si>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</si>
  <si>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</si>
  <si>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</si>
  <si>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</si>
  <si>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</si>
  <si>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</si>
  <si>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</si>
  <si>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</si>
  <si>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</si>
  <si>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</si>
  <si>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</si>
  <si>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</si>
  <si>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</si>
  <si>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</si>
  <si>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</si>
  <si>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</si>
  <si>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</si>
  <si>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</si>
  <si>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</si>
  <si>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</si>
  <si>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</si>
  <si>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</si>
  <si>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</si>
  <si>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</si>
  <si>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</si>
  <si>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</si>
  <si>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</si>
  <si>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</si>
  <si>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</si>
  <si>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</si>
  <si>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</si>
  <si>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</si>
  <si>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</si>
  <si>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</si>
  <si>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</si>
  <si>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</si>
  <si>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</si>
  <si>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</si>
  <si>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</si>
  <si>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</si>
  <si>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</si>
  <si>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</si>
  <si>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</si>
  <si>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</si>
  <si>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</si>
  <si>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</si>
  <si>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</si>
  <si>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</si>
  <si>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</si>
  <si>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</si>
  <si>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</si>
  <si>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</si>
  <si>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</si>
  <si>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</si>
  <si>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</si>
  <si>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</si>
  <si>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</si>
  <si>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</si>
  <si>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</si>
  <si>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</si>
  <si>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</si>
  <si>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</si>
  <si>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</si>
  <si>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</si>
  <si>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</si>
  <si>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</si>
  <si>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</si>
  <si>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</si>
  <si>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</si>
  <si>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</si>
  <si>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</si>
  <si>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</si>
  <si>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</si>
  <si>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</si>
  <si>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</si>
  <si>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</si>
  <si>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</si>
  <si>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</si>
  <si>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</si>
  <si>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</si>
  <si>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</si>
  <si>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</si>
  <si>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</si>
  <si>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</si>
  <si>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</si>
  <si>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</si>
  <si>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</si>
  <si>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</si>
  <si>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</si>
  <si>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</si>
  <si>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</si>
  <si>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</si>
  <si>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</si>
  <si>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</si>
  <si>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</si>
  <si>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</si>
  <si>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</si>
  <si>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</si>
  <si>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</si>
  <si>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</si>
  <si>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</si>
  <si>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</si>
  <si>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</si>
  <si>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</si>
  <si>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</si>
  <si>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</si>
  <si>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</si>
  <si>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</si>
  <si>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</si>
  <si>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</si>
  <si>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</si>
  <si>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</si>
  <si>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</si>
  <si>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</si>
  <si>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</si>
  <si>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</si>
  <si>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</si>
  <si>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</si>
  <si>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</si>
  <si>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</si>
  <si>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</si>
  <si>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</si>
  <si>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</si>
  <si>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</si>
  <si>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</si>
  <si>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</si>
  <si>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</si>
  <si>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</si>
  <si>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</si>
  <si>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</si>
  <si>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</si>
  <si>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</si>
  <si>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</si>
  <si>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</si>
  <si>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</si>
  <si>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</si>
  <si>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</si>
  <si>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</si>
  <si>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</si>
  <si>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</si>
  <si>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</si>
  <si>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</si>
  <si>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</si>
  <si>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</si>
  <si>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</si>
  <si>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</si>
  <si>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</si>
  <si>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</si>
  <si>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</si>
  <si>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</si>
  <si>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</si>
  <si>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</si>
  <si>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</si>
  <si>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</si>
  <si>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</si>
  <si>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</si>
  <si>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</si>
  <si>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</si>
  <si>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</si>
  <si>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</si>
  <si>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</si>
  <si>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</si>
  <si>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</si>
  <si>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</si>
  <si>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</si>
  <si>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</si>
  <si>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</si>
  <si>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</si>
  <si>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</si>
  <si>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</si>
  <si>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</si>
  <si>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</si>
  <si>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</si>
  <si>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</si>
  <si>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</si>
  <si>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</si>
  <si>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</si>
  <si>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</si>
  <si>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</si>
  <si>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</si>
  <si>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</si>
  <si>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</si>
  <si>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</si>
  <si>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</si>
  <si>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</si>
  <si>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</si>
  <si>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</si>
  <si>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</si>
  <si>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</si>
  <si>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</si>
  <si>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</si>
  <si>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</si>
  <si>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</si>
  <si>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</si>
  <si>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</si>
  <si>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</si>
  <si>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</si>
  <si>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</si>
  <si>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</si>
  <si>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</si>
  <si>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</si>
  <si>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</si>
  <si>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</si>
  <si>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</si>
  <si>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</si>
  <si>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</si>
  <si>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</si>
  <si>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</si>
  <si>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</si>
  <si>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</si>
  <si>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</si>
  <si>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</si>
  <si>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</si>
  <si>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</si>
  <si>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</si>
  <si>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</si>
  <si>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</si>
  <si>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</si>
  <si>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</si>
  <si>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</si>
  <si>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</si>
  <si>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</si>
  <si>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</si>
  <si>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</si>
  <si>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</si>
  <si>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</si>
  <si>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</si>
  <si>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</si>
  <si>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</si>
  <si>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</si>
  <si>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</si>
  <si>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</si>
  <si>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</si>
  <si>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</si>
  <si>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</si>
  <si>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</si>
  <si>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</si>
  <si>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</si>
  <si>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</si>
  <si>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</si>
  <si>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</si>
  <si>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</si>
  <si>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</si>
  <si>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</si>
  <si>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</si>
  <si>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</si>
  <si>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</si>
  <si>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</si>
  <si>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</si>
  <si>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</si>
  <si>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</si>
  <si>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</si>
  <si>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</si>
  <si>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</si>
  <si>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</si>
  <si>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</si>
  <si>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</si>
  <si>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</si>
  <si>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</si>
  <si>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</si>
  <si>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</si>
  <si>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</si>
  <si>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</si>
  <si>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</si>
  <si>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</si>
  <si>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</si>
  <si>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</si>
  <si>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</si>
  <si>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</si>
  <si>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</si>
  <si>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</si>
  <si>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</si>
  <si>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</si>
  <si>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</si>
  <si>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</si>
  <si>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</si>
  <si>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</si>
  <si>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</si>
  <si>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</si>
  <si>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</si>
  <si>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</si>
  <si>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</si>
  <si>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</si>
  <si>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</si>
  <si>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</si>
  <si>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</si>
  <si>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</si>
  <si>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</si>
  <si>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</si>
  <si>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</si>
  <si>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</si>
  <si>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</si>
  <si>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</si>
  <si>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</si>
  <si>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</si>
  <si>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</si>
  <si>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</si>
  <si>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</si>
  <si>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</si>
  <si>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</si>
  <si>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</si>
  <si>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</si>
  <si>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</si>
  <si>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</si>
  <si>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</si>
  <si>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</si>
  <si>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</si>
  <si>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</si>
  <si>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</si>
  <si>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</si>
  <si>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</si>
  <si>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</si>
  <si>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</si>
  <si>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</si>
  <si>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</si>
  <si>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</si>
  <si>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</si>
  <si>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</si>
  <si>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</si>
  <si>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</si>
  <si>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</si>
  <si>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</si>
  <si>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</si>
  <si>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</si>
  <si>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</si>
  <si>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</si>
  <si>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</si>
  <si>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</si>
  <si>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</si>
  <si>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</si>
  <si>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</si>
  <si>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</si>
  <si>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</si>
  <si>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</si>
  <si>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</si>
  <si>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</si>
  <si>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</si>
  <si>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</si>
  <si>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</si>
  <si>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</si>
  <si>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</si>
  <si>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</si>
  <si>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</si>
  <si>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</si>
  <si>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</si>
  <si>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</si>
  <si>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</si>
  <si>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</si>
  <si>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</si>
  <si>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</si>
  <si>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</si>
  <si>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</si>
  <si>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</si>
  <si>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</si>
  <si>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</si>
  <si>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</si>
  <si>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</si>
  <si>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</si>
  <si>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</si>
  <si>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</si>
  <si>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</si>
  <si>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</si>
  <si>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</si>
  <si>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</si>
  <si>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</si>
  <si>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</si>
  <si>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</si>
  <si>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</si>
  <si>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</si>
  <si>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</si>
  <si>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</si>
  <si>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</si>
  <si>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</si>
  <si>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</si>
  <si>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</si>
  <si>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</si>
  <si>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</si>
  <si>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</si>
  <si>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</si>
  <si>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</si>
  <si>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</si>
  <si>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</si>
  <si>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</si>
  <si>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</si>
  <si>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</si>
  <si>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</si>
  <si>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</si>
  <si>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</si>
  <si>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</si>
  <si>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</si>
  <si>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</si>
  <si>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</si>
  <si>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</si>
  <si>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</si>
  <si>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</si>
  <si>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</si>
  <si>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</si>
  <si>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</si>
  <si>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</si>
  <si>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</si>
  <si>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</si>
  <si>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</si>
  <si>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</si>
  <si>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</si>
  <si>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</si>
  <si>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</si>
  <si>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</si>
  <si>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</si>
  <si>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</si>
  <si>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</si>
  <si>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</si>
  <si>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</si>
  <si>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</si>
  <si>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</si>
  <si>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</si>
  <si>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</si>
  <si>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</si>
  <si>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</si>
  <si>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</si>
  <si>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</si>
  <si>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</si>
  <si>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</si>
  <si>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</si>
  <si>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</si>
  <si>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</si>
  <si>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</si>
  <si>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</si>
  <si>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</si>
  <si>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</si>
  <si>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</si>
  <si>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</si>
  <si>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</si>
  <si>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</si>
  <si>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</si>
  <si>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</si>
  <si>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</si>
  <si>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</si>
  <si>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</si>
  <si>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</si>
  <si>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</si>
  <si>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</si>
  <si>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</si>
  <si>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</si>
  <si>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</si>
  <si>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</si>
  <si>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</si>
  <si>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</si>
  <si>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</si>
  <si>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</si>
  <si>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</si>
  <si>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</si>
  <si>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</si>
  <si>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</si>
  <si>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</si>
  <si>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</si>
  <si>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</si>
  <si>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</si>
  <si>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</si>
  <si>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</si>
  <si>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</si>
  <si>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</si>
  <si>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</si>
  <si>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</si>
  <si>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</si>
  <si>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</si>
  <si>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</si>
  <si>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</si>
  <si>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</si>
  <si>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</si>
  <si>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</si>
  <si>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</si>
  <si>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</si>
  <si>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</si>
  <si>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</si>
  <si>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</si>
  <si>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</si>
  <si>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</si>
  <si>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</si>
  <si>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</si>
  <si>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</si>
  <si>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</si>
  <si>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</si>
  <si>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</si>
  <si>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</si>
  <si>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</si>
  <si>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</si>
  <si>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</si>
  <si>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</si>
  <si>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</si>
  <si>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</si>
  <si>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</si>
  <si>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</si>
  <si>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</si>
  <si>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</si>
  <si>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</si>
  <si>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</si>
  <si>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</si>
  <si>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</si>
  <si>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</si>
  <si>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</si>
  <si>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</si>
  <si>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</si>
  <si>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</si>
  <si>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</si>
  <si>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</si>
  <si>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</si>
  <si>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</si>
  <si>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</si>
  <si>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</si>
  <si>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</si>
  <si>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</si>
  <si>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</si>
  <si>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</si>
  <si>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</si>
  <si>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</si>
  <si>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</si>
  <si>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</si>
  <si>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</si>
  <si>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</si>
  <si>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</si>
  <si>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</si>
  <si>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</si>
  <si>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</si>
  <si>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</si>
  <si>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</si>
  <si>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</si>
  <si>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</si>
  <si>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</si>
  <si>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</si>
  <si>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</si>
  <si>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</si>
  <si>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</si>
  <si>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</si>
  <si>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</si>
  <si>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</si>
  <si>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</si>
  <si>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</si>
  <si>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</si>
  <si>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</si>
  <si>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</si>
  <si>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</si>
  <si>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</si>
  <si>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</si>
  <si>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</si>
  <si>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</si>
  <si>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</si>
  <si>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</si>
  <si>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</si>
  <si>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</si>
  <si>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</si>
  <si>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</si>
  <si>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</si>
  <si>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</si>
  <si>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</si>
  <si>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</si>
  <si>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</si>
  <si>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</si>
  <si>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</si>
  <si>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</si>
  <si>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</si>
  <si>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</si>
  <si>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</si>
  <si>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</si>
  <si>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</si>
  <si>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</si>
  <si>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</si>
  <si>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</si>
  <si>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</si>
  <si>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</si>
  <si>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</si>
  <si>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</si>
  <si>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</si>
  <si>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</si>
  <si>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</si>
  <si>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</si>
  <si>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</si>
  <si>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</si>
  <si>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</si>
  <si>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</si>
  <si>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</si>
  <si>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</si>
  <si>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</si>
  <si>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</si>
  <si>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</si>
  <si>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</si>
  <si>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</si>
  <si>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</si>
  <si>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</si>
  <si>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</si>
  <si>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</si>
  <si>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</si>
  <si>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</si>
  <si>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</si>
  <si>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</si>
  <si>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</si>
  <si>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</si>
  <si>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</si>
  <si>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</si>
  <si>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</si>
  <si>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</si>
  <si>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</si>
  <si>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</si>
  <si>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</si>
  <si>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</si>
  <si>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</si>
  <si>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</si>
  <si>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</si>
  <si>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</si>
  <si>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</si>
  <si>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</si>
  <si>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</si>
  <si>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</si>
  <si>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</si>
  <si>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</si>
  <si>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</si>
  <si>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</si>
  <si>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</si>
  <si>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</si>
  <si>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</si>
  <si>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</si>
  <si>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</si>
  <si>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</si>
  <si>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</si>
  <si>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</si>
  <si>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</si>
  <si>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</si>
  <si>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</si>
  <si>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</si>
  <si>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</si>
  <si>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</si>
  <si>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</si>
  <si>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</si>
  <si>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</si>
  <si>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</si>
  <si>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</si>
  <si>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</si>
  <si>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</si>
  <si>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</si>
  <si>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</si>
  <si>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</si>
  <si>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</si>
  <si>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</si>
  <si>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</si>
  <si>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</si>
  <si>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</si>
  <si>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</si>
  <si>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</si>
  <si>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</si>
  <si>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</si>
  <si>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</si>
  <si>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</si>
  <si>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</si>
  <si>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</si>
  <si>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</si>
  <si>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</si>
  <si>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</si>
  <si>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</si>
  <si>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</si>
  <si>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</si>
  <si>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</si>
  <si>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</si>
  <si>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</si>
  <si>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</si>
  <si>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</si>
  <si>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</si>
  <si>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</si>
  <si>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</si>
  <si>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</si>
  <si>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</si>
  <si>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</si>
  <si>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</si>
  <si>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</si>
  <si>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</si>
  <si>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</si>
  <si>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</si>
  <si>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</si>
  <si>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</si>
  <si>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</si>
  <si>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</si>
  <si>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</si>
  <si>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</si>
  <si>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</si>
  <si>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</si>
  <si>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</si>
  <si>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</si>
  <si>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</si>
  <si>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</si>
  <si>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</si>
  <si>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</si>
  <si>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</si>
  <si>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</si>
  <si>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</si>
  <si>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</si>
  <si>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</si>
  <si>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</si>
  <si>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</si>
  <si>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</si>
  <si>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</si>
  <si>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</si>
  <si>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</si>
  <si>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</si>
  <si>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</si>
  <si>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</si>
  <si>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</si>
  <si>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</si>
  <si>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</si>
  <si>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</si>
  <si>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</si>
  <si>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</si>
  <si>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</si>
  <si>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</si>
  <si>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</si>
  <si>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</si>
  <si>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</si>
  <si>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</si>
  <si>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</si>
  <si>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</si>
  <si>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</si>
  <si>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</si>
  <si>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</si>
  <si>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</si>
  <si>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</si>
  <si>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</si>
  <si>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</si>
  <si>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</si>
  <si>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</si>
  <si>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</si>
  <si>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</si>
  <si>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</si>
  <si>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</si>
  <si>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</si>
  <si>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</si>
  <si>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</si>
  <si>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</si>
  <si>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</si>
  <si>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</si>
  <si>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</si>
  <si>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</si>
  <si>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</si>
  <si>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</si>
  <si>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</si>
  <si>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</si>
  <si>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</si>
  <si>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</si>
  <si>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</si>
  <si>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</si>
  <si>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</si>
  <si>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</si>
  <si>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</si>
  <si>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</si>
  <si>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</si>
  <si>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</si>
  <si>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</si>
  <si>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</si>
  <si>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</si>
  <si>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</si>
  <si>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</si>
  <si>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</si>
  <si>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</si>
  <si>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</si>
  <si>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</si>
  <si>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</si>
  <si>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</si>
  <si>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</si>
  <si>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</si>
  <si>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</si>
  <si>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</si>
  <si>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</si>
  <si>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</si>
  <si>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</si>
  <si>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</si>
  <si>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</si>
  <si>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</si>
  <si>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</si>
  <si>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</si>
  <si>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</si>
  <si>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</si>
  <si>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</si>
  <si>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</si>
  <si>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</si>
  <si>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</si>
  <si>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</si>
  <si>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</si>
  <si>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</si>
  <si>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</si>
  <si>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</si>
  <si>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</si>
  <si>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</si>
  <si>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</si>
  <si>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</si>
  <si>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</si>
  <si>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</si>
  <si>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</si>
  <si>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</si>
  <si>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</si>
  <si>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</si>
  <si>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</si>
  <si>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</si>
  <si>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</si>
  <si>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</si>
  <si>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</si>
  <si>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</si>
  <si>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</si>
  <si>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</si>
  <si>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</si>
  <si>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</si>
  <si>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</si>
  <si>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</si>
  <si>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</si>
  <si>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</si>
  <si>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</si>
  <si>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</si>
  <si>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</si>
  <si>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</si>
  <si>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</si>
  <si>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</si>
  <si>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</si>
  <si>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</si>
  <si>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</si>
  <si>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</si>
  <si>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</si>
  <si>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</si>
  <si>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</si>
  <si>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</si>
  <si>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</si>
  <si>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</si>
  <si>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</si>
  <si>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</si>
  <si>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</si>
  <si>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</si>
  <si>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</si>
  <si>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</si>
  <si>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</si>
  <si>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</si>
  <si>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</si>
  <si>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</si>
  <si>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</si>
  <si>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</si>
  <si>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</si>
  <si>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</si>
  <si>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</si>
  <si>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</si>
  <si>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</si>
  <si>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</si>
  <si>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</si>
  <si>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</si>
  <si>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</si>
  <si>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</si>
  <si>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</si>
  <si>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</si>
  <si>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</si>
  <si>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</si>
  <si>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</si>
  <si>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</si>
  <si>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</si>
  <si>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</si>
  <si>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</si>
  <si>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</si>
  <si>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</si>
  <si>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</si>
  <si>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</si>
  <si>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</si>
  <si>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</si>
  <si>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</si>
  <si>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</si>
  <si>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</si>
  <si>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</si>
  <si>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</si>
  <si>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</si>
  <si>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</si>
  <si>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</si>
  <si>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</si>
  <si>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</si>
  <si>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</si>
  <si>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</si>
  <si>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</si>
  <si>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</si>
  <si>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</si>
  <si>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</si>
  <si>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</si>
  <si>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</si>
  <si>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</si>
  <si>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</si>
  <si>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</si>
  <si>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</si>
  <si>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</si>
  <si>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</si>
  <si>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</si>
  <si>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</si>
  <si>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</si>
  <si>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</si>
  <si>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</si>
  <si>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</si>
  <si>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</si>
  <si>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</si>
  <si>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</si>
  <si>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</si>
  <si>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</si>
  <si>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</si>
  <si>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</si>
  <si>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</si>
  <si>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</si>
  <si>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</si>
  <si>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</si>
  <si>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</si>
  <si>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</si>
  <si>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</si>
  <si>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</si>
  <si>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</si>
  <si>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</si>
  <si>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</si>
  <si>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</si>
  <si>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</si>
  <si>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</si>
  <si>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</si>
  <si>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Maximum Number of Backers:</t>
  </si>
  <si>
    <t>Average Backers:</t>
  </si>
  <si>
    <t>Median Number of Backers:</t>
  </si>
  <si>
    <t>Minimum Number of Backers:</t>
  </si>
  <si>
    <t>Variance: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</si>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</sst>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6" fillId="33" borderId="10" xfId="0" applyFont="1" applyFill="1" applyBorder="1"/>
    <xf numFmtId="2" fontId="0" fillId="33" borderId="10" xfId="0" applyNumberFormat="1" applyFill="1" applyBorder="1"/>
    <xf numFmtId="0" fontId="0" fillId="33" borderId="10" xfId="0" applyFill="1" applyBorder="1"/>
    <xf numFmtId="0" fontId="16" fillId="34" borderId="10" xfId="0" applyFont="1" applyFill="1" applyBorder="1"/>
    <xf numFmtId="0" fontId="0" fillId="34" borderId="10" xfId="0" applyFill="1" applyBorder="1"/>
    <xf numFmtId="2" fontId="0" fillId="34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6-40BB-85D3-1AED5AC97F8A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6-40BB-85D3-1AED5AC97F8A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6-40BB-85D3-1AED5AC97F8A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6-40BB-85D3-1AED5AC9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908240"/>
        <c:axId val="730017120"/>
      </c:barChart>
      <c:catAx>
        <c:axId val="9939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17120"/>
        <c:crosses val="autoZero"/>
        <c:auto val="1"/>
        <c:lblAlgn val="ctr"/>
        <c:lblOffset val="100"/>
        <c:noMultiLvlLbl val="0"/>
      </c:catAx>
      <c:valAx>
        <c:axId val="7300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BA4-B2E6-77D4A9A2AAA1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7F-4BA4-B2E6-77D4A9A2AAA1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7F-4BA4-B2E6-77D4A9A2AAA1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7F-4BA4-B2E6-77D4A9A2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977312"/>
        <c:axId val="401053088"/>
      </c:barChart>
      <c:catAx>
        <c:axId val="10039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3088"/>
        <c:crosses val="autoZero"/>
        <c:auto val="1"/>
        <c:lblAlgn val="ctr"/>
        <c:lblOffset val="100"/>
        <c:noMultiLvlLbl val="0"/>
      </c:catAx>
      <c:valAx>
        <c:axId val="401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Start Month!PivotTable5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Start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F-4F44-A7FE-58BEAF8701AF}"/>
            </c:ext>
          </c:extLst>
        </c:ser>
        <c:ser>
          <c:idx val="1"/>
          <c:order val="1"/>
          <c:tx>
            <c:strRef>
              <c:f>'By Start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F-4F44-A7FE-58BEAF8701AF}"/>
            </c:ext>
          </c:extLst>
        </c:ser>
        <c:ser>
          <c:idx val="2"/>
          <c:order val="2"/>
          <c:tx>
            <c:strRef>
              <c:f>'By Start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F-4F44-A7FE-58BEAF8701AF}"/>
            </c:ext>
          </c:extLst>
        </c:ser>
        <c:ser>
          <c:idx val="3"/>
          <c:order val="3"/>
          <c:tx>
            <c:strRef>
              <c:f>'By Start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FF-4F44-A7FE-58BEAF8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88288"/>
        <c:axId val="1026307552"/>
      </c:lineChart>
      <c:catAx>
        <c:axId val="10033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7552"/>
        <c:crosses val="autoZero"/>
        <c:auto val="1"/>
        <c:lblAlgn val="ctr"/>
        <c:lblOffset val="100"/>
        <c:noMultiLvlLbl val="0"/>
      </c:catAx>
      <c:valAx>
        <c:axId val="1026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C-478C-9641-3C056D9D4060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C-478C-9641-3C056D9D4060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C-478C-9641-3C056D9D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04671"/>
        <c:axId val="2089032783"/>
      </c:lineChart>
      <c:catAx>
        <c:axId val="4430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32783"/>
        <c:crosses val="autoZero"/>
        <c:auto val="1"/>
        <c:lblAlgn val="ctr"/>
        <c:lblOffset val="100"/>
        <c:noMultiLvlLbl val="0"/>
      </c:catAx>
      <c:valAx>
        <c:axId val="20890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</a:t>
          </a:r>
        </a:p>
      </cx:txPr>
    </cx:title>
    <cx:plotArea>
      <cx:plotAreaRegion>
        <cx:series layoutId="boxWhisker" uniqueId="{BEE6031C-B560-48FF-921B-C8CFFC94E390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64EE4209-4812-4780-AC52-A30253E8EC1B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7620</xdr:rowOff>
    </xdr:from>
    <xdr:to>
      <xdr:col>13</xdr:col>
      <xdr:colOff>11429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CD4B2-5C9F-BF53-41B3-3323AC42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8571</xdr:colOff>
      <xdr:row>2</xdr:row>
      <xdr:rowOff>192405</xdr:rowOff>
    </xdr:from>
    <xdr:to>
      <xdr:col>16</xdr:col>
      <xdr:colOff>19049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2A967-14E0-9B2F-DC97-8329DCCC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660081</xdr:colOff>
      <xdr:row>2</xdr:row>
      <xdr:rowOff>188595</xdr:rowOff>
    </xdr:from>
    <xdr:to>
      <xdr:col>16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64D36-A2EC-5A23-4EA4-D27233D9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</xdr:colOff>
      <xdr:row>14</xdr:row>
      <xdr:rowOff>20955</xdr:rowOff>
    </xdr:from>
    <xdr:to>
      <xdr:col>7</xdr:col>
      <xdr:colOff>1400175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BC5D3-5739-A5C9-58C3-7B1C6663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545782</xdr:colOff>
      <xdr:row>19</xdr:row>
      <xdr:rowOff>20955</xdr:rowOff>
    </xdr:from>
    <xdr:to>
      <xdr:col>21</xdr:col>
      <xdr:colOff>85725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9E501E-DBD8-69B5-B00E-751B72D3F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5157" y="3821430"/>
              <a:ext cx="5540693" cy="4455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475297</xdr:colOff>
      <xdr:row>19</xdr:row>
      <xdr:rowOff>40004</xdr:rowOff>
    </xdr:from>
    <xdr:to>
      <xdr:col>12</xdr:col>
      <xdr:colOff>468630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1D5FCB-56CC-5C42-171F-0CCACD8E6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8272" y="3840479"/>
              <a:ext cx="5479733" cy="4436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Escue" refreshedDate="45175.952464004629" createdVersion="8" refreshedVersion="8" minRefreshableVersion="3" recordCount="1001" xr:uid="{B25F2E79-6CAA-4728-A280-8D89C149924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 Escue" refreshedDate="45175.970645949077" createdVersion="8" refreshedVersion="8" minRefreshableVersion="3" recordCount="1000" xr:uid="{0AFE1146-156F-4015-9222-9ADCB655C0F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07AC1-AC66-4622-9DF4-FA4969D41F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DBD97-3A64-4694-A9CD-070773A68E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17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6D95-89A4-4CD9-B7CC-8FE0F6FBF76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34" sqref="H34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9765625" style="3" bestFit="1" customWidth="1"/>
    <col min="4" max="4" width="8.5" bestFit="1" customWidth="1"/>
    <col min="5" max="5" width="11.69921875" bestFit="1" customWidth="1"/>
    <col min="6" max="6" width="18.19921875" bestFit="1" customWidth="1"/>
    <col min="7" max="7" width="12.5" bestFit="1" customWidth="1"/>
    <col min="8" max="8" width="20.09765625" bestFit="1" customWidth="1"/>
    <col min="9" max="9" width="17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26" style="9" bestFit="1" customWidth="1"/>
    <col min="15" max="15" width="24.69921875" style="9" bestFit="1" customWidth="1"/>
    <col min="16" max="16" width="13.09765625" bestFit="1" customWidth="1"/>
    <col min="17" max="17" width="12.5" bestFit="1" customWidth="1"/>
    <col min="18" max="18" width="29.19921875" bestFit="1" customWidth="1"/>
    <col min="19" max="19" width="18.6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ROUND((E2/D2)*100, 0)</f>
        <v>0</v>
      </c>
      <c r="G2" t="s">
        <v>14</v>
      </c>
      <c r="H2" s="4">
        <f>IF(I2=0, 0, 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 s="4">
        <f>IF(I3=0, 0, 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 SEARCH("/",R3)-1)</f>
        <v>music</v>
      </c>
      <c r="T3" t="str">
        <f t="shared" ref="T3:T66" si="3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4">
        <f t="shared" ref="H4:H67" si="4">IF(I4=0, 0, 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ref="S4:S66" si="5">LEFT(R4, SEARCH("/",R4)-1)</f>
        <v>technology</v>
      </c>
      <c r="T4" t="str">
        <f t="shared" si="3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4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4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4">
        <f t="shared" si="4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4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4">
        <f t="shared" si="4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4">
        <f t="shared" si="4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4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4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4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4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4">
        <f t="shared" si="4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4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4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4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4">
        <f t="shared" si="4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4">
        <f t="shared" si="4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4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4">
        <f t="shared" si="4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4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4">
        <f t="shared" si="4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4">
        <f t="shared" si="4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4">
        <f t="shared" si="4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4">
        <f t="shared" si="4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4">
        <f t="shared" si="4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4">
        <f t="shared" si="4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4">
        <f t="shared" si="4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4">
        <f t="shared" si="4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4">
        <f t="shared" si="4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4">
        <f t="shared" si="4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4">
        <f t="shared" si="4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4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4">
        <f t="shared" si="4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4">
        <f t="shared" si="4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4">
        <f t="shared" si="4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4">
        <f t="shared" si="4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4">
        <f t="shared" si="4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4">
        <f t="shared" si="4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4">
        <f t="shared" si="4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4">
        <f t="shared" si="4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4">
        <f t="shared" si="4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4">
        <f t="shared" si="4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4">
        <f t="shared" si="4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4">
        <f t="shared" si="4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4">
        <f t="shared" si="4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4">
        <f t="shared" si="4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4">
        <f t="shared" si="4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4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4">
        <f t="shared" si="4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4">
        <f t="shared" si="4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4">
        <f t="shared" si="4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4">
        <f t="shared" si="4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4">
        <f t="shared" si="4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4">
        <f t="shared" si="4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4">
        <f t="shared" si="4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4">
        <f t="shared" si="4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4">
        <f t="shared" si="4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4">
        <f t="shared" si="4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4">
        <f t="shared" si="4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4">
        <f t="shared" si="4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4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4">
        <f t="shared" si="4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 s="4">
        <f t="shared" si="4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SEARCH("/",R67)-1)</f>
        <v>theater</v>
      </c>
      <c r="T67" t="str">
        <f t="shared" ref="T67:T130" si="10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 s="4">
        <f t="shared" ref="H68:H131" si="11">IF(I68=0, 0, E68/I68)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 s="4">
        <f t="shared" si="11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 s="4">
        <f t="shared" si="11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 s="4">
        <f t="shared" si="11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 s="4">
        <f t="shared" si="11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 s="4">
        <f t="shared" si="11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 s="4">
        <f t="shared" si="11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 s="4">
        <f t="shared" si="11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 s="4">
        <f t="shared" si="11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 s="4">
        <f t="shared" si="11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 s="4">
        <f t="shared" si="11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 s="4">
        <f t="shared" si="11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 s="4">
        <f t="shared" si="11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 s="4">
        <f t="shared" si="11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 s="4">
        <f t="shared" si="11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 s="4">
        <f t="shared" si="11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 s="4">
        <f t="shared" si="11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 s="4">
        <f t="shared" si="11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 s="4">
        <f t="shared" si="11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 s="4">
        <f t="shared" si="11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 s="4">
        <f t="shared" si="11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 s="4">
        <f t="shared" si="11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 s="4">
        <f t="shared" si="11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 s="4">
        <f t="shared" si="11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 s="4">
        <f t="shared" si="11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 s="4">
        <f t="shared" si="11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 s="4">
        <f t="shared" si="11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 s="4">
        <f t="shared" si="11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 s="4">
        <f t="shared" si="11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 s="4">
        <f t="shared" si="11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 s="4">
        <f t="shared" si="11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 s="4">
        <f t="shared" si="11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 s="4">
        <f t="shared" si="11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 s="4">
        <f t="shared" si="11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4">
        <f t="shared" si="11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 s="4">
        <f t="shared" si="11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 s="4">
        <f t="shared" si="11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 s="4">
        <f t="shared" si="11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 s="4">
        <f t="shared" si="11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 s="4">
        <f t="shared" si="11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 s="4">
        <f t="shared" si="11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 s="4">
        <f t="shared" si="11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 s="4">
        <f t="shared" si="11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 s="4">
        <f t="shared" si="11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 s="4">
        <f t="shared" si="11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 s="4">
        <f t="shared" si="11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 s="4">
        <f t="shared" si="11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 s="4">
        <f t="shared" si="11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 s="4">
        <f t="shared" si="11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 s="4">
        <f t="shared" si="11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 s="4">
        <f t="shared" si="11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 s="4">
        <f t="shared" si="11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 s="4">
        <f t="shared" si="11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 s="4">
        <f t="shared" si="11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 s="4">
        <f t="shared" si="11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 s="4">
        <f t="shared" si="11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 s="4">
        <f t="shared" si="11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 s="4">
        <f t="shared" si="11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 s="4">
        <f t="shared" si="11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 s="4">
        <f t="shared" si="11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 s="4">
        <f t="shared" si="11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 s="4">
        <f t="shared" si="11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 s="4">
        <f t="shared" si="11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 s="4">
        <f t="shared" si="11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SEARCH("/",R131)-1)</f>
        <v>food</v>
      </c>
      <c r="T131" t="str">
        <f t="shared" ref="T131:T194" si="16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 s="4">
        <f t="shared" ref="H132:H195" si="17">IF(I132=0, 0, E132/I132)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 s="4">
        <f t="shared" si="17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 s="4">
        <f t="shared" si="17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 s="4">
        <f t="shared" si="17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 s="4">
        <f t="shared" si="17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 s="4">
        <f t="shared" si="17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 s="4">
        <f t="shared" si="17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 s="4">
        <f t="shared" si="17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 s="4">
        <f t="shared" si="17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 s="4">
        <f t="shared" si="17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 s="4">
        <f t="shared" si="17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 s="4">
        <f t="shared" si="17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 s="4">
        <f t="shared" si="17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 s="4">
        <f t="shared" si="17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 s="4">
        <f t="shared" si="17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 s="4">
        <f t="shared" si="17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 s="4">
        <f t="shared" si="17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 s="4">
        <f t="shared" si="17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 s="4">
        <f t="shared" si="17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 s="4">
        <f t="shared" si="17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4">
        <f t="shared" si="17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 s="4">
        <f t="shared" si="17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 s="4">
        <f t="shared" si="17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 s="4">
        <f t="shared" si="17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 s="4">
        <f t="shared" si="17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 s="4">
        <f t="shared" si="17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 s="4">
        <f t="shared" si="17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 s="4">
        <f t="shared" si="17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 s="4">
        <f t="shared" si="17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 s="4">
        <f t="shared" si="17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 s="4">
        <f t="shared" si="17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 s="4">
        <f t="shared" si="17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 s="4">
        <f t="shared" si="17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 s="4">
        <f t="shared" si="17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 s="4">
        <f t="shared" si="17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 s="4">
        <f t="shared" si="17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 s="4">
        <f t="shared" si="17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 s="4">
        <f t="shared" si="17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 s="4">
        <f t="shared" si="17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 s="4">
        <f t="shared" si="17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 s="4">
        <f t="shared" si="17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 s="4">
        <f t="shared" si="17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 s="4">
        <f t="shared" si="17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 s="4">
        <f t="shared" si="17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 s="4">
        <f t="shared" si="17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 s="4">
        <f t="shared" si="17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 s="4">
        <f t="shared" si="17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 s="4">
        <f t="shared" si="17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 s="4">
        <f t="shared" si="17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 s="4">
        <f t="shared" si="17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 s="4">
        <f t="shared" si="17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 s="4">
        <f t="shared" si="17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 s="4">
        <f t="shared" si="17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 s="4">
        <f t="shared" si="17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 s="4">
        <f t="shared" si="17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 s="4">
        <f t="shared" si="17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 s="4">
        <f t="shared" si="17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 s="4">
        <f t="shared" si="17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 s="4">
        <f t="shared" si="17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 s="4">
        <f t="shared" si="17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 s="4">
        <f t="shared" si="17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 s="4">
        <f t="shared" si="17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 s="4">
        <f t="shared" si="17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 s="4">
        <f t="shared" si="17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SEARCH("/",R195)-1)</f>
        <v>music</v>
      </c>
      <c r="T195" t="str">
        <f t="shared" ref="T195:T258" si="22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 s="4">
        <f t="shared" ref="H196:H259" si="23">IF(I196=0, 0, E196/I196)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 s="4">
        <f t="shared" si="2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 s="4">
        <f t="shared" si="23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 s="4">
        <f t="shared" si="2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 s="4">
        <f t="shared" si="2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 s="4">
        <f t="shared" si="23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4">
        <f t="shared" si="2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 s="4">
        <f t="shared" si="2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 s="4">
        <f t="shared" si="23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 s="4">
        <f t="shared" si="2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 s="4">
        <f t="shared" si="23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 s="4">
        <f t="shared" si="23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 s="4">
        <f t="shared" si="23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 s="4">
        <f t="shared" si="23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 s="4">
        <f t="shared" si="2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 s="4">
        <f t="shared" si="2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 s="4">
        <f t="shared" si="2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 s="4">
        <f t="shared" si="2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 s="4">
        <f t="shared" si="2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 s="4">
        <f t="shared" si="2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 s="4">
        <f t="shared" si="2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 s="4">
        <f t="shared" si="2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 s="4">
        <f t="shared" si="2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 s="4">
        <f t="shared" si="2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 s="4">
        <f t="shared" si="2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 s="4">
        <f t="shared" si="2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 s="4">
        <f t="shared" si="23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 s="4">
        <f t="shared" si="2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 s="4">
        <f t="shared" si="2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 s="4">
        <f t="shared" si="2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 s="4">
        <f t="shared" si="2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 s="4">
        <f t="shared" si="2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 s="4">
        <f t="shared" si="2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 s="4">
        <f t="shared" si="2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 s="4">
        <f t="shared" si="2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 s="4">
        <f t="shared" si="2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 s="4">
        <f t="shared" si="2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 s="4">
        <f t="shared" si="23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 s="4">
        <f t="shared" si="23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 s="4">
        <f t="shared" si="23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 s="4">
        <f t="shared" si="2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 s="4">
        <f t="shared" si="23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 s="4">
        <f t="shared" si="23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 s="4">
        <f t="shared" si="2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 s="4">
        <f t="shared" si="23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 s="4">
        <f t="shared" si="23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 s="4">
        <f t="shared" si="2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 s="4">
        <f t="shared" si="2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 s="4">
        <f t="shared" si="2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 s="4">
        <f t="shared" si="2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 s="4">
        <f t="shared" si="23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 s="4">
        <f t="shared" si="2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 s="4">
        <f t="shared" si="2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 s="4">
        <f t="shared" si="2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 s="4">
        <f t="shared" si="2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 s="4">
        <f t="shared" si="2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4">
        <f t="shared" si="2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 s="4">
        <f t="shared" si="2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 s="4">
        <f t="shared" si="23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 s="4">
        <f t="shared" si="2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 s="4">
        <f t="shared" si="23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 s="4">
        <f t="shared" si="2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 s="4">
        <f t="shared" si="23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 s="4">
        <f t="shared" si="23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SEARCH("/",R259)-1)</f>
        <v>theater</v>
      </c>
      <c r="T259" t="str">
        <f t="shared" ref="T259:T322" si="28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 s="4">
        <f t="shared" ref="H260:H323" si="29">IF(I260=0, 0, E260/I260)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 s="4">
        <f t="shared" si="2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 s="4">
        <f t="shared" si="2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 s="4">
        <f t="shared" si="2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 s="4">
        <f t="shared" si="2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 s="4">
        <f t="shared" si="2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 s="4">
        <f t="shared" si="2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 s="4">
        <f t="shared" si="2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 s="4">
        <f t="shared" si="2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 s="4">
        <f t="shared" si="2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 s="4">
        <f t="shared" si="2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 s="4">
        <f t="shared" si="2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 s="4">
        <f t="shared" si="2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 s="4">
        <f t="shared" si="2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 s="4">
        <f t="shared" si="2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 s="4">
        <f t="shared" si="2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 s="4">
        <f t="shared" si="2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 s="4">
        <f t="shared" si="2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 s="4">
        <f t="shared" si="2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 s="4">
        <f t="shared" si="2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 s="4">
        <f t="shared" si="2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 s="4">
        <f t="shared" si="2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 s="4">
        <f t="shared" si="2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 s="4">
        <f t="shared" si="2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 s="4">
        <f t="shared" si="2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 s="4">
        <f t="shared" si="2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 s="4">
        <f t="shared" si="2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 s="4">
        <f t="shared" si="2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 s="4">
        <f t="shared" si="2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 s="4">
        <f t="shared" si="2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 s="4">
        <f t="shared" si="2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 s="4">
        <f t="shared" si="2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 s="4">
        <f t="shared" si="2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 s="4">
        <f t="shared" si="2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 s="4">
        <f t="shared" si="2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 s="4">
        <f t="shared" si="2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 s="4">
        <f t="shared" si="2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 s="4">
        <f t="shared" si="2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 s="4">
        <f t="shared" si="2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 s="4">
        <f t="shared" si="2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 s="4">
        <f t="shared" si="2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 s="4">
        <f t="shared" si="2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4">
        <f t="shared" si="2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 s="4">
        <f t="shared" si="2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 s="4">
        <f t="shared" si="2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 s="4">
        <f t="shared" si="2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 s="4">
        <f t="shared" si="2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 s="4">
        <f t="shared" si="2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 s="4">
        <f t="shared" si="2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 s="4">
        <f t="shared" si="2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 s="4">
        <f t="shared" si="2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 s="4">
        <f t="shared" si="2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 s="4">
        <f t="shared" si="2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 s="4">
        <f t="shared" si="2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 s="4">
        <f t="shared" si="2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 s="4">
        <f t="shared" si="2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 s="4">
        <f t="shared" si="2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 s="4">
        <f t="shared" si="2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 s="4">
        <f t="shared" si="2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 s="4">
        <f t="shared" si="2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 s="4">
        <f t="shared" si="2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 s="4">
        <f t="shared" si="2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 s="4">
        <f t="shared" si="2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 s="4">
        <f t="shared" si="2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SEARCH("/",R323)-1)</f>
        <v>film &amp; video</v>
      </c>
      <c r="T323" t="str">
        <f t="shared" ref="T323:T386" si="34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 s="4">
        <f t="shared" ref="H324:H387" si="35">IF(I324=0, 0, E324/I324)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 s="4">
        <f t="shared" si="35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 s="4">
        <f t="shared" si="35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 s="4">
        <f t="shared" si="35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 s="4">
        <f t="shared" si="35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 s="4">
        <f t="shared" si="35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 s="4">
        <f t="shared" si="35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 s="4">
        <f t="shared" si="35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 s="4">
        <f t="shared" si="35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 s="4">
        <f t="shared" si="35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 s="4">
        <f t="shared" si="35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 s="4">
        <f t="shared" si="35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 s="4">
        <f t="shared" si="35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 s="4">
        <f t="shared" si="35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 s="4">
        <f t="shared" si="35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 s="4">
        <f t="shared" si="35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 s="4">
        <f t="shared" si="35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 s="4">
        <f t="shared" si="35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 s="4">
        <f t="shared" si="35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 s="4">
        <f t="shared" si="35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 s="4">
        <f t="shared" si="35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 s="4">
        <f t="shared" si="35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 s="4">
        <f t="shared" si="35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 s="4">
        <f t="shared" si="35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 s="4">
        <f t="shared" si="35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 s="4">
        <f t="shared" si="35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 s="4">
        <f t="shared" si="35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 s="4">
        <f t="shared" si="35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4">
        <f t="shared" si="35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 s="4">
        <f t="shared" si="35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 s="4">
        <f t="shared" si="35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 s="4">
        <f t="shared" si="35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 s="4">
        <f t="shared" si="35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 s="4">
        <f t="shared" si="35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 s="4">
        <f t="shared" si="35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 s="4">
        <f t="shared" si="35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 s="4">
        <f t="shared" si="35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 s="4">
        <f t="shared" si="35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 s="4">
        <f t="shared" si="35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 s="4">
        <f t="shared" si="35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 s="4">
        <f t="shared" si="35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 s="4">
        <f t="shared" si="35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 s="4">
        <f t="shared" si="35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 s="4">
        <f t="shared" si="35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 s="4">
        <f t="shared" si="35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 s="4">
        <f t="shared" si="35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 s="4">
        <f t="shared" si="35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 s="4">
        <f t="shared" si="35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 s="4">
        <f t="shared" si="35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 s="4">
        <f t="shared" si="35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 s="4">
        <f t="shared" si="35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 s="4">
        <f t="shared" si="35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 s="4">
        <f t="shared" si="35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 s="4">
        <f t="shared" si="35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 s="4">
        <f t="shared" si="35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 s="4">
        <f t="shared" si="35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 s="4">
        <f t="shared" si="35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 s="4">
        <f t="shared" si="35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 s="4">
        <f t="shared" si="35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 s="4">
        <f t="shared" si="35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 s="4">
        <f t="shared" si="35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 s="4">
        <f t="shared" si="35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 s="4">
        <f t="shared" si="35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 s="4">
        <f t="shared" si="35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SEARCH("/",R387)-1)</f>
        <v>publishing</v>
      </c>
      <c r="T387" t="str">
        <f t="shared" ref="T387:T450" si="40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 s="4">
        <f t="shared" ref="H388:H451" si="41">IF(I388=0, 0, E388/I388)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 s="4">
        <f t="shared" si="41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 s="4">
        <f t="shared" si="41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 s="4">
        <f t="shared" si="41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 s="4">
        <f t="shared" si="41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 s="4">
        <f t="shared" si="41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 s="4">
        <f t="shared" si="41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 s="4">
        <f t="shared" si="41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 s="4">
        <f t="shared" si="41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 s="4">
        <f t="shared" si="41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 s="4">
        <f t="shared" si="41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 s="4">
        <f t="shared" si="41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 s="4">
        <f t="shared" si="41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 s="4">
        <f t="shared" si="41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4">
        <f t="shared" si="41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 s="4">
        <f t="shared" si="41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 s="4">
        <f t="shared" si="41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 s="4">
        <f t="shared" si="41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 s="4">
        <f t="shared" si="41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 s="4">
        <f t="shared" si="41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 s="4">
        <f t="shared" si="41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 s="4">
        <f t="shared" si="41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 s="4">
        <f t="shared" si="41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 s="4">
        <f t="shared" si="41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 s="4">
        <f t="shared" si="41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 s="4">
        <f t="shared" si="41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 s="4">
        <f t="shared" si="41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 s="4">
        <f t="shared" si="41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 s="4">
        <f t="shared" si="41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 s="4">
        <f t="shared" si="41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 s="4">
        <f t="shared" si="41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 s="4">
        <f t="shared" si="41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 s="4">
        <f t="shared" si="41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 s="4">
        <f t="shared" si="41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 s="4">
        <f t="shared" si="41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 s="4">
        <f t="shared" si="41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 s="4">
        <f t="shared" si="41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 s="4">
        <f t="shared" si="41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 s="4">
        <f t="shared" si="41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 s="4">
        <f t="shared" si="41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 s="4">
        <f t="shared" si="41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 s="4">
        <f t="shared" si="41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 s="4">
        <f t="shared" si="41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 s="4">
        <f t="shared" si="41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 s="4">
        <f t="shared" si="41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 s="4">
        <f t="shared" si="41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 s="4">
        <f t="shared" si="41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 s="4">
        <f t="shared" si="41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 s="4">
        <f t="shared" si="41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 s="4">
        <f t="shared" si="41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 s="4">
        <f t="shared" si="41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 s="4">
        <f t="shared" si="41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 s="4">
        <f t="shared" si="41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 s="4">
        <f t="shared" si="41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 s="4">
        <f t="shared" si="41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 s="4">
        <f t="shared" si="41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 s="4">
        <f t="shared" si="41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 s="4">
        <f t="shared" si="41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 s="4">
        <f t="shared" si="41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 s="4">
        <f t="shared" si="41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 s="4">
        <f t="shared" si="41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 s="4">
        <f t="shared" si="41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 s="4">
        <f t="shared" si="41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 s="4">
        <f t="shared" si="41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SEARCH("/",R451)-1)</f>
        <v>games</v>
      </c>
      <c r="T451" t="str">
        <f t="shared" ref="T451:T514" si="46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4">
        <f t="shared" ref="H452:H515" si="47">IF(I452=0, 0, E452/I452)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 s="4">
        <f t="shared" si="47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 s="4">
        <f t="shared" si="47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 s="4">
        <f t="shared" si="47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 s="4">
        <f t="shared" si="47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 s="4">
        <f t="shared" si="47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 s="4">
        <f t="shared" si="47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 s="4">
        <f t="shared" si="47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 s="4">
        <f t="shared" si="47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 s="4">
        <f t="shared" si="47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 s="4">
        <f t="shared" si="47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 s="4">
        <f t="shared" si="47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 s="4">
        <f t="shared" si="47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 s="4">
        <f t="shared" si="47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 s="4">
        <f t="shared" si="47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 s="4">
        <f t="shared" si="47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 s="4">
        <f t="shared" si="47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 s="4">
        <f t="shared" si="47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 s="4">
        <f t="shared" si="47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 s="4">
        <f t="shared" si="47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 s="4">
        <f t="shared" si="47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 s="4">
        <f t="shared" si="47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 s="4">
        <f t="shared" si="47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 s="4">
        <f t="shared" si="47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 s="4">
        <f t="shared" si="47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 s="4">
        <f t="shared" si="47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 s="4">
        <f t="shared" si="47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 s="4">
        <f t="shared" si="47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 s="4">
        <f t="shared" si="47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 s="4">
        <f t="shared" si="47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 s="4">
        <f t="shared" si="47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 s="4">
        <f t="shared" si="47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 s="4">
        <f t="shared" si="47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 s="4">
        <f t="shared" si="47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 s="4">
        <f t="shared" si="47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 s="4">
        <f t="shared" si="47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 s="4">
        <f t="shared" si="47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 s="4">
        <f t="shared" si="47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 s="4">
        <f t="shared" si="47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 s="4">
        <f t="shared" si="47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 s="4">
        <f t="shared" si="47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 s="4">
        <f t="shared" si="47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 s="4">
        <f t="shared" si="47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 s="4">
        <f t="shared" si="47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 s="4">
        <f t="shared" si="47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 s="4">
        <f t="shared" si="47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 s="4">
        <f t="shared" si="47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 s="4">
        <f t="shared" si="47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 s="4">
        <f t="shared" si="47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 s="4">
        <f t="shared" si="47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4">
        <f t="shared" si="47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 s="4">
        <f t="shared" si="47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 s="4">
        <f t="shared" si="47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 s="4">
        <f t="shared" si="47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 s="4">
        <f t="shared" si="47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 s="4">
        <f t="shared" si="47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 s="4">
        <f t="shared" si="47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 s="4">
        <f t="shared" si="47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 s="4">
        <f t="shared" si="47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 s="4">
        <f t="shared" si="47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 s="4">
        <f t="shared" si="47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 s="4">
        <f t="shared" si="47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 s="4">
        <f t="shared" si="47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 s="4">
        <f t="shared" si="47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 s="4">
        <f t="shared" ref="H516:H579" si="53">IF(I516=0, 0, E516/I516)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 s="4">
        <f t="shared" si="5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 s="4">
        <f t="shared" si="5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 s="4">
        <f t="shared" si="53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 s="4">
        <f t="shared" si="53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 s="4">
        <f t="shared" si="5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 s="4">
        <f t="shared" si="53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 s="4">
        <f t="shared" si="5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 s="4">
        <f t="shared" si="5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 s="4">
        <f t="shared" si="53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 s="4">
        <f t="shared" si="5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 s="4">
        <f t="shared" si="53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 s="4">
        <f t="shared" si="5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 s="4">
        <f t="shared" si="5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 s="4">
        <f t="shared" si="53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 s="4">
        <f t="shared" si="53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 s="4">
        <f t="shared" si="5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 s="4">
        <f t="shared" si="5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 s="4">
        <f t="shared" si="5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 s="4">
        <f t="shared" si="5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 s="4">
        <f t="shared" si="53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 s="4">
        <f t="shared" si="5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 s="4">
        <f t="shared" si="5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 s="4">
        <f t="shared" si="5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 s="4">
        <f t="shared" si="5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 s="4">
        <f t="shared" si="53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 s="4">
        <f t="shared" si="5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 s="4">
        <f t="shared" si="5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 s="4">
        <f t="shared" si="53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 s="4">
        <f t="shared" si="5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 s="4">
        <f t="shared" si="53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 s="4">
        <f t="shared" si="5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 s="4">
        <f t="shared" si="53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 s="4">
        <f t="shared" si="53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 s="4">
        <f t="shared" si="5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 s="4">
        <f t="shared" si="5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4">
        <f t="shared" si="5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 s="4">
        <f t="shared" si="5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 s="4">
        <f t="shared" si="53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 s="4">
        <f t="shared" si="5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 s="4">
        <f t="shared" si="5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 s="4">
        <f t="shared" si="5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 s="4">
        <f t="shared" si="5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 s="4">
        <f t="shared" si="5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 s="4">
        <f t="shared" si="5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 s="4">
        <f t="shared" si="5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 s="4">
        <f t="shared" si="5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 s="4">
        <f t="shared" si="5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 s="4">
        <f t="shared" si="53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 s="4">
        <f t="shared" si="53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 s="4">
        <f t="shared" si="5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 s="4">
        <f t="shared" si="5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 s="4">
        <f t="shared" si="53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 s="4">
        <f t="shared" si="5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 s="4">
        <f t="shared" si="53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 s="4">
        <f t="shared" si="5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 s="4">
        <f t="shared" si="5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4">
        <f t="shared" si="5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 s="4">
        <f t="shared" si="53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 s="4">
        <f t="shared" si="5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 s="4">
        <f t="shared" si="5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 s="4">
        <f t="shared" si="5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 s="4">
        <f t="shared" si="53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 s="4">
        <f t="shared" si="53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SEARCH("/",R579)-1)</f>
        <v>music</v>
      </c>
      <c r="T579" t="str">
        <f t="shared" ref="T579:T642" si="58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 s="4">
        <f t="shared" ref="H580:H643" si="59">IF(I580=0, 0, E580/I580)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 s="4">
        <f t="shared" si="5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 s="4">
        <f t="shared" si="5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 s="4">
        <f t="shared" si="5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 s="4">
        <f t="shared" si="5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 s="4">
        <f t="shared" si="5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 s="4">
        <f t="shared" si="5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 s="4">
        <f t="shared" si="5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 s="4">
        <f t="shared" si="5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 s="4">
        <f t="shared" si="5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 s="4">
        <f t="shared" si="5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 s="4">
        <f t="shared" si="5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 s="4">
        <f t="shared" si="5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 s="4">
        <f t="shared" si="5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 s="4">
        <f t="shared" si="5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 s="4">
        <f t="shared" si="5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 s="4">
        <f t="shared" si="5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 s="4">
        <f t="shared" si="5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 s="4">
        <f t="shared" si="5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 s="4">
        <f t="shared" si="5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 s="4">
        <f t="shared" si="5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 s="4">
        <f t="shared" si="5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4">
        <f t="shared" si="5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 s="4">
        <f t="shared" si="5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 s="4">
        <f t="shared" si="5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 s="4">
        <f t="shared" si="5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 s="4">
        <f t="shared" si="5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 s="4">
        <f t="shared" si="5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 s="4">
        <f t="shared" si="5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 s="4">
        <f t="shared" si="5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 s="4">
        <f t="shared" si="5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 s="4">
        <f t="shared" si="5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 s="4">
        <f t="shared" si="5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 s="4">
        <f t="shared" si="5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 s="4">
        <f t="shared" si="5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 s="4">
        <f t="shared" si="5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 s="4">
        <f t="shared" si="5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 s="4">
        <f t="shared" si="5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 s="4">
        <f t="shared" si="5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 s="4">
        <f t="shared" si="5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 s="4">
        <f t="shared" si="5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 s="4">
        <f t="shared" si="5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 s="4">
        <f t="shared" si="5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 s="4">
        <f t="shared" si="5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 s="4">
        <f t="shared" si="5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 s="4">
        <f t="shared" si="5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 s="4">
        <f t="shared" si="5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 s="4">
        <f t="shared" si="5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 s="4">
        <f t="shared" si="5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 s="4">
        <f t="shared" si="5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 s="4">
        <f t="shared" si="5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 s="4">
        <f t="shared" si="5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 s="4">
        <f t="shared" si="5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 s="4">
        <f t="shared" si="5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 s="4">
        <f t="shared" si="5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 s="4">
        <f t="shared" si="5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 s="4">
        <f t="shared" si="5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 s="4">
        <f t="shared" si="5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 s="4">
        <f t="shared" si="5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 s="4">
        <f t="shared" si="5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 s="4">
        <f t="shared" si="5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 s="4">
        <f t="shared" si="5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 s="4">
        <f t="shared" si="5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 s="4">
        <f t="shared" si="5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SEARCH("/",R643)-1)</f>
        <v>theater</v>
      </c>
      <c r="T643" t="str">
        <f t="shared" ref="T643:T706" si="64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 s="4">
        <f t="shared" ref="H644:H707" si="65">IF(I644=0, 0, 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 s="4">
        <f t="shared" si="65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 s="4">
        <f t="shared" si="65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 s="4">
        <f t="shared" si="65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 s="4">
        <f t="shared" si="65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 s="4">
        <f t="shared" si="65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 s="4">
        <f t="shared" si="65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 s="4">
        <f t="shared" si="65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4">
        <f t="shared" si="65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 s="4">
        <f t="shared" si="65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 s="4">
        <f t="shared" si="65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 s="4">
        <f t="shared" si="65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 s="4">
        <f t="shared" si="65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 s="4">
        <f t="shared" si="65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 s="4">
        <f t="shared" si="65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 s="4">
        <f t="shared" si="65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 s="4">
        <f t="shared" si="65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 s="4">
        <f t="shared" si="65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 s="4">
        <f t="shared" si="65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 s="4">
        <f t="shared" si="65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 s="4">
        <f t="shared" si="65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 s="4">
        <f t="shared" si="65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 s="4">
        <f t="shared" si="65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 s="4">
        <f t="shared" si="65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 s="4">
        <f t="shared" si="65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 s="4">
        <f t="shared" si="65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 s="4">
        <f t="shared" si="65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 s="4">
        <f t="shared" si="65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 s="4">
        <f t="shared" si="65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 s="4">
        <f t="shared" si="65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 s="4">
        <f t="shared" si="65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 s="4">
        <f t="shared" si="65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 s="4">
        <f t="shared" si="65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 s="4">
        <f t="shared" si="65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 s="4">
        <f t="shared" si="65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 s="4">
        <f t="shared" si="65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 s="4">
        <f t="shared" si="65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 s="4">
        <f t="shared" si="65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 s="4">
        <f t="shared" si="65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 s="4">
        <f t="shared" si="65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 s="4">
        <f t="shared" si="65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 s="4">
        <f t="shared" si="65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 s="4">
        <f t="shared" si="65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 s="4">
        <f t="shared" si="65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 s="4">
        <f t="shared" si="65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 s="4">
        <f t="shared" si="65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 s="4">
        <f t="shared" si="65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 s="4">
        <f t="shared" si="65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 s="4">
        <f t="shared" si="65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 s="4">
        <f t="shared" si="65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 s="4">
        <f t="shared" si="65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 s="4">
        <f t="shared" si="65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 s="4">
        <f t="shared" si="65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 s="4">
        <f t="shared" si="65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 s="4">
        <f t="shared" si="65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 s="4">
        <f t="shared" si="65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 s="4">
        <f t="shared" si="65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 s="4">
        <f t="shared" si="65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4">
        <f t="shared" si="65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 s="4">
        <f t="shared" si="65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 s="4">
        <f t="shared" si="65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 s="4">
        <f t="shared" si="65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 s="4">
        <f t="shared" si="65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 s="4">
        <f t="shared" si="65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SEARCH("/",R707)-1)</f>
        <v>publishing</v>
      </c>
      <c r="T707" t="str">
        <f t="shared" ref="T707:T770" si="70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 s="4">
        <f t="shared" ref="H708:H771" si="71">IF(I708=0, 0, E708/I708)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 s="4">
        <f t="shared" si="71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 s="4">
        <f t="shared" si="71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 s="4">
        <f t="shared" si="71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 s="4">
        <f t="shared" si="71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 s="4">
        <f t="shared" si="71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 s="4">
        <f t="shared" si="71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 s="4">
        <f t="shared" si="71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 s="4">
        <f t="shared" si="71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 s="4">
        <f t="shared" si="71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 s="4">
        <f t="shared" si="71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 s="4">
        <f t="shared" si="71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 s="4">
        <f t="shared" si="71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 s="4">
        <f t="shared" si="71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 s="4">
        <f t="shared" si="71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 s="4">
        <f t="shared" si="71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 s="4">
        <f t="shared" si="71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 s="4">
        <f t="shared" si="71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 s="4">
        <f t="shared" si="71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 s="4">
        <f t="shared" si="71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 s="4">
        <f t="shared" si="71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 s="4">
        <f t="shared" si="71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 s="4">
        <f t="shared" si="71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 s="4">
        <f t="shared" si="71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 s="4">
        <f t="shared" si="71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 s="4">
        <f t="shared" si="71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 s="4">
        <f t="shared" si="71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 s="4">
        <f t="shared" si="71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 s="4">
        <f t="shared" si="71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 s="4">
        <f t="shared" si="71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 s="4">
        <f t="shared" si="71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 s="4">
        <f t="shared" si="71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 s="4">
        <f t="shared" si="71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 s="4">
        <f t="shared" si="71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 s="4">
        <f t="shared" si="71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 s="4">
        <f t="shared" si="71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 s="4">
        <f t="shared" si="71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 s="4">
        <f t="shared" si="71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 s="4">
        <f t="shared" si="71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 s="4">
        <f t="shared" si="71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 s="4">
        <f t="shared" si="71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 s="4">
        <f t="shared" si="71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 s="4">
        <f t="shared" si="71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 s="4">
        <f t="shared" si="71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4">
        <f t="shared" si="71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 s="4">
        <f t="shared" si="71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 s="4">
        <f t="shared" si="71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 s="4">
        <f t="shared" si="71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 s="4">
        <f t="shared" si="71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 s="4">
        <f t="shared" si="71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 s="4">
        <f t="shared" si="71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 s="4">
        <f t="shared" si="71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 s="4">
        <f t="shared" si="71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 s="4">
        <f t="shared" si="71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 s="4">
        <f t="shared" si="71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 s="4">
        <f t="shared" si="71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 s="4">
        <f t="shared" si="71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 s="4">
        <f t="shared" si="71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 s="4">
        <f t="shared" si="71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 s="4">
        <f t="shared" si="71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 s="4">
        <f t="shared" si="71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 s="4">
        <f t="shared" si="71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 s="4">
        <f t="shared" si="71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 s="4">
        <f t="shared" si="71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SEARCH("/",R771)-1)</f>
        <v>games</v>
      </c>
      <c r="T771" t="str">
        <f t="shared" ref="T771:T834" si="76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 s="4">
        <f t="shared" ref="H772:H835" si="77">IF(I772=0, 0, E772/I772)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 s="4">
        <f t="shared" si="77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 s="4">
        <f t="shared" si="77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 s="4">
        <f t="shared" si="77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 s="4">
        <f t="shared" si="77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 s="4">
        <f t="shared" si="77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 s="4">
        <f t="shared" si="77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 s="4">
        <f t="shared" si="77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 s="4">
        <f t="shared" si="77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 s="4">
        <f t="shared" si="77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 s="4">
        <f t="shared" si="77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 s="4">
        <f t="shared" si="77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 s="4">
        <f t="shared" si="77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 s="4">
        <f t="shared" si="77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 s="4">
        <f t="shared" si="77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 s="4">
        <f t="shared" si="77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 s="4">
        <f t="shared" si="77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 s="4">
        <f t="shared" si="77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 s="4">
        <f t="shared" si="77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 s="4">
        <f t="shared" si="77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 s="4">
        <f t="shared" si="77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 s="4">
        <f t="shared" si="77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 s="4">
        <f t="shared" si="77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 s="4">
        <f t="shared" si="77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 s="4">
        <f t="shared" si="77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 s="4">
        <f t="shared" si="77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 s="4">
        <f t="shared" si="77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 s="4">
        <f t="shared" si="77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 s="4">
        <f t="shared" si="77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 s="4">
        <f t="shared" si="77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4">
        <f t="shared" si="77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 s="4">
        <f t="shared" si="77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 s="4">
        <f t="shared" si="77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 s="4">
        <f t="shared" si="77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 s="4">
        <f t="shared" si="77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 s="4">
        <f t="shared" si="77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 s="4">
        <f t="shared" si="77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 s="4">
        <f t="shared" si="77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 s="4">
        <f t="shared" si="77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 s="4">
        <f t="shared" si="77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 s="4">
        <f t="shared" si="77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 s="4">
        <f t="shared" si="77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 s="4">
        <f t="shared" si="77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 s="4">
        <f t="shared" si="77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 s="4">
        <f t="shared" si="77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 s="4">
        <f t="shared" si="77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 s="4">
        <f t="shared" si="77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 s="4">
        <f t="shared" si="77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 s="4">
        <f t="shared" si="77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 s="4">
        <f t="shared" si="77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 s="4">
        <f t="shared" si="77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 s="4">
        <f t="shared" si="77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 s="4">
        <f t="shared" si="77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 s="4">
        <f t="shared" si="77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 s="4">
        <f t="shared" si="77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 s="4">
        <f t="shared" si="77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 s="4">
        <f t="shared" si="77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 s="4">
        <f t="shared" si="77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 s="4">
        <f t="shared" si="77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 s="4">
        <f t="shared" si="77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 s="4">
        <f t="shared" si="77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 s="4">
        <f t="shared" si="77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 s="4">
        <f t="shared" si="77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 s="4">
        <f t="shared" si="77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SEARCH("/",R835)-1)</f>
        <v>publishing</v>
      </c>
      <c r="T835" t="str">
        <f t="shared" ref="T835:T898" si="82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 s="4">
        <f t="shared" ref="H836:H899" si="83">IF(I836=0, 0, E836/I836)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 s="4">
        <f t="shared" si="8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 s="4">
        <f t="shared" si="83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 s="4">
        <f t="shared" si="8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 s="4">
        <f t="shared" si="8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 s="4">
        <f t="shared" si="8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 s="4">
        <f t="shared" si="8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 s="4">
        <f t="shared" si="8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 s="4">
        <f t="shared" si="8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 s="4">
        <f t="shared" si="83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 s="4">
        <f t="shared" si="83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 s="4">
        <f t="shared" si="8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 s="4">
        <f t="shared" si="83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 s="4">
        <f t="shared" si="8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 s="4">
        <f t="shared" si="8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 s="4">
        <f t="shared" si="8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4">
        <f t="shared" si="8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 s="4">
        <f t="shared" si="8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 s="4">
        <f t="shared" si="83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 s="4">
        <f t="shared" si="8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 s="4">
        <f t="shared" si="8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 s="4">
        <f t="shared" si="83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 s="4">
        <f t="shared" si="8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 s="4">
        <f t="shared" si="8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 s="4">
        <f t="shared" si="83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 s="4">
        <f t="shared" si="83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 s="4">
        <f t="shared" si="83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 s="4">
        <f t="shared" si="8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 s="4">
        <f t="shared" si="83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 s="4">
        <f t="shared" si="8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 s="4">
        <f t="shared" si="83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 s="4">
        <f t="shared" si="8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 s="4">
        <f t="shared" si="8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 s="4">
        <f t="shared" si="83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 s="4">
        <f t="shared" si="8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 s="4">
        <f t="shared" si="8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 s="4">
        <f t="shared" si="8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 s="4">
        <f t="shared" si="8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 s="4">
        <f t="shared" si="83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 s="4">
        <f t="shared" si="8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 s="4">
        <f t="shared" si="8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 s="4">
        <f t="shared" si="83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 s="4">
        <f t="shared" si="83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 s="4">
        <f t="shared" si="83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 s="4">
        <f t="shared" si="8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 s="4">
        <f t="shared" si="83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 s="4">
        <f t="shared" si="8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 s="4">
        <f t="shared" si="8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 s="4">
        <f t="shared" si="83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 s="4">
        <f t="shared" si="8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 s="4">
        <f t="shared" si="8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 s="4">
        <f t="shared" si="83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 s="4">
        <f t="shared" si="83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 s="4">
        <f t="shared" si="83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 s="4">
        <f t="shared" si="8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 s="4">
        <f t="shared" si="83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 s="4">
        <f t="shared" si="8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 s="4">
        <f t="shared" si="8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 s="4">
        <f t="shared" si="8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 s="4">
        <f t="shared" si="8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 s="4">
        <f t="shared" si="83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 s="4">
        <f t="shared" si="8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 s="4">
        <f t="shared" si="8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 s="4">
        <f t="shared" si="83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SEARCH("/",R899)-1)</f>
        <v>theater</v>
      </c>
      <c r="T899" t="str">
        <f t="shared" ref="T899:T962" si="88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 s="4">
        <f t="shared" ref="H900:H963" si="89">IF(I900=0, 0, E900/I900)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 s="4">
        <f t="shared" si="8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4">
        <f t="shared" si="8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 s="4">
        <f t="shared" si="8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 s="4">
        <f t="shared" si="8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 s="4">
        <f t="shared" si="8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 s="4">
        <f t="shared" si="8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 s="4">
        <f t="shared" si="8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 s="4">
        <f t="shared" si="8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 s="4">
        <f t="shared" si="8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 s="4">
        <f t="shared" si="8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 s="4">
        <f t="shared" si="8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 s="4">
        <f t="shared" si="8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 s="4">
        <f t="shared" si="8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 s="4">
        <f t="shared" si="8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 s="4">
        <f t="shared" si="8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 s="4">
        <f t="shared" si="8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 s="4">
        <f t="shared" si="8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 s="4">
        <f t="shared" si="8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 s="4">
        <f t="shared" si="8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 s="4">
        <f t="shared" si="8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 s="4">
        <f t="shared" si="8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 s="4">
        <f t="shared" si="8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 s="4">
        <f t="shared" si="8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 s="4">
        <f t="shared" si="8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 s="4">
        <f t="shared" si="8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 s="4">
        <f t="shared" si="8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 s="4">
        <f t="shared" si="8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 s="4">
        <f t="shared" si="8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 s="4">
        <f t="shared" si="8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 s="4">
        <f t="shared" si="8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 s="4">
        <f t="shared" si="8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 s="4">
        <f t="shared" si="8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 s="4">
        <f t="shared" si="8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 s="4">
        <f t="shared" si="8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 s="4">
        <f t="shared" si="8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 s="4">
        <f t="shared" si="8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 s="4">
        <f t="shared" si="8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 s="4">
        <f t="shared" si="8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 s="4">
        <f t="shared" si="8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 s="4">
        <f t="shared" si="8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 s="4">
        <f t="shared" si="8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 s="4">
        <f t="shared" si="8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 s="4">
        <f t="shared" si="8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 s="4">
        <f t="shared" si="8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 s="4">
        <f t="shared" si="8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 s="4">
        <f t="shared" si="8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 s="4">
        <f t="shared" si="8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 s="4">
        <f t="shared" si="8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 s="4">
        <f t="shared" si="8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 s="4">
        <f t="shared" si="8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 s="4">
        <f t="shared" si="8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4">
        <f t="shared" si="8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 s="4">
        <f t="shared" si="8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 s="4">
        <f t="shared" si="8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 s="4">
        <f t="shared" si="8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 s="4">
        <f t="shared" si="8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 s="4">
        <f t="shared" si="8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 s="4">
        <f t="shared" si="8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 s="4">
        <f t="shared" si="8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 s="4">
        <f t="shared" si="8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 s="4">
        <f t="shared" si="8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 s="4">
        <f t="shared" si="8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 s="4">
        <f t="shared" si="8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SEARCH("/",R963)-1)</f>
        <v>publishing</v>
      </c>
      <c r="T963" t="str">
        <f t="shared" ref="T963:T1001" si="94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 s="4">
        <f t="shared" ref="H964:H1001" si="95">IF(I964=0, 0, E964/I964)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 s="4">
        <f t="shared" si="95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 s="4">
        <f t="shared" si="95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 s="4">
        <f t="shared" si="95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 s="4">
        <f t="shared" si="95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 s="4">
        <f t="shared" si="95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 s="4">
        <f t="shared" si="95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 s="4">
        <f t="shared" si="95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 s="4">
        <f t="shared" si="95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 s="4">
        <f t="shared" si="95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 s="4">
        <f t="shared" si="95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 s="4">
        <f t="shared" si="95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 s="4">
        <f t="shared" si="95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 s="4">
        <f t="shared" si="95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 s="4">
        <f t="shared" si="95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 s="4">
        <f t="shared" si="95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 s="4">
        <f t="shared" si="95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 s="4">
        <f t="shared" si="95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 s="4">
        <f t="shared" si="95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 s="4">
        <f t="shared" si="95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 s="4">
        <f t="shared" si="95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 s="4">
        <f t="shared" si="95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 s="4">
        <f t="shared" si="95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 s="4">
        <f t="shared" si="95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 s="4">
        <f t="shared" si="95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 s="4">
        <f t="shared" si="95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 s="4">
        <f t="shared" si="95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 s="4">
        <f t="shared" si="95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 s="4">
        <f t="shared" si="95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 s="4">
        <f t="shared" si="95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 s="4">
        <f t="shared" si="95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 s="4">
        <f t="shared" si="95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 s="4">
        <f t="shared" si="95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 s="4">
        <f t="shared" si="95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 s="4">
        <f t="shared" si="95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 s="4">
        <f t="shared" si="95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 s="4">
        <f t="shared" si="95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 s="4">
        <f t="shared" si="95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H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D887-0A94-43B5-B3D9-AD411899C840}">
  <sheetPr codeName="Sheet2"/>
  <dimension ref="A1:F14"/>
  <sheetViews>
    <sheetView workbookViewId="0">
      <selection activeCell="N13" sqref="N1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  <col min="8" max="10" width="15.19921875" bestFit="1" customWidth="1"/>
    <col min="11" max="11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2033</v>
      </c>
    </row>
    <row r="4" spans="1:6" x14ac:dyDescent="0.3">
      <c r="A4" s="6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CB85-448E-4234-933F-D3EC0E2C42FF}">
  <sheetPr codeName="Sheet3"/>
  <dimension ref="A1:F30"/>
  <sheetViews>
    <sheetView workbookViewId="0">
      <selection activeCell="F4" sqref="F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2033</v>
      </c>
    </row>
    <row r="5" spans="1:6" x14ac:dyDescent="0.3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A896-7B2A-4A64-9B6E-CD7DDA08608D}">
  <sheetPr codeName="Sheet4"/>
  <dimension ref="A1:F18"/>
  <sheetViews>
    <sheetView workbookViewId="0">
      <selection activeCell="E4" sqref="E4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28.8984375" bestFit="1" customWidth="1"/>
    <col min="8" max="8" width="16.5" bestFit="1" customWidth="1"/>
    <col min="9" max="9" width="28.8984375" bestFit="1" customWidth="1"/>
    <col min="10" max="10" width="21.59765625" bestFit="1" customWidth="1"/>
    <col min="11" max="11" width="34" bestFit="1" customWidth="1"/>
  </cols>
  <sheetData>
    <row r="1" spans="1:6" x14ac:dyDescent="0.3">
      <c r="A1" s="6" t="s">
        <v>2031</v>
      </c>
      <c r="B1" t="s">
        <v>2046</v>
      </c>
    </row>
    <row r="2" spans="1:6" x14ac:dyDescent="0.3">
      <c r="A2" s="6" t="s">
        <v>2085</v>
      </c>
      <c r="B2" t="s">
        <v>2046</v>
      </c>
    </row>
    <row r="4" spans="1:6" x14ac:dyDescent="0.3">
      <c r="A4" s="6" t="s">
        <v>2045</v>
      </c>
      <c r="B4" s="6" t="s">
        <v>2033</v>
      </c>
    </row>
    <row r="5" spans="1:6" x14ac:dyDescent="0.3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CFCD-CD91-4DA1-B48C-46D938C91389}">
  <sheetPr codeName="Sheet5"/>
  <dimension ref="A1:H13"/>
  <sheetViews>
    <sheetView workbookViewId="0">
      <selection activeCell="L24" sqref="L24"/>
    </sheetView>
  </sheetViews>
  <sheetFormatPr defaultRowHeight="15.6" x14ac:dyDescent="0.3"/>
  <cols>
    <col min="1" max="1" width="17.3984375" bestFit="1" customWidth="1"/>
    <col min="2" max="2" width="17.1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8" s="10" customFormat="1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COUNTIFS(Crowdfunding!$G:$G, "successful",Crowdfunding!$D:$D, "&lt; 1000")</f>
        <v>30</v>
      </c>
      <c r="C2">
        <f>COUNTIFS(Crowdfunding!$G:$G, "failed",Crowdfunding!$D:$D, "&lt; 1000")</f>
        <v>20</v>
      </c>
      <c r="D2">
        <f>COUNTIFS(Crowdfunding!$G:$G, "canceled",Crowdfunding!$D:$D, "&lt; 1000")</f>
        <v>1</v>
      </c>
      <c r="E2">
        <f>SUM(B2,C2,D2)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COUNTIFS(Crowdfunding!$G:$G, "successful",Crowdfunding!$D:$D, "&gt; 999", Crowdfunding!$D:$D, "&lt; 5000")</f>
        <v>191</v>
      </c>
      <c r="C3">
        <f>COUNTIFS(Crowdfunding!$G:$G, "failed",Crowdfunding!$D:$D, "&gt; 999", Crowdfunding!$D:$D, "&lt; 5000")</f>
        <v>38</v>
      </c>
      <c r="D3">
        <f>COUNTIFS(Crowdfunding!$G:$G, "canceled",Crowdfunding!$D:$D, "&gt; 999", Crowdfunding!$D:$D, "&lt; 5000")</f>
        <v>2</v>
      </c>
      <c r="E3">
        <f t="shared" ref="E3:E13" si="0">SUM(B3,C3,D3)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COUNTIFS(Crowdfunding!$G:$G, "successful",Crowdfunding!$D:$D, "&gt; 4999", Crowdfunding!$D:$D, "&lt; 10000")</f>
        <v>164</v>
      </c>
      <c r="C4">
        <f>COUNTIFS(Crowdfunding!$G:$G, "failed",Crowdfunding!$D:$D, "&gt; 4999", Crowdfunding!$D:$D, "&lt; 10000")</f>
        <v>126</v>
      </c>
      <c r="D4">
        <f>COUNTIFS(Crowdfunding!$G:$G, "canceled",Crowdfunding!$D:$D, "&gt; 4999", Crowdfunding!$D:$D, "&lt; 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COUNTIFS(Crowdfunding!$G:$G, "successful",Crowdfunding!$D:$D, "&gt; 9999", Crowdfunding!$D:$D, "&lt; 15000")</f>
        <v>4</v>
      </c>
      <c r="C5">
        <f>COUNTIFS(Crowdfunding!$G:$G, "failed",Crowdfunding!$D:$D, "&gt; 9999", Crowdfunding!$D:$D, "&lt; 15000")</f>
        <v>5</v>
      </c>
      <c r="D5">
        <f>COUNTIFS(Crowdfunding!$G:$G, "canceled",Crowdfunding!$D:$D, "&gt; 9999", Crowdfunding!$D:$D, "&lt; 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COUNTIFS(Crowdfunding!$G:$G, "successful",Crowdfunding!$D:$D, "&gt; 14999", Crowdfunding!$D:$D, "&lt; 20000")</f>
        <v>10</v>
      </c>
      <c r="C6">
        <f>COUNTIFS(Crowdfunding!$G:$G, "failed",Crowdfunding!$D:$D, "&gt; 14999", Crowdfunding!$D:$D, "&lt; 20000")</f>
        <v>0</v>
      </c>
      <c r="D6">
        <f>COUNTIFS(Crowdfunding!$G:$G, "canceled",Crowdfunding!$D:$D, "&gt; 14999", Crowdfunding!$D:$D, "&lt; 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2100</v>
      </c>
      <c r="B7">
        <f>COUNTIFS(Crowdfunding!$G:$G, "successful",Crowdfunding!$D:$D, "&gt;19999", Crowdfunding!$D:$D, "&lt;25000")</f>
        <v>7</v>
      </c>
      <c r="C7">
        <f>COUNTIFS(Crowdfunding!$G:$G, "failed",Crowdfunding!$D:$D, "&gt;19999", Crowdfunding!$D:$D, "&lt;25000")</f>
        <v>0</v>
      </c>
      <c r="D7">
        <f>COUNTIFS(Crowdfunding!$G:$G, "canceled",Crowdfunding!$D:$D, "&gt;19999", Crowdfunding!$D:$D,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2099</v>
      </c>
      <c r="B8">
        <f>COUNTIFS(Crowdfunding!$G:$G, "successful",Crowdfunding!$D:$D, "&gt; 24999", Crowdfunding!$D:$D, "&lt; 30000")</f>
        <v>11</v>
      </c>
      <c r="C8">
        <f>COUNTIFS(Crowdfunding!$G:$G, "failed",Crowdfunding!$D:$D, "&gt; 24999", Crowdfunding!$D:$D, "&lt; 30000")</f>
        <v>3</v>
      </c>
      <c r="D8">
        <f>COUNTIFS(Crowdfunding!$G:$G, "canceled",Crowdfunding!$D:$D, "&gt; 24999", Crowdfunding!$D:$D, "&lt; 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COUNTIFS(Crowdfunding!$G:$G, "successful",Crowdfunding!$D:$D, "&gt; 29999", Crowdfunding!$D:$D, "&lt; 35000")</f>
        <v>7</v>
      </c>
      <c r="C9">
        <f>COUNTIFS(Crowdfunding!$G:$G, "failed",Crowdfunding!$D:$D, "&gt; 29999", Crowdfunding!$D:$D, "&lt; 35000")</f>
        <v>0</v>
      </c>
      <c r="D9">
        <f>COUNTIFS(Crowdfunding!$G:$G, "canceled",Crowdfunding!$D:$D, "&gt; 29999", Crowdfunding!$D:$D, "&lt; 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COUNTIFS(Crowdfunding!$G:$G, "successful",Crowdfunding!$D:$D, "&gt; 34999", Crowdfunding!$D:$D, "&lt; 40000")</f>
        <v>8</v>
      </c>
      <c r="C10">
        <f>COUNTIFS(Crowdfunding!$G:$G, "failed",Crowdfunding!$D:$D, "&gt; 34999", Crowdfunding!$D:$D, "&lt; 40000")</f>
        <v>3</v>
      </c>
      <c r="D10">
        <f>COUNTIFS(Crowdfunding!$G:$G, "canceled",Crowdfunding!$D:$D, "&gt; 34999", Crowdfunding!$D:$D, "&lt; 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COUNTIFS(Crowdfunding!$G:$G, "successful",Crowdfunding!$D:$D, "&gt; 39999", Crowdfunding!$D:$D, "&lt; 45000")</f>
        <v>11</v>
      </c>
      <c r="C11">
        <f>COUNTIFS(Crowdfunding!$G:$G, "failed",Crowdfunding!$D:$D, "&gt; 39999", Crowdfunding!$D:$D, "&lt; 45000")</f>
        <v>3</v>
      </c>
      <c r="D11">
        <f>COUNTIFS(Crowdfunding!$G:$G, "canceled",Crowdfunding!$D:$D, "&gt; 39999", Crowdfunding!$D:$D, "&lt; 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COUNTIFS(Crowdfunding!$G:$G, "successful",Crowdfunding!$D:$D, "&gt; 44999", Crowdfunding!$D:$D, "&lt; 50000")</f>
        <v>8</v>
      </c>
      <c r="C12">
        <f>COUNTIFS(Crowdfunding!$G:$G, "failed",Crowdfunding!$D:$D, "&gt; 44999", Crowdfunding!$D:$D, "&lt; 50000")</f>
        <v>3</v>
      </c>
      <c r="D12">
        <f>COUNTIFS(Crowdfunding!$G:$G, "canceled",Crowdfunding!$D:$D, "&gt; 44999", Crowdfunding!$D:$D, "&lt; 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f>COUNTIFS(Crowdfunding!$G:$G, "successful",Crowdfunding!$D:$D, "&gt; 49999")</f>
        <v>114</v>
      </c>
      <c r="C13">
        <f>COUNTIFS(Crowdfunding!$G:$G, "failed",Crowdfunding!$D:$D, "&gt; 49999")</f>
        <v>163</v>
      </c>
      <c r="D13">
        <f>COUNTIFS(Crowdfunding!$G:$G, "canceled",Crowdfunding!$D:$D, "&gt; 49999")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A4A6-35E9-4804-A969-5E4A5AD365CA}">
  <sheetPr codeName="Sheet6"/>
  <dimension ref="A1:I566"/>
  <sheetViews>
    <sheetView tabSelected="1" workbookViewId="0">
      <selection activeCell="L16" sqref="L16"/>
    </sheetView>
  </sheetViews>
  <sheetFormatPr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8" max="8" width="27.09765625" bestFit="1" customWidth="1"/>
    <col min="9" max="9" width="9.8984375" bestFit="1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H2" s="12" t="s">
        <v>2107</v>
      </c>
      <c r="I2" s="13">
        <f>AVERAGE(B:B)</f>
        <v>851.14690265486729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H3" s="12" t="s">
        <v>2108</v>
      </c>
      <c r="I3" s="14">
        <f>MEDIAN(B:B)</f>
        <v>201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H4" s="12" t="s">
        <v>2109</v>
      </c>
      <c r="I4" s="14">
        <f>MIN(B:B)</f>
        <v>16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H5" s="12" t="s">
        <v>2106</v>
      </c>
      <c r="I5" s="14">
        <f>MAX(B:B)</f>
        <v>7295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H6" s="12" t="s">
        <v>2110</v>
      </c>
      <c r="I6" s="14">
        <f>_xlfn.VAR.P(B:B)</f>
        <v>1603373.7324019109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H7" s="12" t="s">
        <v>2111</v>
      </c>
      <c r="I7" s="14">
        <f>_xlfn.STDEV.P(B:B)</f>
        <v>1266.2439466397898</v>
      </c>
    </row>
    <row r="8" spans="1:9" x14ac:dyDescent="0.3">
      <c r="A8" t="s">
        <v>20</v>
      </c>
      <c r="B8">
        <v>100</v>
      </c>
      <c r="D8" t="s">
        <v>14</v>
      </c>
      <c r="E8">
        <v>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  <c r="H11" s="15" t="s">
        <v>2107</v>
      </c>
      <c r="I11" s="17">
        <f>AVERAGE(E:E)</f>
        <v>585.61538461538464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  <c r="H12" s="15" t="s">
        <v>2108</v>
      </c>
      <c r="I12" s="16">
        <f>MEDIAN(E:E)</f>
        <v>114.5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  <c r="H13" s="15" t="s">
        <v>2109</v>
      </c>
      <c r="I13" s="16">
        <f>MIN(E:E)</f>
        <v>0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  <c r="H14" s="15" t="s">
        <v>2106</v>
      </c>
      <c r="I14" s="16">
        <f>MAX(E:E)</f>
        <v>6080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H15" s="15" t="s">
        <v>2110</v>
      </c>
      <c r="I15" s="16">
        <f>_xlfn.VAR.P(E:E)</f>
        <v>921574.68174133555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  <c r="H16" s="15" t="s">
        <v>2111</v>
      </c>
      <c r="I16" s="16">
        <f>_xlfn.STDEV.P(E:E)</f>
        <v>959.98681331637863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By Sub-Category</vt:lpstr>
      <vt:lpstr>By Start Month</vt:lpstr>
      <vt:lpstr>Goal Analysis</vt:lpstr>
      <vt:lpstr>Backer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Morgan Escue</cp:lastModifiedBy>
  <dcterms:created xsi:type="dcterms:W3CDTF">2021-09-29T18:52:28Z</dcterms:created>
  <dcterms:modified xsi:type="dcterms:W3CDTF">2023-09-09T19:41:56Z</dcterms:modified>
</cp:coreProperties>
</file>