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6246cc7abf644b9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a1c1a55a-d036-401e-b150-6ec0655f6d5a\"/>
    </mc:Choice>
  </mc:AlternateContent>
  <bookViews>
    <workbookView xWindow="0" yWindow="0" windowWidth="21600" windowHeight="10890" activeTab="6"/>
  </bookViews>
  <sheets>
    <sheet name="Totals" sheetId="18" r:id="rId1"/>
    <sheet name="Helmsdale" sheetId="4" r:id="rId2"/>
    <sheet name="Brora" sheetId="5" r:id="rId3"/>
    <sheet name="Outer Dornoch" sheetId="7" r:id="rId4"/>
    <sheet name="Inner Dornoch " sheetId="9" r:id="rId5"/>
    <sheet name="East-Ross" sheetId="3" r:id="rId6"/>
    <sheet name="Cromarty " sheetId="2" r:id="rId7"/>
    <sheet name="Inverness" sheetId="11" r:id="rId8"/>
    <sheet name="Riff Bank" sheetId="13" r:id="rId9"/>
    <sheet name="Bars " sheetId="14" r:id="rId10"/>
    <sheet name="Burghead Bay" sheetId="15" r:id="rId11"/>
    <sheet name="Burg-Lossie" sheetId="16" r:id="rId12"/>
    <sheet name="Spey Bay" sheetId="17" r:id="rId13"/>
  </sheets>
  <calcPr calcId="162913"/>
</workbook>
</file>

<file path=xl/calcChain.xml><?xml version="1.0" encoding="utf-8"?>
<calcChain xmlns="http://schemas.openxmlformats.org/spreadsheetml/2006/main">
  <c r="J9" i="14" l="1"/>
  <c r="J10" i="14"/>
  <c r="J11" i="14"/>
  <c r="J4" i="18" s="1"/>
  <c r="J12" i="14"/>
  <c r="J5" i="18" s="1"/>
  <c r="J13" i="14"/>
  <c r="J14" i="14"/>
  <c r="J15" i="14"/>
  <c r="J8" i="18" s="1"/>
  <c r="J16" i="14"/>
  <c r="J9" i="18" s="1"/>
  <c r="J17" i="14"/>
  <c r="J18" i="14"/>
  <c r="J19" i="14"/>
  <c r="J12" i="18" s="1"/>
  <c r="J20" i="14"/>
  <c r="J13" i="18" s="1"/>
  <c r="J21" i="14"/>
  <c r="J22" i="14"/>
  <c r="F23" i="14"/>
  <c r="J23" i="14"/>
  <c r="J16" i="18" s="1"/>
  <c r="J24" i="14"/>
  <c r="C25" i="14"/>
  <c r="D25" i="14"/>
  <c r="F25" i="14"/>
  <c r="C26" i="14"/>
  <c r="J26" i="14"/>
  <c r="J27" i="14"/>
  <c r="J20" i="18" s="1"/>
  <c r="C28" i="14"/>
  <c r="D28" i="14"/>
  <c r="J28" i="14"/>
  <c r="J29" i="14"/>
  <c r="J30" i="14"/>
  <c r="J31" i="14"/>
  <c r="J24" i="18" s="1"/>
  <c r="J32" i="14"/>
  <c r="J33" i="14"/>
  <c r="J34" i="14"/>
  <c r="J35" i="14"/>
  <c r="J28" i="18" s="1"/>
  <c r="J36" i="14"/>
  <c r="J37" i="14"/>
  <c r="J9" i="5"/>
  <c r="J10" i="5"/>
  <c r="C3" i="18" s="1"/>
  <c r="J11" i="5"/>
  <c r="C4" i="18" s="1"/>
  <c r="J12" i="5"/>
  <c r="J13" i="5"/>
  <c r="J14" i="5"/>
  <c r="C7" i="18" s="1"/>
  <c r="J15" i="5"/>
  <c r="C8" i="18" s="1"/>
  <c r="J16" i="5"/>
  <c r="J17" i="5"/>
  <c r="J18" i="5"/>
  <c r="C11" i="18" s="1"/>
  <c r="J19" i="5"/>
  <c r="C12" i="18" s="1"/>
  <c r="J20" i="5"/>
  <c r="J21" i="5"/>
  <c r="J22" i="5"/>
  <c r="C15" i="18" s="1"/>
  <c r="J23" i="5"/>
  <c r="C16" i="18" s="1"/>
  <c r="J24" i="5"/>
  <c r="J25" i="5"/>
  <c r="J26" i="5"/>
  <c r="C19" i="18" s="1"/>
  <c r="J27" i="5"/>
  <c r="J28" i="5"/>
  <c r="J29" i="5"/>
  <c r="J30" i="5"/>
  <c r="C23" i="18" s="1"/>
  <c r="J31" i="5"/>
  <c r="J32" i="5"/>
  <c r="J33" i="5"/>
  <c r="J34" i="5"/>
  <c r="C27" i="18" s="1"/>
  <c r="J35" i="5"/>
  <c r="J36" i="5"/>
  <c r="J37" i="5"/>
  <c r="J38" i="5"/>
  <c r="C31" i="18" s="1"/>
  <c r="J39" i="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S9" i="2"/>
  <c r="S10" i="2"/>
  <c r="G3" i="18" s="1"/>
  <c r="S11" i="2"/>
  <c r="G4" i="18" s="1"/>
  <c r="S12" i="2"/>
  <c r="S13" i="2"/>
  <c r="S14" i="2"/>
  <c r="G7" i="18" s="1"/>
  <c r="S15" i="2"/>
  <c r="G8" i="18" s="1"/>
  <c r="S16" i="2"/>
  <c r="S17" i="2"/>
  <c r="S18" i="2"/>
  <c r="G11" i="18" s="1"/>
  <c r="S19" i="2"/>
  <c r="G12" i="18" s="1"/>
  <c r="S20" i="2"/>
  <c r="S21" i="2"/>
  <c r="S22" i="2"/>
  <c r="G15" i="18" s="1"/>
  <c r="S23" i="2"/>
  <c r="G16" i="18" s="1"/>
  <c r="S24" i="2"/>
  <c r="S25" i="2"/>
  <c r="S26" i="2"/>
  <c r="G19" i="18" s="1"/>
  <c r="S27" i="2"/>
  <c r="S28" i="2"/>
  <c r="S29" i="2"/>
  <c r="S30" i="2"/>
  <c r="G23" i="18" s="1"/>
  <c r="S31" i="2"/>
  <c r="S32" i="2"/>
  <c r="S33" i="2"/>
  <c r="S34" i="2"/>
  <c r="G27" i="18" s="1"/>
  <c r="S35" i="2"/>
  <c r="S36" i="2"/>
  <c r="S37" i="2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9" i="4"/>
  <c r="J10" i="4"/>
  <c r="J11" i="4"/>
  <c r="B4" i="18" s="1"/>
  <c r="J12" i="4"/>
  <c r="B5" i="18" s="1"/>
  <c r="J13" i="4"/>
  <c r="J14" i="4"/>
  <c r="J15" i="4"/>
  <c r="B8" i="18" s="1"/>
  <c r="J16" i="4"/>
  <c r="B9" i="18" s="1"/>
  <c r="J17" i="4"/>
  <c r="J18" i="4"/>
  <c r="J19" i="4"/>
  <c r="B12" i="18" s="1"/>
  <c r="J20" i="4"/>
  <c r="B13" i="18" s="1"/>
  <c r="J21" i="4"/>
  <c r="J22" i="4"/>
  <c r="J23" i="4"/>
  <c r="B16" i="18" s="1"/>
  <c r="J24" i="4"/>
  <c r="B17" i="18" s="1"/>
  <c r="J25" i="4"/>
  <c r="J26" i="4"/>
  <c r="J27" i="4"/>
  <c r="B20" i="18" s="1"/>
  <c r="J28" i="4"/>
  <c r="J29" i="4"/>
  <c r="J30" i="4"/>
  <c r="J31" i="4"/>
  <c r="B24" i="18" s="1"/>
  <c r="J32" i="4"/>
  <c r="J33" i="4"/>
  <c r="J34" i="4"/>
  <c r="J35" i="4"/>
  <c r="B28" i="18" s="1"/>
  <c r="J36" i="4"/>
  <c r="J37" i="4"/>
  <c r="J38" i="4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9" i="11"/>
  <c r="H2" i="18" s="1"/>
  <c r="S10" i="11"/>
  <c r="H3" i="18" s="1"/>
  <c r="S11" i="11"/>
  <c r="S12" i="11"/>
  <c r="S13" i="11"/>
  <c r="H6" i="18" s="1"/>
  <c r="S14" i="11"/>
  <c r="H7" i="18" s="1"/>
  <c r="S15" i="11"/>
  <c r="S16" i="11"/>
  <c r="S17" i="11"/>
  <c r="H10" i="18" s="1"/>
  <c r="S18" i="11"/>
  <c r="H11" i="18" s="1"/>
  <c r="S19" i="11"/>
  <c r="S20" i="11"/>
  <c r="S21" i="11"/>
  <c r="H14" i="18" s="1"/>
  <c r="S22" i="11"/>
  <c r="H15" i="18" s="1"/>
  <c r="S23" i="11"/>
  <c r="S24" i="11"/>
  <c r="S25" i="11"/>
  <c r="H18" i="18" s="1"/>
  <c r="S26" i="11"/>
  <c r="H19" i="18" s="1"/>
  <c r="S27" i="11"/>
  <c r="S28" i="11"/>
  <c r="S29" i="11"/>
  <c r="H22" i="18" s="1"/>
  <c r="S30" i="11"/>
  <c r="S31" i="11"/>
  <c r="S32" i="11"/>
  <c r="S33" i="11"/>
  <c r="H26" i="18" s="1"/>
  <c r="S34" i="11"/>
  <c r="S35" i="11"/>
  <c r="S36" i="11"/>
  <c r="S37" i="11"/>
  <c r="H30" i="18" s="1"/>
  <c r="R9" i="7"/>
  <c r="D2" i="18" s="1"/>
  <c r="R10" i="7"/>
  <c r="R11" i="7"/>
  <c r="R12" i="7"/>
  <c r="R13" i="7"/>
  <c r="D6" i="18" s="1"/>
  <c r="R14" i="7"/>
  <c r="R15" i="7"/>
  <c r="R16" i="7"/>
  <c r="R17" i="7"/>
  <c r="D10" i="18" s="1"/>
  <c r="R18" i="7"/>
  <c r="R19" i="7"/>
  <c r="R20" i="7"/>
  <c r="R21" i="7"/>
  <c r="D14" i="18" s="1"/>
  <c r="R22" i="7"/>
  <c r="R23" i="7"/>
  <c r="R24" i="7"/>
  <c r="R25" i="7"/>
  <c r="D18" i="18" s="1"/>
  <c r="R26" i="7"/>
  <c r="R27" i="7"/>
  <c r="R28" i="7"/>
  <c r="R29" i="7"/>
  <c r="D22" i="18" s="1"/>
  <c r="R30" i="7"/>
  <c r="R31" i="7"/>
  <c r="R32" i="7"/>
  <c r="R33" i="7"/>
  <c r="D26" i="18" s="1"/>
  <c r="R34" i="7"/>
  <c r="R35" i="7"/>
  <c r="R36" i="7"/>
  <c r="R37" i="7"/>
  <c r="D30" i="18" s="1"/>
  <c r="P9" i="13"/>
  <c r="P10" i="13"/>
  <c r="P11" i="13"/>
  <c r="P12" i="13"/>
  <c r="I5" i="18" s="1"/>
  <c r="P13" i="13"/>
  <c r="P14" i="13"/>
  <c r="P15" i="13"/>
  <c r="I8" i="18" s="1"/>
  <c r="P16" i="13"/>
  <c r="I9" i="18" s="1"/>
  <c r="P17" i="13"/>
  <c r="P18" i="13"/>
  <c r="P19" i="13"/>
  <c r="P20" i="13"/>
  <c r="I13" i="18" s="1"/>
  <c r="P21" i="13"/>
  <c r="P22" i="13"/>
  <c r="P23" i="13"/>
  <c r="I16" i="18" s="1"/>
  <c r="P24" i="13"/>
  <c r="I17" i="18" s="1"/>
  <c r="P25" i="13"/>
  <c r="P26" i="13"/>
  <c r="P27" i="13"/>
  <c r="P28" i="13"/>
  <c r="I21" i="18" s="1"/>
  <c r="P29" i="13"/>
  <c r="P30" i="13"/>
  <c r="P31" i="13"/>
  <c r="P32" i="13"/>
  <c r="I25" i="18" s="1"/>
  <c r="P33" i="13"/>
  <c r="P34" i="13"/>
  <c r="P35" i="13"/>
  <c r="P36" i="13"/>
  <c r="I29" i="18" s="1"/>
  <c r="P37" i="13"/>
  <c r="J9" i="17"/>
  <c r="J10" i="17"/>
  <c r="M3" i="18" s="1"/>
  <c r="J11" i="17"/>
  <c r="J12" i="17"/>
  <c r="J13" i="17"/>
  <c r="J14" i="17"/>
  <c r="J15" i="17"/>
  <c r="J16" i="17"/>
  <c r="J17" i="17"/>
  <c r="J18" i="17"/>
  <c r="M11" i="18" s="1"/>
  <c r="J19" i="17"/>
  <c r="J20" i="17"/>
  <c r="J21" i="17"/>
  <c r="J22" i="17"/>
  <c r="J23" i="17"/>
  <c r="J24" i="17"/>
  <c r="J25" i="17"/>
  <c r="J26" i="17"/>
  <c r="J27" i="17"/>
  <c r="M20" i="18" s="1"/>
  <c r="J28" i="17"/>
  <c r="J29" i="17"/>
  <c r="J30" i="17"/>
  <c r="J31" i="17"/>
  <c r="M24" i="18" s="1"/>
  <c r="J32" i="17"/>
  <c r="J33" i="17"/>
  <c r="J34" i="17"/>
  <c r="J35" i="17"/>
  <c r="J36" i="17"/>
  <c r="J37" i="17"/>
  <c r="B2" i="18"/>
  <c r="C2" i="18"/>
  <c r="E2" i="18"/>
  <c r="F2" i="18"/>
  <c r="G2" i="18"/>
  <c r="I2" i="18"/>
  <c r="J2" i="18"/>
  <c r="K2" i="18"/>
  <c r="L2" i="18"/>
  <c r="M2" i="18"/>
  <c r="N2" i="18"/>
  <c r="B3" i="18"/>
  <c r="D3" i="18"/>
  <c r="E3" i="18"/>
  <c r="F3" i="18"/>
  <c r="N3" i="18" s="1"/>
  <c r="I3" i="18"/>
  <c r="J3" i="18"/>
  <c r="K3" i="18"/>
  <c r="L3" i="18"/>
  <c r="D4" i="18"/>
  <c r="E4" i="18"/>
  <c r="F4" i="18"/>
  <c r="H4" i="18"/>
  <c r="I4" i="18"/>
  <c r="K4" i="18"/>
  <c r="L4" i="18"/>
  <c r="M4" i="18"/>
  <c r="C5" i="18"/>
  <c r="D5" i="18"/>
  <c r="E5" i="18"/>
  <c r="F5" i="18"/>
  <c r="G5" i="18"/>
  <c r="H5" i="18"/>
  <c r="K5" i="18"/>
  <c r="L5" i="18"/>
  <c r="M5" i="18"/>
  <c r="B6" i="18"/>
  <c r="N6" i="18" s="1"/>
  <c r="C6" i="18"/>
  <c r="E6" i="18"/>
  <c r="F6" i="18"/>
  <c r="G6" i="18"/>
  <c r="I6" i="18"/>
  <c r="J6" i="18"/>
  <c r="K6" i="18"/>
  <c r="L6" i="18"/>
  <c r="M6" i="18"/>
  <c r="B7" i="18"/>
  <c r="D7" i="18"/>
  <c r="E7" i="18"/>
  <c r="F7" i="18"/>
  <c r="I7" i="18"/>
  <c r="J7" i="18"/>
  <c r="K7" i="18"/>
  <c r="L7" i="18"/>
  <c r="M7" i="18"/>
  <c r="N7" i="18"/>
  <c r="D8" i="18"/>
  <c r="E8" i="18"/>
  <c r="F8" i="18"/>
  <c r="H8" i="18"/>
  <c r="K8" i="18"/>
  <c r="L8" i="18"/>
  <c r="M8" i="18"/>
  <c r="C9" i="18"/>
  <c r="D9" i="18"/>
  <c r="E9" i="18"/>
  <c r="F9" i="18"/>
  <c r="G9" i="18"/>
  <c r="H9" i="18"/>
  <c r="K9" i="18"/>
  <c r="L9" i="18"/>
  <c r="M9" i="18"/>
  <c r="B10" i="18"/>
  <c r="C10" i="18"/>
  <c r="E10" i="18"/>
  <c r="F10" i="18"/>
  <c r="G10" i="18"/>
  <c r="I10" i="18"/>
  <c r="J10" i="18"/>
  <c r="K10" i="18"/>
  <c r="L10" i="18"/>
  <c r="M10" i="18"/>
  <c r="N10" i="18"/>
  <c r="B11" i="18"/>
  <c r="D11" i="18"/>
  <c r="E11" i="18"/>
  <c r="F11" i="18"/>
  <c r="N11" i="18" s="1"/>
  <c r="I11" i="18"/>
  <c r="J11" i="18"/>
  <c r="K11" i="18"/>
  <c r="L11" i="18"/>
  <c r="D12" i="18"/>
  <c r="E12" i="18"/>
  <c r="F12" i="18"/>
  <c r="H12" i="18"/>
  <c r="I12" i="18"/>
  <c r="K12" i="18"/>
  <c r="L12" i="18"/>
  <c r="M12" i="18"/>
  <c r="C13" i="18"/>
  <c r="D13" i="18"/>
  <c r="E13" i="18"/>
  <c r="F13" i="18"/>
  <c r="G13" i="18"/>
  <c r="H13" i="18"/>
  <c r="K13" i="18"/>
  <c r="L13" i="18"/>
  <c r="M13" i="18"/>
  <c r="B14" i="18"/>
  <c r="N14" i="18" s="1"/>
  <c r="C14" i="18"/>
  <c r="E14" i="18"/>
  <c r="F14" i="18"/>
  <c r="G14" i="18"/>
  <c r="I14" i="18"/>
  <c r="J14" i="18"/>
  <c r="K14" i="18"/>
  <c r="L14" i="18"/>
  <c r="M14" i="18"/>
  <c r="B15" i="18"/>
  <c r="D15" i="18"/>
  <c r="E15" i="18"/>
  <c r="F15" i="18"/>
  <c r="I15" i="18"/>
  <c r="J15" i="18"/>
  <c r="K15" i="18"/>
  <c r="L15" i="18"/>
  <c r="M15" i="18"/>
  <c r="N15" i="18"/>
  <c r="D16" i="18"/>
  <c r="E16" i="18"/>
  <c r="F16" i="18"/>
  <c r="H16" i="18"/>
  <c r="K16" i="18"/>
  <c r="L16" i="18"/>
  <c r="M16" i="18"/>
  <c r="C17" i="18"/>
  <c r="D17" i="18"/>
  <c r="E17" i="18"/>
  <c r="F17" i="18"/>
  <c r="G17" i="18"/>
  <c r="H17" i="18"/>
  <c r="J17" i="18"/>
  <c r="K17" i="18"/>
  <c r="L17" i="18"/>
  <c r="M17" i="18"/>
  <c r="B18" i="18"/>
  <c r="C18" i="18"/>
  <c r="E18" i="18"/>
  <c r="F18" i="18"/>
  <c r="G18" i="18"/>
  <c r="I18" i="18"/>
  <c r="K18" i="18"/>
  <c r="L18" i="18"/>
  <c r="M18" i="18"/>
  <c r="B19" i="18"/>
  <c r="N19" i="18" s="1"/>
  <c r="D19" i="18"/>
  <c r="E19" i="18"/>
  <c r="F19" i="18"/>
  <c r="I19" i="18"/>
  <c r="J19" i="18"/>
  <c r="K19" i="18"/>
  <c r="L19" i="18"/>
  <c r="M19" i="18"/>
  <c r="C20" i="18"/>
  <c r="D20" i="18"/>
  <c r="E20" i="18"/>
  <c r="F20" i="18"/>
  <c r="G20" i="18"/>
  <c r="H20" i="18"/>
  <c r="I20" i="18"/>
  <c r="K20" i="18"/>
  <c r="L20" i="18"/>
  <c r="B21" i="18"/>
  <c r="N21" i="18" s="1"/>
  <c r="C21" i="18"/>
  <c r="D21" i="18"/>
  <c r="E21" i="18"/>
  <c r="F21" i="18"/>
  <c r="G21" i="18"/>
  <c r="H21" i="18"/>
  <c r="J21" i="18"/>
  <c r="K21" i="18"/>
  <c r="L21" i="18"/>
  <c r="M21" i="18"/>
  <c r="B22" i="18"/>
  <c r="C22" i="18"/>
  <c r="E22" i="18"/>
  <c r="F22" i="18"/>
  <c r="G22" i="18"/>
  <c r="I22" i="18"/>
  <c r="J22" i="18"/>
  <c r="K22" i="18"/>
  <c r="L22" i="18"/>
  <c r="M22" i="18"/>
  <c r="N22" i="18"/>
  <c r="B23" i="18"/>
  <c r="D23" i="18"/>
  <c r="E23" i="18"/>
  <c r="F23" i="18"/>
  <c r="N23" i="18" s="1"/>
  <c r="H23" i="18"/>
  <c r="I23" i="18"/>
  <c r="J23" i="18"/>
  <c r="K23" i="18"/>
  <c r="L23" i="18"/>
  <c r="M23" i="18"/>
  <c r="C24" i="18"/>
  <c r="D24" i="18"/>
  <c r="E24" i="18"/>
  <c r="F24" i="18"/>
  <c r="G24" i="18"/>
  <c r="H24" i="18"/>
  <c r="I24" i="18"/>
  <c r="K24" i="18"/>
  <c r="L24" i="18"/>
  <c r="B25" i="18"/>
  <c r="N25" i="18" s="1"/>
  <c r="C25" i="18"/>
  <c r="D25" i="18"/>
  <c r="E25" i="18"/>
  <c r="F25" i="18"/>
  <c r="G25" i="18"/>
  <c r="H25" i="18"/>
  <c r="J25" i="18"/>
  <c r="K25" i="18"/>
  <c r="L25" i="18"/>
  <c r="M25" i="18"/>
  <c r="B26" i="18"/>
  <c r="C26" i="18"/>
  <c r="E26" i="18"/>
  <c r="F26" i="18"/>
  <c r="G26" i="18"/>
  <c r="I26" i="18"/>
  <c r="J26" i="18"/>
  <c r="K26" i="18"/>
  <c r="L26" i="18"/>
  <c r="M26" i="18"/>
  <c r="N26" i="18"/>
  <c r="B27" i="18"/>
  <c r="D27" i="18"/>
  <c r="E27" i="18"/>
  <c r="F27" i="18"/>
  <c r="N27" i="18" s="1"/>
  <c r="H27" i="18"/>
  <c r="I27" i="18"/>
  <c r="J27" i="18"/>
  <c r="K27" i="18"/>
  <c r="L27" i="18"/>
  <c r="M27" i="18"/>
  <c r="C28" i="18"/>
  <c r="D28" i="18"/>
  <c r="E28" i="18"/>
  <c r="F28" i="18"/>
  <c r="G28" i="18"/>
  <c r="H28" i="18"/>
  <c r="I28" i="18"/>
  <c r="K28" i="18"/>
  <c r="L28" i="18"/>
  <c r="M28" i="18"/>
  <c r="B29" i="18"/>
  <c r="N29" i="18" s="1"/>
  <c r="C29" i="18"/>
  <c r="D29" i="18"/>
  <c r="E29" i="18"/>
  <c r="F29" i="18"/>
  <c r="G29" i="18"/>
  <c r="H29" i="18"/>
  <c r="J29" i="18"/>
  <c r="K29" i="18"/>
  <c r="L29" i="18"/>
  <c r="M29" i="18"/>
  <c r="B30" i="18"/>
  <c r="C30" i="18"/>
  <c r="E30" i="18"/>
  <c r="F30" i="18"/>
  <c r="G30" i="18"/>
  <c r="I30" i="18"/>
  <c r="J30" i="18"/>
  <c r="K30" i="18"/>
  <c r="L30" i="18"/>
  <c r="M30" i="18"/>
  <c r="N30" i="18"/>
  <c r="B31" i="18"/>
  <c r="D31" i="18"/>
  <c r="E31" i="18"/>
  <c r="F31" i="18"/>
  <c r="G31" i="18"/>
  <c r="H31" i="18"/>
  <c r="I31" i="18"/>
  <c r="J31" i="18"/>
  <c r="K31" i="18"/>
  <c r="L31" i="18"/>
  <c r="M31" i="18"/>
  <c r="N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17" i="18" l="1"/>
  <c r="N13" i="18"/>
  <c r="N9" i="18"/>
  <c r="N5" i="18"/>
  <c r="J25" i="14"/>
  <c r="J18" i="18" s="1"/>
  <c r="N18" i="18" s="1"/>
  <c r="N32" i="18"/>
  <c r="N28" i="18"/>
  <c r="N24" i="18"/>
  <c r="N20" i="18"/>
  <c r="N16" i="18"/>
  <c r="N12" i="18"/>
  <c r="N8" i="18"/>
  <c r="N4" i="18"/>
</calcChain>
</file>

<file path=xl/sharedStrings.xml><?xml version="1.0" encoding="utf-8"?>
<sst xmlns="http://schemas.openxmlformats.org/spreadsheetml/2006/main" count="726" uniqueCount="252">
  <si>
    <t>MORAY FIRTH MONITORING COUNT FORM</t>
  </si>
  <si>
    <t>Nigg</t>
  </si>
  <si>
    <t>Nigg Oil</t>
  </si>
  <si>
    <t>Balintraid</t>
  </si>
  <si>
    <t>Inver</t>
  </si>
  <si>
    <t>Alness</t>
  </si>
  <si>
    <t>Balconie</t>
  </si>
  <si>
    <t>COUNT POINT</t>
  </si>
  <si>
    <t>Ferry</t>
  </si>
  <si>
    <t>Terminal</t>
  </si>
  <si>
    <t>Pier</t>
  </si>
  <si>
    <t>Saltburn</t>
  </si>
  <si>
    <t>gordon</t>
  </si>
  <si>
    <t>Dalmore</t>
  </si>
  <si>
    <t>Bay</t>
  </si>
  <si>
    <t>Point</t>
  </si>
  <si>
    <t>Ardullie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</si>
  <si>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</si>
  <si>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</si>
  <si>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</si>
  <si>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</si>
  <si>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</si>
  <si>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</si>
  <si>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</si>
  <si>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</si>
  <si>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</si>
  <si>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</si>
  <si>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</si>
  <si>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</si>
  <si>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</si>
  <si>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</si>
  <si>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</si>
  <si>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</si>
  <si>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</si>
  <si>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</si>
  <si>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</si>
  <si>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</si>
  <si>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</si>
  <si>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</si>
  <si>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</si>
  <si>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</si>
  <si>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</si>
  <si>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</si>
  <si>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</si>
  <si>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</si>
  <si>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</si>
  <si>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SECTION - CROMARTY FIRTH (Cont.)</t>
  </si>
  <si>
    <t>Cromarty</t>
  </si>
  <si>
    <t>Newhall</t>
  </si>
  <si>
    <t>Jemima</t>
  </si>
  <si>
    <t>Bridge</t>
  </si>
  <si>
    <t>ville</t>
  </si>
  <si>
    <t>Shoremill</t>
  </si>
  <si>
    <t>Harbour</t>
  </si>
  <si>
    <t>East</t>
  </si>
  <si>
    <t>TOTAL</t>
  </si>
  <si>
    <t>SECTION - EASTER-ROSS COAST</t>
  </si>
  <si>
    <t xml:space="preserve">Tarbet </t>
  </si>
  <si>
    <t>Wilk</t>
  </si>
  <si>
    <t>Shand</t>
  </si>
  <si>
    <t>Castle</t>
  </si>
  <si>
    <t>Ness</t>
  </si>
  <si>
    <t>haven</t>
  </si>
  <si>
    <t>Rockfield</t>
  </si>
  <si>
    <t>Hilton</t>
  </si>
  <si>
    <t>Balintore</t>
  </si>
  <si>
    <t>wick</t>
  </si>
  <si>
    <t>craig</t>
  </si>
  <si>
    <t>SECTION - HELMSDALE TO LOTHBEG</t>
  </si>
  <si>
    <t>Helms</t>
  </si>
  <si>
    <t>Port</t>
  </si>
  <si>
    <t>Lothbeg</t>
  </si>
  <si>
    <t>dale</t>
  </si>
  <si>
    <t>gower</t>
  </si>
  <si>
    <t>North</t>
  </si>
  <si>
    <t>South</t>
  </si>
  <si>
    <t>SECTION - BRORA AREA</t>
  </si>
  <si>
    <t>Kintrad</t>
  </si>
  <si>
    <t>Brora</t>
  </si>
  <si>
    <t>Strath</t>
  </si>
  <si>
    <t>well</t>
  </si>
  <si>
    <t>steven</t>
  </si>
  <si>
    <t>Golspie</t>
  </si>
  <si>
    <t>The</t>
  </si>
  <si>
    <t>Cambus</t>
  </si>
  <si>
    <t>Coul</t>
  </si>
  <si>
    <t>Golf C.</t>
  </si>
  <si>
    <t>Links</t>
  </si>
  <si>
    <t>Mound</t>
  </si>
  <si>
    <t>avie</t>
  </si>
  <si>
    <t>Skelbo</t>
  </si>
  <si>
    <t>SECTION - OUTER DORNOCH (Cont.)</t>
  </si>
  <si>
    <t>Embo</t>
  </si>
  <si>
    <t>Dornoch</t>
  </si>
  <si>
    <t>Druman</t>
  </si>
  <si>
    <t>Portma</t>
  </si>
  <si>
    <t>Tarbet</t>
  </si>
  <si>
    <t>croy</t>
  </si>
  <si>
    <t>homack</t>
  </si>
  <si>
    <t>Lone</t>
  </si>
  <si>
    <t>Meikle</t>
  </si>
  <si>
    <t>Newton</t>
  </si>
  <si>
    <t>Ardgay</t>
  </si>
  <si>
    <t>Ard</t>
  </si>
  <si>
    <t>Easter</t>
  </si>
  <si>
    <t>more</t>
  </si>
  <si>
    <t>Cuthill</t>
  </si>
  <si>
    <t>Hatchery</t>
  </si>
  <si>
    <t>chronie</t>
  </si>
  <si>
    <t>Fearn</t>
  </si>
  <si>
    <t>vannie</t>
  </si>
  <si>
    <t>SECTION - INNER DORNOCH (Cont.)</t>
  </si>
  <si>
    <t>Ardjachie</t>
  </si>
  <si>
    <t>Tain</t>
  </si>
  <si>
    <t>Ardmore</t>
  </si>
  <si>
    <t>Edderton</t>
  </si>
  <si>
    <t>Morangie</t>
  </si>
  <si>
    <t>Chanonry</t>
  </si>
  <si>
    <t>Kessock</t>
  </si>
  <si>
    <t>Charles</t>
  </si>
  <si>
    <t>Red</t>
  </si>
  <si>
    <t>Fortrose</t>
  </si>
  <si>
    <t>Avoch</t>
  </si>
  <si>
    <t>Kilmuir</t>
  </si>
  <si>
    <t>West</t>
  </si>
  <si>
    <t>town</t>
  </si>
  <si>
    <t>castle</t>
  </si>
  <si>
    <t>SECTION - INVERNESS/BEAULY (Cont.)</t>
  </si>
  <si>
    <t>Milton of</t>
  </si>
  <si>
    <t>Alturlie</t>
  </si>
  <si>
    <t>Fort</t>
  </si>
  <si>
    <t>Bunchrew</t>
  </si>
  <si>
    <t>Mouth</t>
  </si>
  <si>
    <t>Culloden</t>
  </si>
  <si>
    <t>Fisherton</t>
  </si>
  <si>
    <t>Ardersier</t>
  </si>
  <si>
    <t>George</t>
  </si>
  <si>
    <t>McF's</t>
  </si>
  <si>
    <t>Brown</t>
  </si>
  <si>
    <t>Rose</t>
  </si>
  <si>
    <t>Sutor</t>
  </si>
  <si>
    <t>Cave</t>
  </si>
  <si>
    <t>Eathie</t>
  </si>
  <si>
    <t>Learnie</t>
  </si>
  <si>
    <t>Hill</t>
  </si>
  <si>
    <t>markie</t>
  </si>
  <si>
    <t>Hilton of</t>
  </si>
  <si>
    <t>Nairn</t>
  </si>
  <si>
    <t>Delnies</t>
  </si>
  <si>
    <t>SECTION - NAIRN AND CULBIN BARS</t>
  </si>
  <si>
    <t>King</t>
  </si>
  <si>
    <t>Culbin</t>
  </si>
  <si>
    <t>steps</t>
  </si>
  <si>
    <t>Bar 1</t>
  </si>
  <si>
    <t>Bar 2</t>
  </si>
  <si>
    <t>SECTION - BURGHEAD BAY</t>
  </si>
  <si>
    <t>Findhorn</t>
  </si>
  <si>
    <t>Roseisle</t>
  </si>
  <si>
    <t>Burghead</t>
  </si>
  <si>
    <t>Forest</t>
  </si>
  <si>
    <t>SECTION - BURGHEAD TO LOSSIE</t>
  </si>
  <si>
    <t>Cumming</t>
  </si>
  <si>
    <t>Hopeman</t>
  </si>
  <si>
    <t>Covesea</t>
  </si>
  <si>
    <t>Lossie</t>
  </si>
  <si>
    <t>Maltings</t>
  </si>
  <si>
    <t>stown</t>
  </si>
  <si>
    <t>SECTION - SPEY BAY</t>
  </si>
  <si>
    <t>Boar's</t>
  </si>
  <si>
    <t>Rifle</t>
  </si>
  <si>
    <t>Head</t>
  </si>
  <si>
    <t>Range 1</t>
  </si>
  <si>
    <t>Range 2</t>
  </si>
  <si>
    <t>Kingston</t>
  </si>
  <si>
    <t>Cormorant/Shag  sp.</t>
  </si>
  <si>
    <t>Cormorant/shag  sp.</t>
  </si>
  <si>
    <t>Puffin</t>
  </si>
  <si>
    <t>Little Gull</t>
  </si>
  <si>
    <t>Helmsdale</t>
  </si>
  <si>
    <t>Outer Dornoch</t>
  </si>
  <si>
    <t>Inner Dornoch</t>
  </si>
  <si>
    <t>Easter Ross</t>
  </si>
  <si>
    <t>Inverness</t>
  </si>
  <si>
    <t>Riff</t>
  </si>
  <si>
    <t>Bars</t>
  </si>
  <si>
    <t>Spey Bay</t>
  </si>
  <si>
    <t>Totals</t>
  </si>
  <si>
    <t xml:space="preserve">OBSERVER - </t>
  </si>
  <si>
    <t xml:space="preserve">CLOUD -    </t>
  </si>
  <si>
    <t xml:space="preserve">DATE -   </t>
  </si>
  <si>
    <t>OBSERVER -</t>
  </si>
  <si>
    <t>CLOUD -</t>
  </si>
  <si>
    <t xml:space="preserve">VISIBILITY -  Good  </t>
  </si>
  <si>
    <t>DATE -  Beauly Firth (02.12.05)  Inverness Firth (05.12.05)</t>
  </si>
  <si>
    <t xml:space="preserve">WIND DIR. AND FORCE -  E F2/3; Calm  </t>
  </si>
  <si>
    <t xml:space="preserve">SEA STATE -  1/2; Calm    </t>
  </si>
  <si>
    <t>OBSERVER -Ian Dillon</t>
  </si>
  <si>
    <t xml:space="preserve">SECTION - RIFF BANK </t>
  </si>
  <si>
    <t xml:space="preserve">DATE -  7.12.05 </t>
  </si>
  <si>
    <t>WIND DIR. AND FORCE -      SE F1</t>
  </si>
  <si>
    <t xml:space="preserve">CLOUD - 0/8   </t>
  </si>
  <si>
    <t xml:space="preserve">VISIBILITY -   Good  </t>
  </si>
  <si>
    <t xml:space="preserve">SEA STATE - 1   </t>
  </si>
  <si>
    <t>OBSERVER - Ian Dillon</t>
  </si>
  <si>
    <t>DATE - 07.12.05</t>
  </si>
  <si>
    <t>WIND DIR. AND FORCE -  Calm</t>
  </si>
  <si>
    <t xml:space="preserve">CLOUD -  0/8    </t>
  </si>
  <si>
    <t>VISIBILITY - Good</t>
  </si>
  <si>
    <t>SEA STATE -  Calm</t>
  </si>
  <si>
    <t>Cormorant/Shag sp.</t>
  </si>
  <si>
    <t>Cormorant/Shag</t>
  </si>
  <si>
    <t xml:space="preserve">DATE - 08.12.05    </t>
  </si>
  <si>
    <t xml:space="preserve">WIND DIR. AND FORCE - Calm     </t>
  </si>
  <si>
    <t xml:space="preserve">CLOUD -  0/8   </t>
  </si>
  <si>
    <t xml:space="preserve">SEA STATE - Calm  </t>
  </si>
  <si>
    <t xml:space="preserve">DATE - 08.12.05 </t>
  </si>
  <si>
    <t>WIND DIR. AND FORCE -   SE F1</t>
  </si>
  <si>
    <t>CLOUD - 0/8</t>
  </si>
  <si>
    <t xml:space="preserve">VISIBILITY - Good     </t>
  </si>
  <si>
    <t xml:space="preserve">SEA STATE - Calm   </t>
  </si>
  <si>
    <t>DATE -  12.12.05</t>
  </si>
  <si>
    <t>WIND DIR. AND FORCE -  SW F1</t>
  </si>
  <si>
    <t>CLOUD -  7/8</t>
  </si>
  <si>
    <t xml:space="preserve">VISIBILITY - Good    </t>
  </si>
  <si>
    <t>SEA STATE -   1</t>
  </si>
  <si>
    <t xml:space="preserve">VISIBILITY -  Good    </t>
  </si>
  <si>
    <t>OBSERVER - D Butterfield</t>
  </si>
  <si>
    <t>VISIBILITY -       1</t>
  </si>
  <si>
    <t>SEA STATE -     1</t>
  </si>
  <si>
    <t>DATE -  09/12/05</t>
  </si>
  <si>
    <t>WIND DIR. AND FORCE -      SW 1-2</t>
  </si>
  <si>
    <t>CLOUD -     3/8</t>
  </si>
  <si>
    <t>OBSERVER -  D Butterfield</t>
  </si>
  <si>
    <t>CLOUD -    3/8</t>
  </si>
  <si>
    <t>OBSERVER -Ian Dillon/D Butterfield</t>
  </si>
  <si>
    <t>Date:-  07.12.05(south) / 08/12/05(north)</t>
  </si>
  <si>
    <t>WIND DIR. AND FORCE -   Calm (south) / W ! (north)</t>
  </si>
  <si>
    <t>CLOUD -     0/8(south) / 1/8 - 3/8 (north)</t>
  </si>
  <si>
    <t>VISIBILITY -   Good (south)   / Good (north)</t>
  </si>
  <si>
    <t xml:space="preserve">DATE - 13.12.05/14.12.05 </t>
  </si>
  <si>
    <t xml:space="preserve">WIND DIR. AND FORCE - W F4 ; NW F2   </t>
  </si>
  <si>
    <t xml:space="preserve">SEA STATE -    2; 1/2 </t>
  </si>
  <si>
    <t>DATE - 14.12.05 &amp; 20.12.05</t>
  </si>
  <si>
    <t>WIND DIR. AND FORCE -  NW F2/3; W F3</t>
  </si>
  <si>
    <t xml:space="preserve">CLOUD -   7/8;3/8  </t>
  </si>
  <si>
    <t xml:space="preserve">VISIBILITY -  Good; good    </t>
  </si>
  <si>
    <t xml:space="preserve">SEA STATE -   1/ 2;2 </t>
  </si>
  <si>
    <t>OBSERVER -  Ian Dillon</t>
  </si>
  <si>
    <t>DATE - 20.12.05</t>
  </si>
  <si>
    <t xml:space="preserve">WIND DIR. AND FORCE -  W F3/4  </t>
  </si>
  <si>
    <t>CLOUD -   3/8</t>
  </si>
  <si>
    <t xml:space="preserve">SEA STATE -  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</si>
</sst>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/dd/yy"/>
  </numFmts>
  <fonts count="5">
    <font>
      <sz val="10"/>
      <name val="Palatino"/>
    </font>
    <font>
      <b/>
      <sz val="10"/>
      <name val="Palatino"/>
    </font>
    <font>
      <sz val="10"/>
      <name val="Palatino"/>
    </font>
    <font>
      <b/>
      <sz val="14"/>
      <name val="Palatino"/>
    </font>
    <font>
      <sz val="14"/>
      <name val="Palatin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5" xfId="0" applyBorder="1"/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0" xfId="0" applyFont="1"/>
    <xf numFmtId="0" fontId="0" fillId="0" borderId="5" xfId="0" applyBorder="1" applyAlignment="1">
      <alignment horizontal="center"/>
    </xf>
    <xf numFmtId="49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4" fontId="0" fillId="0" borderId="3" xfId="0" applyNumberFormat="1" applyBorder="1"/>
    <xf numFmtId="49" fontId="0" fillId="0" borderId="4" xfId="0" applyNumberFormat="1" applyBorder="1" applyAlignment="1">
      <alignment horizontal="center"/>
    </xf>
    <xf numFmtId="170" fontId="0" fillId="0" borderId="3" xfId="0" applyNumberFormat="1" applyBorder="1"/>
    <xf numFmtId="170" fontId="0" fillId="0" borderId="3" xfId="0" applyNumberFormat="1" applyBorder="1" applyAlignment="1">
      <alignment horizontal="center"/>
    </xf>
    <xf numFmtId="16" fontId="0" fillId="0" borderId="4" xfId="0" applyNumberFormat="1" applyBorder="1"/>
    <xf numFmtId="0" fontId="0" fillId="0" borderId="13" xfId="0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calcChain" Target="calcChain.xml" Id="rId17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Relationship Type="http://schemas.openxmlformats.org/officeDocument/2006/relationships/customXml" Target="/customXML/item.xml" Id="Rce09b1b720b04f9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75" workbookViewId="0">
      <selection activeCell="H38" sqref="H38"/>
    </sheetView>
  </sheetViews>
  <sheetFormatPr defaultRowHeight="12.75"/>
  <cols>
    <col min="1" max="1" width="19.1640625" customWidth="1"/>
    <col min="2" max="2" width="10.83203125" customWidth="1"/>
    <col min="4" max="4" width="14.1640625" customWidth="1"/>
    <col min="5" max="5" width="14.5" customWidth="1"/>
    <col min="6" max="6" width="12.6640625" customWidth="1"/>
    <col min="8" max="8" width="10" customWidth="1"/>
    <col min="15" max="15" width="19" customWidth="1"/>
  </cols>
  <sheetData>
    <row r="1" spans="1:15">
      <c r="B1" t="s">
        <v>178</v>
      </c>
      <c r="C1" t="s">
        <v>78</v>
      </c>
      <c r="D1" t="s">
        <v>179</v>
      </c>
      <c r="E1" t="s">
        <v>180</v>
      </c>
      <c r="F1" t="s">
        <v>181</v>
      </c>
      <c r="G1" t="s">
        <v>47</v>
      </c>
      <c r="H1" t="s">
        <v>182</v>
      </c>
      <c r="I1" t="s">
        <v>183</v>
      </c>
      <c r="J1" s="39" t="s">
        <v>184</v>
      </c>
      <c r="K1" s="39" t="s">
        <v>158</v>
      </c>
      <c r="L1" s="39" t="s">
        <v>164</v>
      </c>
      <c r="M1" s="39" t="s">
        <v>185</v>
      </c>
      <c r="N1" s="39" t="s">
        <v>186</v>
      </c>
    </row>
    <row r="2" spans="1:15">
      <c r="A2" s="1" t="s">
        <v>18</v>
      </c>
      <c r="B2" s="1">
        <f>(Helmsdale!J9)</f>
        <v>1</v>
      </c>
      <c r="C2" s="1">
        <f>(Brora!J9)</f>
        <v>2</v>
      </c>
      <c r="D2" s="1">
        <f>('Outer Dornoch'!R9)</f>
        <v>17</v>
      </c>
      <c r="E2" s="1">
        <f>('Inner Dornoch '!S9)</f>
        <v>0</v>
      </c>
      <c r="F2" s="1">
        <f>('East-Ross'!J9)</f>
        <v>0</v>
      </c>
      <c r="G2" s="1">
        <f>('Cromarty '!S9)</f>
        <v>4</v>
      </c>
      <c r="H2" s="1">
        <f>(Inverness!S9)</f>
        <v>3</v>
      </c>
      <c r="I2" s="1">
        <f>('Riff Bank'!P9)</f>
        <v>7</v>
      </c>
      <c r="J2" s="1">
        <f>('Bars '!J9)</f>
        <v>7</v>
      </c>
      <c r="K2" s="1">
        <f>('Burghead Bay'!J9)</f>
        <v>1</v>
      </c>
      <c r="L2" s="1">
        <f>('Burg-Lossie'!J9)</f>
        <v>3</v>
      </c>
      <c r="M2" s="1">
        <f>('Spey Bay'!J9)</f>
        <v>13</v>
      </c>
      <c r="N2" s="40">
        <f>SUM(B2:M2)</f>
        <v>58</v>
      </c>
      <c r="O2" s="1"/>
    </row>
    <row r="3" spans="1:15">
      <c r="A3" s="1" t="s">
        <v>19</v>
      </c>
      <c r="B3" s="1">
        <f>(Helmsdale!J10)</f>
        <v>0</v>
      </c>
      <c r="C3" s="1">
        <f>(Brora!J10)</f>
        <v>0</v>
      </c>
      <c r="D3" s="1">
        <f>('Outer Dornoch'!R10)</f>
        <v>0</v>
      </c>
      <c r="E3" s="1">
        <f>('Inner Dornoch '!S10)</f>
        <v>0</v>
      </c>
      <c r="F3" s="1">
        <f>('East-Ross'!J10)</f>
        <v>0</v>
      </c>
      <c r="G3" s="1">
        <f>('Cromarty '!S10)</f>
        <v>0</v>
      </c>
      <c r="H3" s="1">
        <f>(Inverness!S10)</f>
        <v>0</v>
      </c>
      <c r="I3" s="1">
        <f>('Riff Bank'!P10)</f>
        <v>0</v>
      </c>
      <c r="J3" s="1">
        <f>('Bars '!J10)</f>
        <v>1</v>
      </c>
      <c r="K3" s="1">
        <f>('Burghead Bay'!J10)</f>
        <v>0</v>
      </c>
      <c r="L3" s="1">
        <f>('Burg-Lossie'!J10)</f>
        <v>0</v>
      </c>
      <c r="M3" s="1">
        <f>('Spey Bay'!J10)</f>
        <v>1</v>
      </c>
      <c r="N3" s="40">
        <f t="shared" ref="N3:N32" si="0">SUM(B3:M3)</f>
        <v>2</v>
      </c>
      <c r="O3" s="1"/>
    </row>
    <row r="4" spans="1:15">
      <c r="A4" s="1" t="s">
        <v>20</v>
      </c>
      <c r="B4" s="1">
        <f>(Helmsdale!J11)</f>
        <v>3</v>
      </c>
      <c r="C4" s="1">
        <f>(Brora!J11)</f>
        <v>0</v>
      </c>
      <c r="D4" s="1">
        <f>('Outer Dornoch'!R11)</f>
        <v>3</v>
      </c>
      <c r="E4" s="1">
        <f>('Inner Dornoch '!S11)</f>
        <v>0</v>
      </c>
      <c r="F4" s="1">
        <f>('East-Ross'!J11)</f>
        <v>0</v>
      </c>
      <c r="G4" s="1">
        <f>('Cromarty '!S11)</f>
        <v>0</v>
      </c>
      <c r="H4" s="1">
        <f>(Inverness!S11)</f>
        <v>0</v>
      </c>
      <c r="I4" s="1">
        <f>('Riff Bank'!P11)</f>
        <v>4</v>
      </c>
      <c r="J4" s="1">
        <f>('Bars '!J11)</f>
        <v>2</v>
      </c>
      <c r="K4" s="1">
        <f>('Burghead Bay'!J11)</f>
        <v>1</v>
      </c>
      <c r="L4" s="1">
        <f>('Burg-Lossie'!J11)</f>
        <v>0</v>
      </c>
      <c r="M4" s="1">
        <f>('Spey Bay'!J11)</f>
        <v>1</v>
      </c>
      <c r="N4" s="40">
        <f t="shared" si="0"/>
        <v>14</v>
      </c>
      <c r="O4" s="1"/>
    </row>
    <row r="5" spans="1:15">
      <c r="A5" s="1" t="s">
        <v>21</v>
      </c>
      <c r="B5" s="1">
        <f>(Helmsdale!J12)</f>
        <v>0</v>
      </c>
      <c r="C5" s="1">
        <f>(Brora!J12)</f>
        <v>0</v>
      </c>
      <c r="D5" s="1">
        <f>('Outer Dornoch'!R12)</f>
        <v>0</v>
      </c>
      <c r="E5" s="1">
        <f>('Inner Dornoch '!S12)</f>
        <v>0</v>
      </c>
      <c r="F5" s="1">
        <f>('East-Ross'!J12)</f>
        <v>0</v>
      </c>
      <c r="G5" s="1">
        <f>('Cromarty '!S12)</f>
        <v>0</v>
      </c>
      <c r="H5" s="1">
        <f>(Inverness!S12)</f>
        <v>0</v>
      </c>
      <c r="I5" s="1">
        <f>('Riff Bank'!P12)</f>
        <v>0</v>
      </c>
      <c r="J5" s="1">
        <f>('Bars '!J12)</f>
        <v>0</v>
      </c>
      <c r="K5" s="1">
        <f>('Burghead Bay'!J12)</f>
        <v>0</v>
      </c>
      <c r="L5" s="1">
        <f>('Burg-Lossie'!J12)</f>
        <v>0</v>
      </c>
      <c r="M5" s="1">
        <f>('Spey Bay'!J12)</f>
        <v>0</v>
      </c>
      <c r="N5" s="40">
        <f t="shared" si="0"/>
        <v>0</v>
      </c>
      <c r="O5" s="1"/>
    </row>
    <row r="6" spans="1:15">
      <c r="A6" s="1" t="s">
        <v>22</v>
      </c>
      <c r="B6" s="1">
        <f>(Helmsdale!J13)</f>
        <v>0</v>
      </c>
      <c r="C6" s="1">
        <f>(Brora!J13)</f>
        <v>0</v>
      </c>
      <c r="D6" s="1">
        <f>('Outer Dornoch'!R13)</f>
        <v>3</v>
      </c>
      <c r="E6" s="1">
        <f>('Inner Dornoch '!S13)</f>
        <v>0</v>
      </c>
      <c r="F6" s="1">
        <f>('East-Ross'!J13)</f>
        <v>0</v>
      </c>
      <c r="G6" s="1">
        <f>('Cromarty '!S13)</f>
        <v>0</v>
      </c>
      <c r="H6" s="1">
        <f>(Inverness!S13)</f>
        <v>1</v>
      </c>
      <c r="I6" s="1">
        <f>('Riff Bank'!P13)</f>
        <v>0</v>
      </c>
      <c r="J6" s="1">
        <f>('Bars '!J13)</f>
        <v>0</v>
      </c>
      <c r="K6" s="1">
        <f>('Burghead Bay'!J13)</f>
        <v>0</v>
      </c>
      <c r="L6" s="1">
        <f>('Burg-Lossie'!J13)</f>
        <v>0</v>
      </c>
      <c r="M6" s="1">
        <f>('Spey Bay'!J13)</f>
        <v>0</v>
      </c>
      <c r="N6" s="40">
        <f t="shared" si="0"/>
        <v>4</v>
      </c>
      <c r="O6" s="1"/>
    </row>
    <row r="7" spans="1:15">
      <c r="A7" s="1" t="s">
        <v>23</v>
      </c>
      <c r="B7" s="1">
        <f>(Helmsdale!J14)</f>
        <v>0</v>
      </c>
      <c r="C7" s="1">
        <f>(Brora!J14)</f>
        <v>0</v>
      </c>
      <c r="D7" s="1">
        <f>('Outer Dornoch'!R14)</f>
        <v>0</v>
      </c>
      <c r="E7" s="1">
        <f>('Inner Dornoch '!S14)</f>
        <v>0</v>
      </c>
      <c r="F7" s="1">
        <f>('East-Ross'!J14)</f>
        <v>0</v>
      </c>
      <c r="G7" s="1">
        <f>('Cromarty '!S14)</f>
        <v>0</v>
      </c>
      <c r="H7" s="1">
        <f>(Inverness!S14)</f>
        <v>0</v>
      </c>
      <c r="I7" s="1">
        <f>('Riff Bank'!P14)</f>
        <v>0</v>
      </c>
      <c r="J7" s="1">
        <f>('Bars '!J14)</f>
        <v>0</v>
      </c>
      <c r="K7" s="1">
        <f>('Burghead Bay'!J14)</f>
        <v>0</v>
      </c>
      <c r="L7" s="1">
        <f>('Burg-Lossie'!J14)</f>
        <v>0</v>
      </c>
      <c r="M7" s="1">
        <f>('Spey Bay'!J14)</f>
        <v>0</v>
      </c>
      <c r="N7" s="40">
        <f t="shared" si="0"/>
        <v>0</v>
      </c>
      <c r="O7" s="1"/>
    </row>
    <row r="8" spans="1:15">
      <c r="A8" s="1" t="s">
        <v>24</v>
      </c>
      <c r="B8" s="1">
        <f>(Helmsdale!J15)</f>
        <v>0</v>
      </c>
      <c r="C8" s="1">
        <f>(Brora!J15)</f>
        <v>0</v>
      </c>
      <c r="D8" s="1">
        <f>('Outer Dornoch'!R15)</f>
        <v>0</v>
      </c>
      <c r="E8" s="1">
        <f>('Inner Dornoch '!S15)</f>
        <v>0</v>
      </c>
      <c r="F8" s="1">
        <f>('East-Ross'!J15)</f>
        <v>0</v>
      </c>
      <c r="G8" s="1">
        <f>('Cromarty '!S15)</f>
        <v>0</v>
      </c>
      <c r="H8" s="1">
        <f>(Inverness!S15)</f>
        <v>0</v>
      </c>
      <c r="I8" s="1">
        <f>('Riff Bank'!P15)</f>
        <v>0</v>
      </c>
      <c r="J8" s="1">
        <f>('Bars '!J15)</f>
        <v>0</v>
      </c>
      <c r="K8" s="1">
        <f>('Burghead Bay'!J15)</f>
        <v>0</v>
      </c>
      <c r="L8" s="1">
        <f>('Burg-Lossie'!J15)</f>
        <v>0</v>
      </c>
      <c r="M8" s="1">
        <f>('Spey Bay'!J15)</f>
        <v>0</v>
      </c>
      <c r="N8" s="40">
        <f t="shared" si="0"/>
        <v>0</v>
      </c>
      <c r="O8" s="1"/>
    </row>
    <row r="9" spans="1:15">
      <c r="A9" s="1" t="s">
        <v>25</v>
      </c>
      <c r="B9" s="1">
        <f>(Helmsdale!J16)</f>
        <v>0</v>
      </c>
      <c r="C9" s="1">
        <f>(Brora!J16)</f>
        <v>0</v>
      </c>
      <c r="D9" s="1">
        <f>('Outer Dornoch'!R16)</f>
        <v>2</v>
      </c>
      <c r="E9" s="1">
        <f>('Inner Dornoch '!S16)</f>
        <v>1</v>
      </c>
      <c r="F9" s="1">
        <f>('East-Ross'!J16)</f>
        <v>0</v>
      </c>
      <c r="G9" s="1">
        <f>('Cromarty '!S16)</f>
        <v>16</v>
      </c>
      <c r="H9" s="1">
        <f>(Inverness!S16)</f>
        <v>10</v>
      </c>
      <c r="I9" s="1">
        <f>('Riff Bank'!P16)</f>
        <v>0</v>
      </c>
      <c r="J9" s="1">
        <f>('Bars '!J16)</f>
        <v>2</v>
      </c>
      <c r="K9" s="1">
        <f>('Burghead Bay'!J16)</f>
        <v>11</v>
      </c>
      <c r="L9" s="1">
        <f>('Burg-Lossie'!J16)</f>
        <v>0</v>
      </c>
      <c r="M9" s="1">
        <f>('Spey Bay'!J16)</f>
        <v>0</v>
      </c>
      <c r="N9" s="40">
        <f t="shared" si="0"/>
        <v>42</v>
      </c>
      <c r="O9" s="1"/>
    </row>
    <row r="10" spans="1:15">
      <c r="A10" s="1" t="s">
        <v>26</v>
      </c>
      <c r="B10" s="1">
        <f>(Helmsdale!J17)</f>
        <v>0</v>
      </c>
      <c r="C10" s="1">
        <f>(Brora!J17)</f>
        <v>0</v>
      </c>
      <c r="D10" s="1">
        <f>('Outer Dornoch'!R17)</f>
        <v>0</v>
      </c>
      <c r="E10" s="1">
        <f>('Inner Dornoch '!S17)</f>
        <v>0</v>
      </c>
      <c r="F10" s="1">
        <f>('East-Ross'!J17)</f>
        <v>0</v>
      </c>
      <c r="G10" s="1">
        <f>('Cromarty '!S17)</f>
        <v>0</v>
      </c>
      <c r="H10" s="1">
        <f>(Inverness!S17)</f>
        <v>0</v>
      </c>
      <c r="I10" s="1">
        <f>('Riff Bank'!P17)</f>
        <v>0</v>
      </c>
      <c r="J10" s="1">
        <f>('Bars '!J17)</f>
        <v>0</v>
      </c>
      <c r="K10" s="1">
        <f>('Burghead Bay'!J17)</f>
        <v>0</v>
      </c>
      <c r="L10" s="1">
        <f>('Burg-Lossie'!J17)</f>
        <v>0</v>
      </c>
      <c r="M10" s="1">
        <f>('Spey Bay'!J17)</f>
        <v>0</v>
      </c>
      <c r="N10" s="40">
        <f t="shared" si="0"/>
        <v>0</v>
      </c>
      <c r="O10" s="1"/>
    </row>
    <row r="11" spans="1:15">
      <c r="A11" s="1" t="s">
        <v>27</v>
      </c>
      <c r="B11" s="1">
        <f>(Helmsdale!J18)</f>
        <v>5</v>
      </c>
      <c r="C11" s="1">
        <f>(Brora!J18)</f>
        <v>4</v>
      </c>
      <c r="D11" s="1">
        <f>('Outer Dornoch'!R18)</f>
        <v>26</v>
      </c>
      <c r="E11" s="1">
        <f>('Inner Dornoch '!S18)</f>
        <v>16</v>
      </c>
      <c r="F11" s="1">
        <f>('East-Ross'!J18)</f>
        <v>2</v>
      </c>
      <c r="G11" s="1">
        <f>('Cromarty '!S18)</f>
        <v>3</v>
      </c>
      <c r="H11" s="1">
        <f>(Inverness!S18)</f>
        <v>34</v>
      </c>
      <c r="I11" s="1">
        <f>('Riff Bank'!P18)</f>
        <v>11</v>
      </c>
      <c r="J11" s="1">
        <f>('Bars '!J18)</f>
        <v>1</v>
      </c>
      <c r="K11" s="1">
        <f>('Burghead Bay'!J18)</f>
        <v>2</v>
      </c>
      <c r="L11" s="1">
        <f>('Burg-Lossie'!J18)</f>
        <v>22</v>
      </c>
      <c r="M11" s="1">
        <f>('Spey Bay'!J18)</f>
        <v>3</v>
      </c>
      <c r="N11" s="40">
        <f t="shared" si="0"/>
        <v>129</v>
      </c>
      <c r="O11" s="1"/>
    </row>
    <row r="12" spans="1:15">
      <c r="A12" s="1" t="s">
        <v>28</v>
      </c>
      <c r="B12" s="1">
        <f>(Helmsdale!J19)</f>
        <v>38</v>
      </c>
      <c r="C12" s="1">
        <f>(Brora!J19)</f>
        <v>19</v>
      </c>
      <c r="D12" s="1">
        <f>('Outer Dornoch'!R19)</f>
        <v>12</v>
      </c>
      <c r="E12" s="1">
        <f>('Inner Dornoch '!S19)</f>
        <v>0</v>
      </c>
      <c r="F12" s="1">
        <f>('East-Ross'!J19)</f>
        <v>23</v>
      </c>
      <c r="G12" s="1">
        <f>('Cromarty '!S19)</f>
        <v>21</v>
      </c>
      <c r="H12" s="1">
        <f>(Inverness!S19)</f>
        <v>34</v>
      </c>
      <c r="I12" s="1">
        <f>('Riff Bank'!P19)</f>
        <v>37</v>
      </c>
      <c r="J12" s="1">
        <f>('Bars '!J19)</f>
        <v>0</v>
      </c>
      <c r="K12" s="1">
        <f>('Burghead Bay'!J19)</f>
        <v>2</v>
      </c>
      <c r="L12" s="1">
        <f>('Burg-Lossie'!J19)</f>
        <v>61</v>
      </c>
      <c r="M12" s="1">
        <f>('Spey Bay'!J19)</f>
        <v>2</v>
      </c>
      <c r="N12" s="40">
        <f t="shared" si="0"/>
        <v>249</v>
      </c>
      <c r="O12" s="1"/>
    </row>
    <row r="13" spans="1:15">
      <c r="A13" s="1" t="s">
        <v>174</v>
      </c>
      <c r="B13" s="1">
        <f>(Helmsdale!J20)</f>
        <v>0</v>
      </c>
      <c r="C13" s="1">
        <f>(Brora!J20)</f>
        <v>0</v>
      </c>
      <c r="D13" s="1">
        <f>('Outer Dornoch'!R20)</f>
        <v>0</v>
      </c>
      <c r="E13" s="1">
        <f>('Inner Dornoch '!S20)</f>
        <v>0</v>
      </c>
      <c r="F13" s="1">
        <f>('East-Ross'!J20)</f>
        <v>0</v>
      </c>
      <c r="G13" s="1">
        <f>('Cromarty '!S20)</f>
        <v>0</v>
      </c>
      <c r="H13" s="1">
        <f>(Inverness!S20)</f>
        <v>0</v>
      </c>
      <c r="I13" s="1">
        <f>('Riff Bank'!P20)</f>
        <v>0</v>
      </c>
      <c r="J13" s="1">
        <f>('Bars '!J20)</f>
        <v>0</v>
      </c>
      <c r="K13" s="1">
        <f>('Burghead Bay'!J20)</f>
        <v>0</v>
      </c>
      <c r="L13" s="1">
        <f>('Burg-Lossie'!J20)</f>
        <v>0</v>
      </c>
      <c r="M13" s="1">
        <f>('Spey Bay'!J20)</f>
        <v>0</v>
      </c>
      <c r="N13" s="40">
        <f t="shared" si="0"/>
        <v>0</v>
      </c>
      <c r="O13" s="1"/>
    </row>
    <row r="14" spans="1:15">
      <c r="A14" s="1" t="s">
        <v>29</v>
      </c>
      <c r="B14" s="1">
        <f>(Helmsdale!J21)</f>
        <v>0</v>
      </c>
      <c r="C14" s="1">
        <f>(Brora!J21)</f>
        <v>0</v>
      </c>
      <c r="D14" s="1">
        <f>('Outer Dornoch'!R21)</f>
        <v>0</v>
      </c>
      <c r="E14" s="1">
        <f>('Inner Dornoch '!S21)</f>
        <v>10</v>
      </c>
      <c r="F14" s="1">
        <f>('East-Ross'!J21)</f>
        <v>0</v>
      </c>
      <c r="G14" s="1">
        <f>('Cromarty '!S21)</f>
        <v>0</v>
      </c>
      <c r="H14" s="1">
        <f>(Inverness!S21)</f>
        <v>2</v>
      </c>
      <c r="I14" s="1">
        <f>('Riff Bank'!P21)</f>
        <v>0</v>
      </c>
      <c r="J14" s="1">
        <f>('Bars '!J21)</f>
        <v>0</v>
      </c>
      <c r="K14" s="1">
        <f>('Burghead Bay'!J21)</f>
        <v>0</v>
      </c>
      <c r="L14" s="1">
        <f>('Burg-Lossie'!J21)</f>
        <v>0</v>
      </c>
      <c r="M14" s="1">
        <f>('Spey Bay'!J21)</f>
        <v>0</v>
      </c>
      <c r="N14" s="40">
        <f t="shared" si="0"/>
        <v>12</v>
      </c>
      <c r="O14" s="1"/>
    </row>
    <row r="15" spans="1:15">
      <c r="A15" s="1" t="s">
        <v>30</v>
      </c>
      <c r="B15" s="1">
        <f>(Helmsdale!J22)</f>
        <v>0</v>
      </c>
      <c r="C15" s="1">
        <f>(Brora!J22)</f>
        <v>0</v>
      </c>
      <c r="D15" s="1">
        <f>('Outer Dornoch'!R22)</f>
        <v>0</v>
      </c>
      <c r="E15" s="1">
        <f>('Inner Dornoch '!S22)</f>
        <v>0</v>
      </c>
      <c r="F15" s="1">
        <f>('East-Ross'!J22)</f>
        <v>0</v>
      </c>
      <c r="G15" s="1">
        <f>('Cromarty '!S22)</f>
        <v>201</v>
      </c>
      <c r="H15" s="1">
        <f>(Inverness!S22)</f>
        <v>223</v>
      </c>
      <c r="I15" s="1">
        <f>('Riff Bank'!P22)</f>
        <v>0</v>
      </c>
      <c r="J15" s="1">
        <f>('Bars '!J22)</f>
        <v>0</v>
      </c>
      <c r="K15" s="1">
        <f>('Burghead Bay'!J22)</f>
        <v>0</v>
      </c>
      <c r="L15" s="1">
        <f>('Burg-Lossie'!J22)</f>
        <v>0</v>
      </c>
      <c r="M15" s="1">
        <f>('Spey Bay'!J22)</f>
        <v>0</v>
      </c>
      <c r="N15" s="40">
        <f t="shared" si="0"/>
        <v>424</v>
      </c>
      <c r="O15" s="1"/>
    </row>
    <row r="16" spans="1:15">
      <c r="A16" s="1" t="s">
        <v>31</v>
      </c>
      <c r="B16" s="1">
        <f>(Helmsdale!J23)</f>
        <v>23</v>
      </c>
      <c r="C16" s="1">
        <f>(Brora!J23)</f>
        <v>0</v>
      </c>
      <c r="D16" s="1">
        <f>('Outer Dornoch'!R23)</f>
        <v>8</v>
      </c>
      <c r="E16" s="1">
        <f>('Inner Dornoch '!S23)</f>
        <v>0</v>
      </c>
      <c r="F16" s="1">
        <f>('East-Ross'!J23)</f>
        <v>20</v>
      </c>
      <c r="G16" s="1">
        <f>('Cromarty '!S23)</f>
        <v>1</v>
      </c>
      <c r="H16" s="1">
        <f>(Inverness!S23)</f>
        <v>0</v>
      </c>
      <c r="I16" s="1">
        <f>('Riff Bank'!P23)</f>
        <v>3</v>
      </c>
      <c r="J16" s="1">
        <f>('Bars '!J23)</f>
        <v>77</v>
      </c>
      <c r="K16" s="1">
        <f>('Burghead Bay'!J23)</f>
        <v>5</v>
      </c>
      <c r="L16" s="1">
        <f>('Burg-Lossie'!J23)</f>
        <v>576</v>
      </c>
      <c r="M16" s="1">
        <f>('Spey Bay'!J23)</f>
        <v>636</v>
      </c>
      <c r="N16" s="40">
        <f t="shared" si="0"/>
        <v>1349</v>
      </c>
      <c r="O16" s="1"/>
    </row>
    <row r="17" spans="1:15">
      <c r="A17" s="1" t="s">
        <v>32</v>
      </c>
      <c r="B17" s="1">
        <f>(Helmsdale!J24)</f>
        <v>0</v>
      </c>
      <c r="C17" s="1">
        <f>(Brora!J24)</f>
        <v>0</v>
      </c>
      <c r="D17" s="1">
        <f>('Outer Dornoch'!R24)</f>
        <v>0</v>
      </c>
      <c r="E17" s="1">
        <f>('Inner Dornoch '!S24)</f>
        <v>0</v>
      </c>
      <c r="F17" s="1">
        <f>('East-Ross'!J24)</f>
        <v>0</v>
      </c>
      <c r="G17" s="1">
        <f>('Cromarty '!S24)</f>
        <v>0</v>
      </c>
      <c r="H17" s="1">
        <f>(Inverness!S24)</f>
        <v>0</v>
      </c>
      <c r="I17" s="1">
        <f>('Riff Bank'!P24)</f>
        <v>0</v>
      </c>
      <c r="J17" s="1">
        <f>('Bars '!J24)</f>
        <v>0</v>
      </c>
      <c r="K17" s="1">
        <f>('Burghead Bay'!J24)</f>
        <v>0</v>
      </c>
      <c r="L17" s="1">
        <f>('Burg-Lossie'!J24)</f>
        <v>0</v>
      </c>
      <c r="M17" s="1">
        <f>('Spey Bay'!J24)</f>
        <v>0</v>
      </c>
      <c r="N17" s="40">
        <f t="shared" si="0"/>
        <v>0</v>
      </c>
      <c r="O17" s="1"/>
    </row>
    <row r="18" spans="1:15">
      <c r="A18" s="1" t="s">
        <v>33</v>
      </c>
      <c r="B18" s="1">
        <f>(Helmsdale!J25)</f>
        <v>6</v>
      </c>
      <c r="C18" s="1">
        <f>(Brora!J25)</f>
        <v>0</v>
      </c>
      <c r="D18" s="1">
        <f>('Outer Dornoch'!R25)</f>
        <v>6</v>
      </c>
      <c r="E18" s="1">
        <f>('Inner Dornoch '!S25)</f>
        <v>0</v>
      </c>
      <c r="F18" s="1">
        <f>('East-Ross'!J25)</f>
        <v>0</v>
      </c>
      <c r="G18" s="1">
        <f>('Cromarty '!S25)</f>
        <v>31</v>
      </c>
      <c r="H18" s="1">
        <f>(Inverness!S25)</f>
        <v>64</v>
      </c>
      <c r="I18" s="1">
        <f>('Riff Bank'!P25)</f>
        <v>46</v>
      </c>
      <c r="J18" s="1">
        <f>('Bars '!J25)</f>
        <v>1270</v>
      </c>
      <c r="K18" s="1">
        <f>('Burghead Bay'!J25)</f>
        <v>6219</v>
      </c>
      <c r="L18" s="1">
        <f>('Burg-Lossie'!J25)</f>
        <v>90</v>
      </c>
      <c r="M18" s="1">
        <f>('Spey Bay'!J25)</f>
        <v>664</v>
      </c>
      <c r="N18" s="40">
        <f t="shared" si="0"/>
        <v>8396</v>
      </c>
      <c r="O18" s="1"/>
    </row>
    <row r="19" spans="1:15">
      <c r="A19" s="1" t="s">
        <v>34</v>
      </c>
      <c r="B19" s="1">
        <f>(Helmsdale!J26)</f>
        <v>0</v>
      </c>
      <c r="C19" s="1">
        <f>(Brora!J26)</f>
        <v>0</v>
      </c>
      <c r="D19" s="1">
        <f>('Outer Dornoch'!R26)</f>
        <v>0</v>
      </c>
      <c r="E19" s="1">
        <f>('Inner Dornoch '!S26)</f>
        <v>0</v>
      </c>
      <c r="F19" s="1">
        <f>('East-Ross'!J26)</f>
        <v>0</v>
      </c>
      <c r="G19" s="1">
        <f>('Cromarty '!S26)</f>
        <v>0</v>
      </c>
      <c r="H19" s="1">
        <f>(Inverness!S26)</f>
        <v>0</v>
      </c>
      <c r="I19" s="1">
        <f>('Riff Bank'!P26)</f>
        <v>0</v>
      </c>
      <c r="J19" s="1">
        <f>('Bars '!J26)</f>
        <v>195</v>
      </c>
      <c r="K19" s="1">
        <f>('Burghead Bay'!J26)</f>
        <v>2536</v>
      </c>
      <c r="L19" s="1">
        <f>('Burg-Lossie'!J26)</f>
        <v>0</v>
      </c>
      <c r="M19" s="1">
        <f>('Spey Bay'!J26)</f>
        <v>557</v>
      </c>
      <c r="N19" s="40">
        <f t="shared" si="0"/>
        <v>3288</v>
      </c>
      <c r="O19" s="1"/>
    </row>
    <row r="20" spans="1:15">
      <c r="A20" s="1" t="s">
        <v>35</v>
      </c>
      <c r="B20" s="1">
        <f>(Helmsdale!J27)</f>
        <v>0</v>
      </c>
      <c r="C20" s="1">
        <f>(Brora!J27)</f>
        <v>0</v>
      </c>
      <c r="D20" s="1">
        <f>('Outer Dornoch'!R27)</f>
        <v>0</v>
      </c>
      <c r="E20" s="1">
        <f>('Inner Dornoch '!S27)</f>
        <v>0</v>
      </c>
      <c r="F20" s="1">
        <f>('East-Ross'!J27)</f>
        <v>0</v>
      </c>
      <c r="G20" s="1">
        <f>('Cromarty '!S27)</f>
        <v>0</v>
      </c>
      <c r="H20" s="1">
        <f>(Inverness!S27)</f>
        <v>0</v>
      </c>
      <c r="I20" s="1">
        <f>('Riff Bank'!P27)</f>
        <v>0</v>
      </c>
      <c r="J20" s="1">
        <f>('Bars '!J27)</f>
        <v>0</v>
      </c>
      <c r="K20" s="1">
        <f>('Burghead Bay'!J27)</f>
        <v>3</v>
      </c>
      <c r="L20" s="1">
        <f>('Burg-Lossie'!J27)</f>
        <v>0</v>
      </c>
      <c r="M20" s="1">
        <f>('Spey Bay'!J27)</f>
        <v>0</v>
      </c>
      <c r="N20" s="40">
        <f t="shared" si="0"/>
        <v>3</v>
      </c>
      <c r="O20" s="1"/>
    </row>
    <row r="21" spans="1:15">
      <c r="A21" s="1" t="s">
        <v>36</v>
      </c>
      <c r="B21" s="1">
        <f>(Helmsdale!J28)</f>
        <v>0</v>
      </c>
      <c r="C21" s="1">
        <f>(Brora!J28)</f>
        <v>0</v>
      </c>
      <c r="D21" s="1">
        <f>('Outer Dornoch'!R28)</f>
        <v>0</v>
      </c>
      <c r="E21" s="1">
        <f>('Inner Dornoch '!S28)</f>
        <v>0</v>
      </c>
      <c r="F21" s="1">
        <f>('East-Ross'!J28)</f>
        <v>0</v>
      </c>
      <c r="G21" s="1">
        <f>('Cromarty '!S28)</f>
        <v>0</v>
      </c>
      <c r="H21" s="1">
        <f>(Inverness!S28)</f>
        <v>0</v>
      </c>
      <c r="I21" s="1">
        <f>('Riff Bank'!P28)</f>
        <v>0</v>
      </c>
      <c r="J21" s="1">
        <f>('Bars '!J28)</f>
        <v>208</v>
      </c>
      <c r="K21" s="1">
        <f>('Burghead Bay'!J28)</f>
        <v>315</v>
      </c>
      <c r="L21" s="1">
        <f>('Burg-Lossie'!J28)</f>
        <v>0</v>
      </c>
      <c r="M21" s="1">
        <f>('Spey Bay'!J28)</f>
        <v>0</v>
      </c>
      <c r="N21" s="40">
        <f t="shared" si="0"/>
        <v>523</v>
      </c>
      <c r="O21" s="1"/>
    </row>
    <row r="22" spans="1:15">
      <c r="A22" s="1" t="s">
        <v>37</v>
      </c>
      <c r="B22" s="1">
        <f>(Helmsdale!J29)</f>
        <v>0</v>
      </c>
      <c r="C22" s="1">
        <f>(Brora!J29)</f>
        <v>0</v>
      </c>
      <c r="D22" s="1">
        <f>('Outer Dornoch'!R29)</f>
        <v>0</v>
      </c>
      <c r="E22" s="1">
        <f>('Inner Dornoch '!S29)</f>
        <v>0</v>
      </c>
      <c r="F22" s="1">
        <f>('East-Ross'!J29)</f>
        <v>0</v>
      </c>
      <c r="G22" s="1">
        <f>('Cromarty '!S29)</f>
        <v>0</v>
      </c>
      <c r="H22" s="1">
        <f>(Inverness!S29)</f>
        <v>0</v>
      </c>
      <c r="I22" s="1">
        <f>('Riff Bank'!P29)</f>
        <v>0</v>
      </c>
      <c r="J22" s="1">
        <f>('Bars '!J29)</f>
        <v>2505</v>
      </c>
      <c r="K22" s="1">
        <f>('Burghead Bay'!J29)</f>
        <v>0</v>
      </c>
      <c r="L22" s="1">
        <f>('Burg-Lossie'!J29)</f>
        <v>0</v>
      </c>
      <c r="M22" s="1">
        <f>('Spey Bay'!J29)</f>
        <v>0</v>
      </c>
      <c r="N22" s="40">
        <f t="shared" si="0"/>
        <v>2505</v>
      </c>
      <c r="O22" s="1"/>
    </row>
    <row r="23" spans="1:15">
      <c r="A23" s="1" t="s">
        <v>38</v>
      </c>
      <c r="B23" s="1">
        <f>(Helmsdale!J30)</f>
        <v>2</v>
      </c>
      <c r="C23" s="1">
        <f>(Brora!J30)</f>
        <v>7</v>
      </c>
      <c r="D23" s="1">
        <f>('Outer Dornoch'!R30)</f>
        <v>7</v>
      </c>
      <c r="E23" s="1">
        <f>('Inner Dornoch '!S30)</f>
        <v>33</v>
      </c>
      <c r="F23" s="1">
        <f>('East-Ross'!J30)</f>
        <v>0</v>
      </c>
      <c r="G23" s="1">
        <f>('Cromarty '!S30)</f>
        <v>34</v>
      </c>
      <c r="H23" s="1">
        <f>(Inverness!S30)</f>
        <v>138</v>
      </c>
      <c r="I23" s="1">
        <f>('Riff Bank'!P30)</f>
        <v>4</v>
      </c>
      <c r="J23" s="1">
        <f>('Bars '!J30)</f>
        <v>11</v>
      </c>
      <c r="K23" s="1">
        <f>('Burghead Bay'!J30)</f>
        <v>8</v>
      </c>
      <c r="L23" s="1">
        <f>('Burg-Lossie'!J30)</f>
        <v>1</v>
      </c>
      <c r="M23" s="1">
        <f>('Spey Bay'!J30)</f>
        <v>5</v>
      </c>
      <c r="N23" s="40">
        <f t="shared" si="0"/>
        <v>250</v>
      </c>
      <c r="O23" s="1"/>
    </row>
    <row r="24" spans="1:15">
      <c r="A24" s="1" t="s">
        <v>39</v>
      </c>
      <c r="B24" s="1">
        <f>(Helmsdale!J31)</f>
        <v>2</v>
      </c>
      <c r="C24" s="1">
        <f>(Brora!J31)</f>
        <v>3</v>
      </c>
      <c r="D24" s="1">
        <f>('Outer Dornoch'!R31)</f>
        <v>6</v>
      </c>
      <c r="E24" s="1">
        <f>('Inner Dornoch '!S31)</f>
        <v>9</v>
      </c>
      <c r="F24" s="1">
        <f>('East-Ross'!J31)</f>
        <v>0</v>
      </c>
      <c r="G24" s="1">
        <f>('Cromarty '!S31)</f>
        <v>37</v>
      </c>
      <c r="H24" s="1">
        <f>(Inverness!S31)</f>
        <v>33</v>
      </c>
      <c r="I24" s="1">
        <f>('Riff Bank'!P31)</f>
        <v>9</v>
      </c>
      <c r="J24" s="1">
        <f>('Bars '!J31)</f>
        <v>16</v>
      </c>
      <c r="K24" s="1">
        <f>('Burghead Bay'!J31)</f>
        <v>2</v>
      </c>
      <c r="L24" s="1">
        <f>('Burg-Lossie'!J31)</f>
        <v>5</v>
      </c>
      <c r="M24" s="1">
        <f>('Spey Bay'!J31)</f>
        <v>7</v>
      </c>
      <c r="N24" s="40">
        <f t="shared" si="0"/>
        <v>129</v>
      </c>
      <c r="O24" s="1"/>
    </row>
    <row r="25" spans="1:15">
      <c r="A25" s="1" t="s">
        <v>40</v>
      </c>
      <c r="B25" s="1">
        <f>(Helmsdale!J32)</f>
        <v>0</v>
      </c>
      <c r="C25" s="1">
        <f>(Brora!J32)</f>
        <v>0</v>
      </c>
      <c r="D25" s="1">
        <f>('Outer Dornoch'!R32)</f>
        <v>0</v>
      </c>
      <c r="E25" s="1">
        <f>('Inner Dornoch '!S32)</f>
        <v>0</v>
      </c>
      <c r="F25" s="1">
        <f>('East-Ross'!J32)</f>
        <v>0</v>
      </c>
      <c r="G25" s="1">
        <f>('Cromarty '!S32)</f>
        <v>0</v>
      </c>
      <c r="H25" s="1">
        <f>(Inverness!S32)</f>
        <v>0</v>
      </c>
      <c r="I25" s="1">
        <f>('Riff Bank'!P32)</f>
        <v>0</v>
      </c>
      <c r="J25" s="1">
        <f>('Bars '!J32)</f>
        <v>0</v>
      </c>
      <c r="K25" s="1">
        <f>('Burghead Bay'!J32)</f>
        <v>0</v>
      </c>
      <c r="L25" s="1">
        <f>('Burg-Lossie'!J32)</f>
        <v>0</v>
      </c>
      <c r="M25" s="1">
        <f>('Spey Bay'!J32)</f>
        <v>0</v>
      </c>
      <c r="N25" s="40">
        <f t="shared" si="0"/>
        <v>0</v>
      </c>
      <c r="O25" s="1"/>
    </row>
    <row r="26" spans="1:15">
      <c r="A26" s="1" t="s">
        <v>41</v>
      </c>
      <c r="B26" s="1">
        <f>(Helmsdale!J33)</f>
        <v>1</v>
      </c>
      <c r="C26" s="1">
        <f>(Brora!J33)</f>
        <v>3</v>
      </c>
      <c r="D26" s="1">
        <f>('Outer Dornoch'!R33)</f>
        <v>3</v>
      </c>
      <c r="E26" s="1">
        <f>('Inner Dornoch '!S33)</f>
        <v>0</v>
      </c>
      <c r="F26" s="1">
        <f>('East-Ross'!J33)</f>
        <v>0</v>
      </c>
      <c r="G26" s="1">
        <f>('Cromarty '!S33)</f>
        <v>3</v>
      </c>
      <c r="H26" s="1">
        <f>(Inverness!S33)</f>
        <v>1</v>
      </c>
      <c r="I26" s="1">
        <f>('Riff Bank'!P33)</f>
        <v>13</v>
      </c>
      <c r="J26" s="1">
        <f>('Bars '!J33)</f>
        <v>0</v>
      </c>
      <c r="K26" s="1">
        <f>('Burghead Bay'!J33)</f>
        <v>0</v>
      </c>
      <c r="L26" s="1">
        <f>('Burg-Lossie'!J33)</f>
        <v>2</v>
      </c>
      <c r="M26" s="1">
        <f>('Spey Bay'!J33)</f>
        <v>2</v>
      </c>
      <c r="N26" s="40">
        <f t="shared" si="0"/>
        <v>28</v>
      </c>
      <c r="O26" s="1"/>
    </row>
    <row r="27" spans="1:15">
      <c r="A27" s="1" t="s">
        <v>42</v>
      </c>
      <c r="B27" s="1">
        <f>(Helmsdale!J34)</f>
        <v>0</v>
      </c>
      <c r="C27" s="1">
        <f>(Brora!J34)</f>
        <v>1</v>
      </c>
      <c r="D27" s="1">
        <f>('Outer Dornoch'!R34)</f>
        <v>8</v>
      </c>
      <c r="E27" s="1">
        <f>('Inner Dornoch '!S34)</f>
        <v>0</v>
      </c>
      <c r="F27" s="1">
        <f>('East-Ross'!J34)</f>
        <v>0</v>
      </c>
      <c r="G27" s="1">
        <f>('Cromarty '!S34)</f>
        <v>1</v>
      </c>
      <c r="H27" s="1">
        <f>(Inverness!S34)</f>
        <v>0</v>
      </c>
      <c r="I27" s="1">
        <f>('Riff Bank'!P34)</f>
        <v>1</v>
      </c>
      <c r="J27" s="1">
        <f>('Bars '!J34)</f>
        <v>1</v>
      </c>
      <c r="K27" s="1">
        <f>('Burghead Bay'!J34)</f>
        <v>2</v>
      </c>
      <c r="L27" s="1">
        <f>('Burg-Lossie'!J34)</f>
        <v>0</v>
      </c>
      <c r="M27" s="1">
        <f>('Spey Bay'!J34)</f>
        <v>2</v>
      </c>
      <c r="N27" s="40">
        <f t="shared" si="0"/>
        <v>16</v>
      </c>
      <c r="O27" s="1"/>
    </row>
    <row r="28" spans="1:15">
      <c r="A28" s="1" t="s">
        <v>43</v>
      </c>
      <c r="B28" s="1">
        <f>(Helmsdale!J35)</f>
        <v>0</v>
      </c>
      <c r="C28" s="1">
        <f>(Brora!J35)</f>
        <v>0</v>
      </c>
      <c r="D28" s="1">
        <f>('Outer Dornoch'!R35)</f>
        <v>1</v>
      </c>
      <c r="E28" s="1">
        <f>('Inner Dornoch '!S35)</f>
        <v>0</v>
      </c>
      <c r="F28" s="1">
        <f>('East-Ross'!J35)</f>
        <v>0</v>
      </c>
      <c r="G28" s="1">
        <f>('Cromarty '!S35)</f>
        <v>0</v>
      </c>
      <c r="H28" s="1">
        <f>(Inverness!S35)</f>
        <v>0</v>
      </c>
      <c r="I28" s="1">
        <f>('Riff Bank'!P35)</f>
        <v>0</v>
      </c>
      <c r="J28" s="1">
        <f>('Bars '!J35)</f>
        <v>0</v>
      </c>
      <c r="K28" s="1">
        <f>('Burghead Bay'!J35)</f>
        <v>0</v>
      </c>
      <c r="L28" s="1">
        <f>('Burg-Lossie'!J35)</f>
        <v>0</v>
      </c>
      <c r="M28" s="1">
        <f>('Spey Bay'!J35)</f>
        <v>0</v>
      </c>
      <c r="N28" s="40">
        <f t="shared" si="0"/>
        <v>1</v>
      </c>
      <c r="O28" s="1"/>
    </row>
    <row r="29" spans="1:15">
      <c r="A29" s="1" t="s">
        <v>44</v>
      </c>
      <c r="B29" s="1">
        <f>(Helmsdale!J36)</f>
        <v>0</v>
      </c>
      <c r="C29" s="1">
        <f>(Brora!J36)</f>
        <v>0</v>
      </c>
      <c r="D29" s="1">
        <f>('Outer Dornoch'!R36)</f>
        <v>0</v>
      </c>
      <c r="E29" s="1">
        <f>('Inner Dornoch '!S36)</f>
        <v>0</v>
      </c>
      <c r="F29" s="1">
        <f>('East-Ross'!J36)</f>
        <v>0</v>
      </c>
      <c r="G29" s="1">
        <f>('Cromarty '!S36)</f>
        <v>0</v>
      </c>
      <c r="H29" s="1">
        <f>(Inverness!S36)</f>
        <v>0</v>
      </c>
      <c r="I29" s="1">
        <f>('Riff Bank'!P36)</f>
        <v>0</v>
      </c>
      <c r="J29" s="1">
        <f>('Bars '!J36)</f>
        <v>0</v>
      </c>
      <c r="K29" s="1">
        <f>('Burghead Bay'!J36)</f>
        <v>0</v>
      </c>
      <c r="L29" s="1">
        <f>('Burg-Lossie'!J36)</f>
        <v>0</v>
      </c>
      <c r="M29" s="1">
        <f>('Spey Bay'!J36)</f>
        <v>0</v>
      </c>
      <c r="N29" s="40">
        <f t="shared" si="0"/>
        <v>0</v>
      </c>
      <c r="O29" s="1"/>
    </row>
    <row r="30" spans="1:15">
      <c r="A30" s="1" t="s">
        <v>45</v>
      </c>
      <c r="B30" s="1">
        <f>(Helmsdale!J37)</f>
        <v>0</v>
      </c>
      <c r="C30" s="1">
        <f>(Brora!J37)</f>
        <v>0</v>
      </c>
      <c r="D30" s="1">
        <f>('Outer Dornoch'!R37)</f>
        <v>0</v>
      </c>
      <c r="E30" s="1">
        <f>('Inner Dornoch '!S37)</f>
        <v>0</v>
      </c>
      <c r="F30" s="1">
        <f>('East-Ross'!J37)</f>
        <v>0</v>
      </c>
      <c r="G30" s="1">
        <f>('Cromarty '!S37)</f>
        <v>0</v>
      </c>
      <c r="H30" s="1">
        <f>(Inverness!S37)</f>
        <v>0</v>
      </c>
      <c r="I30" s="1">
        <f>('Riff Bank'!P37)</f>
        <v>0</v>
      </c>
      <c r="J30" s="1">
        <f>('Bars '!J37)</f>
        <v>0</v>
      </c>
      <c r="K30" s="1">
        <f>('Burghead Bay'!J37)</f>
        <v>0</v>
      </c>
      <c r="L30" s="1">
        <f>('Burg-Lossie'!J37)</f>
        <v>0</v>
      </c>
      <c r="M30" s="1">
        <f>('Spey Bay'!J37)</f>
        <v>0</v>
      </c>
      <c r="N30" s="40">
        <f t="shared" si="0"/>
        <v>0</v>
      </c>
      <c r="O30" s="1"/>
    </row>
    <row r="31" spans="1:15">
      <c r="A31" s="1" t="s">
        <v>176</v>
      </c>
      <c r="B31" s="1">
        <f>(Helmsdale!J38)</f>
        <v>0</v>
      </c>
      <c r="C31" s="1">
        <f>(Brora!J38)</f>
        <v>0</v>
      </c>
      <c r="D31" s="1">
        <f>('Outer Dornoch'!R38)</f>
        <v>0</v>
      </c>
      <c r="E31" s="1">
        <f>('Inner Dornoch '!S38)</f>
        <v>0</v>
      </c>
      <c r="F31" s="1">
        <f>('East-Ross'!J38)</f>
        <v>0</v>
      </c>
      <c r="G31" s="1">
        <f>('Cromarty '!S38)</f>
        <v>0</v>
      </c>
      <c r="H31" s="1">
        <f>(Inverness!S38)</f>
        <v>0</v>
      </c>
      <c r="I31" s="1">
        <f>('Riff Bank'!P38)</f>
        <v>0</v>
      </c>
      <c r="J31" s="1">
        <f>('Bars '!J38)</f>
        <v>0</v>
      </c>
      <c r="K31" s="1">
        <f>('Burghead Bay'!J38)</f>
        <v>0</v>
      </c>
      <c r="L31" s="1">
        <f>('Burg-Lossie'!J38)</f>
        <v>0</v>
      </c>
      <c r="M31" s="1">
        <f>('Spey Bay'!J38)</f>
        <v>0</v>
      </c>
      <c r="N31" s="40">
        <f t="shared" si="0"/>
        <v>0</v>
      </c>
      <c r="O31" s="1"/>
    </row>
    <row r="32" spans="1:15">
      <c r="A32" s="37" t="s">
        <v>177</v>
      </c>
      <c r="B32" s="1">
        <f>(Helmsdale!J39)</f>
        <v>0</v>
      </c>
      <c r="C32" s="1">
        <f>(Brora!J39)</f>
        <v>0</v>
      </c>
      <c r="D32" s="1">
        <f>('Outer Dornoch'!R39)</f>
        <v>0</v>
      </c>
      <c r="E32" s="1">
        <f>('Inner Dornoch '!S39)</f>
        <v>0</v>
      </c>
      <c r="F32" s="1">
        <f>('East-Ross'!J39)</f>
        <v>0</v>
      </c>
      <c r="G32" s="1">
        <f>('Cromarty '!S39)</f>
        <v>0</v>
      </c>
      <c r="H32" s="1">
        <f>(Inverness!S39)</f>
        <v>0</v>
      </c>
      <c r="I32" s="1">
        <f>('Riff Bank'!P39)</f>
        <v>0</v>
      </c>
      <c r="J32" s="1">
        <f>('Bars '!J39)</f>
        <v>0</v>
      </c>
      <c r="K32" s="1">
        <f>('Burghead Bay'!J39)</f>
        <v>0</v>
      </c>
      <c r="L32" s="1">
        <f>('Burg-Lossie'!J39)</f>
        <v>0</v>
      </c>
      <c r="M32" s="1">
        <f>('Spey Bay'!J39)</f>
        <v>0</v>
      </c>
      <c r="N32" s="40">
        <f t="shared" si="0"/>
        <v>0</v>
      </c>
      <c r="O32" s="37"/>
    </row>
    <row r="33" spans="14:14">
      <c r="N33" s="38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34" sqref="F34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149</v>
      </c>
      <c r="B3" s="3"/>
      <c r="C3" s="4"/>
      <c r="D3" s="2" t="s">
        <v>203</v>
      </c>
      <c r="E3" s="3"/>
      <c r="F3" s="3"/>
      <c r="G3" s="4"/>
      <c r="H3" s="2" t="s">
        <v>215</v>
      </c>
      <c r="I3" s="32"/>
      <c r="J3" s="4"/>
    </row>
    <row r="4" spans="1:10" ht="15" customHeight="1">
      <c r="A4" s="2" t="s">
        <v>216</v>
      </c>
      <c r="B4" s="3"/>
      <c r="C4" s="4"/>
      <c r="D4" s="2" t="s">
        <v>217</v>
      </c>
      <c r="E4" s="4"/>
      <c r="F4" s="2" t="s">
        <v>218</v>
      </c>
      <c r="G4" s="4"/>
      <c r="H4" s="2" t="s">
        <v>219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150</v>
      </c>
      <c r="C6" s="17" t="s">
        <v>147</v>
      </c>
      <c r="D6" s="11" t="s">
        <v>147</v>
      </c>
      <c r="E6" s="17" t="s">
        <v>151</v>
      </c>
      <c r="F6" s="25" t="s">
        <v>151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152</v>
      </c>
      <c r="C7" s="20" t="s">
        <v>153</v>
      </c>
      <c r="D7" s="19" t="s">
        <v>154</v>
      </c>
      <c r="E7" s="20" t="s">
        <v>153</v>
      </c>
      <c r="F7" s="26" t="s">
        <v>154</v>
      </c>
      <c r="G7" s="19"/>
      <c r="H7" s="20"/>
      <c r="I7" s="26"/>
      <c r="J7" s="22" t="s">
        <v>55</v>
      </c>
    </row>
    <row r="8" spans="1:10" ht="15" customHeight="1">
      <c r="A8" s="5" t="s">
        <v>17</v>
      </c>
      <c r="B8" s="1"/>
      <c r="C8" s="1"/>
      <c r="D8" s="1"/>
      <c r="E8" s="1"/>
      <c r="F8" s="1"/>
      <c r="G8" s="1"/>
      <c r="H8" s="1"/>
      <c r="I8" s="1"/>
      <c r="J8" s="1"/>
    </row>
    <row r="9" spans="1:10" ht="15" customHeight="1">
      <c r="A9" s="1" t="s">
        <v>18</v>
      </c>
      <c r="B9" s="1">
        <v>1</v>
      </c>
      <c r="C9" s="1">
        <v>1</v>
      </c>
      <c r="D9" s="1"/>
      <c r="E9" s="1">
        <v>2</v>
      </c>
      <c r="F9" s="1">
        <v>3</v>
      </c>
      <c r="G9" s="1"/>
      <c r="H9" s="1"/>
      <c r="I9" s="1"/>
      <c r="J9" s="1">
        <f>SUM(B9:F9)</f>
        <v>7</v>
      </c>
    </row>
    <row r="10" spans="1:10" ht="15" customHeight="1">
      <c r="A10" s="1" t="s">
        <v>19</v>
      </c>
      <c r="B10" s="1">
        <v>1</v>
      </c>
      <c r="C10" s="1"/>
      <c r="D10" s="1"/>
      <c r="E10" s="1"/>
      <c r="F10" s="1"/>
      <c r="G10" s="1"/>
      <c r="H10" s="1"/>
      <c r="I10" s="1"/>
      <c r="J10" s="1">
        <f t="shared" ref="J10:J37" si="0">SUM(B10:F10)</f>
        <v>1</v>
      </c>
    </row>
    <row r="11" spans="1:10" ht="15" customHeight="1">
      <c r="A11" s="1" t="s">
        <v>20</v>
      </c>
      <c r="B11" s="1"/>
      <c r="C11" s="1"/>
      <c r="D11" s="1">
        <v>1</v>
      </c>
      <c r="E11" s="1">
        <v>1</v>
      </c>
      <c r="F11" s="1"/>
      <c r="G11" s="1"/>
      <c r="H11" s="1"/>
      <c r="I11" s="1"/>
      <c r="J11" s="1">
        <f t="shared" si="0"/>
        <v>2</v>
      </c>
    </row>
    <row r="12" spans="1:10" ht="15" customHeight="1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>
        <f t="shared" si="0"/>
        <v>0</v>
      </c>
    </row>
    <row r="13" spans="1:10" ht="15" customHeight="1">
      <c r="A13" s="1" t="s">
        <v>22</v>
      </c>
      <c r="B13" s="1"/>
      <c r="C13" s="1"/>
      <c r="D13" s="1"/>
      <c r="E13" s="1"/>
      <c r="F13" s="1"/>
      <c r="G13" s="1"/>
      <c r="H13" s="1"/>
      <c r="I13" s="1"/>
      <c r="J13" s="1">
        <f t="shared" si="0"/>
        <v>0</v>
      </c>
    </row>
    <row r="14" spans="1:10" ht="15" customHeight="1">
      <c r="A14" s="1" t="s">
        <v>23</v>
      </c>
      <c r="B14" s="1"/>
      <c r="C14" s="1"/>
      <c r="D14" s="1"/>
      <c r="E14" s="1"/>
      <c r="F14" s="1"/>
      <c r="G14" s="1"/>
      <c r="H14" s="1"/>
      <c r="I14" s="1"/>
      <c r="J14" s="1">
        <f t="shared" si="0"/>
        <v>0</v>
      </c>
    </row>
    <row r="15" spans="1:10" ht="15" customHeight="1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>
        <f t="shared" si="0"/>
        <v>0</v>
      </c>
    </row>
    <row r="16" spans="1:10" ht="15" customHeight="1">
      <c r="A16" s="1" t="s">
        <v>25</v>
      </c>
      <c r="B16" s="1"/>
      <c r="C16" s="1"/>
      <c r="D16" s="1"/>
      <c r="E16" s="1">
        <v>2</v>
      </c>
      <c r="F16" s="1"/>
      <c r="G16" s="1"/>
      <c r="H16" s="1"/>
      <c r="I16" s="1"/>
      <c r="J16" s="1">
        <f t="shared" si="0"/>
        <v>2</v>
      </c>
    </row>
    <row r="17" spans="1:10" ht="15" customHeight="1">
      <c r="A17" s="1" t="s">
        <v>26</v>
      </c>
      <c r="B17" s="1"/>
      <c r="C17" s="1"/>
      <c r="D17" s="1"/>
      <c r="E17" s="1"/>
      <c r="F17" s="1"/>
      <c r="G17" s="1"/>
      <c r="H17" s="1"/>
      <c r="I17" s="1"/>
      <c r="J17" s="1">
        <f t="shared" si="0"/>
        <v>0</v>
      </c>
    </row>
    <row r="18" spans="1:10" ht="15" customHeight="1">
      <c r="A18" s="1" t="s">
        <v>27</v>
      </c>
      <c r="B18" s="1">
        <v>1</v>
      </c>
      <c r="C18" s="1"/>
      <c r="D18" s="1"/>
      <c r="E18" s="1"/>
      <c r="F18" s="1"/>
      <c r="G18" s="1"/>
      <c r="H18" s="1"/>
      <c r="I18" s="1"/>
      <c r="J18" s="1">
        <f t="shared" si="0"/>
        <v>1</v>
      </c>
    </row>
    <row r="19" spans="1:10" ht="15" customHeight="1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>
        <f t="shared" si="0"/>
        <v>0</v>
      </c>
    </row>
    <row r="20" spans="1:10" ht="15" customHeight="1">
      <c r="A20" s="1" t="s">
        <v>210</v>
      </c>
      <c r="B20" s="1"/>
      <c r="C20" s="1"/>
      <c r="D20" s="1"/>
      <c r="E20" s="1"/>
      <c r="F20" s="1"/>
      <c r="G20" s="1"/>
      <c r="H20" s="1"/>
      <c r="I20" s="1"/>
      <c r="J20" s="1">
        <f t="shared" si="0"/>
        <v>0</v>
      </c>
    </row>
    <row r="21" spans="1:10" ht="15" customHeight="1">
      <c r="A21" s="1" t="s">
        <v>29</v>
      </c>
      <c r="B21" s="1"/>
      <c r="C21" s="1"/>
      <c r="D21" s="1"/>
      <c r="E21" s="1"/>
      <c r="F21" s="1"/>
      <c r="G21" s="1"/>
      <c r="H21" s="1"/>
      <c r="I21" s="1"/>
      <c r="J21" s="1">
        <f t="shared" si="0"/>
        <v>0</v>
      </c>
    </row>
    <row r="22" spans="1:10" ht="15" customHeight="1">
      <c r="A22" s="1" t="s">
        <v>30</v>
      </c>
      <c r="B22" s="1"/>
      <c r="C22" s="1"/>
      <c r="D22" s="1"/>
      <c r="E22" s="1"/>
      <c r="F22" s="1"/>
      <c r="G22" s="1"/>
      <c r="H22" s="1"/>
      <c r="I22" s="1"/>
      <c r="J22" s="1">
        <f t="shared" si="0"/>
        <v>0</v>
      </c>
    </row>
    <row r="23" spans="1:10" ht="15" customHeight="1">
      <c r="A23" s="1" t="s">
        <v>31</v>
      </c>
      <c r="B23" s="1"/>
      <c r="C23" s="1">
        <v>3</v>
      </c>
      <c r="D23" s="1"/>
      <c r="E23" s="1">
        <v>2</v>
      </c>
      <c r="F23" s="1">
        <f>12+45+15</f>
        <v>72</v>
      </c>
      <c r="G23" s="1"/>
      <c r="H23" s="1"/>
      <c r="I23" s="1"/>
      <c r="J23" s="1">
        <f t="shared" si="0"/>
        <v>77</v>
      </c>
    </row>
    <row r="24" spans="1:10" ht="15" customHeight="1">
      <c r="A24" s="1" t="s">
        <v>32</v>
      </c>
      <c r="B24" s="1"/>
      <c r="C24" s="1"/>
      <c r="D24" s="1"/>
      <c r="E24" s="1"/>
      <c r="F24" s="1"/>
      <c r="G24" s="1"/>
      <c r="H24" s="1"/>
      <c r="I24" s="1"/>
      <c r="J24" s="1">
        <f t="shared" si="0"/>
        <v>0</v>
      </c>
    </row>
    <row r="25" spans="1:10" ht="15" customHeight="1">
      <c r="A25" s="1" t="s">
        <v>33</v>
      </c>
      <c r="B25" s="1"/>
      <c r="C25" s="1">
        <f>22+16+16+400</f>
        <v>454</v>
      </c>
      <c r="D25" s="1">
        <f>8+75+15+76+70+100+130</f>
        <v>474</v>
      </c>
      <c r="E25">
        <v>213</v>
      </c>
      <c r="F25" s="1">
        <f>18+30+10+30+29+12</f>
        <v>129</v>
      </c>
      <c r="G25" s="1"/>
      <c r="H25" s="1"/>
      <c r="I25" s="1"/>
      <c r="J25" s="1">
        <f>SUM(B25:F25)</f>
        <v>1270</v>
      </c>
    </row>
    <row r="26" spans="1:10" ht="15" customHeight="1">
      <c r="A26" s="1" t="s">
        <v>34</v>
      </c>
      <c r="C26" s="1">
        <f>17+47+11+16+50</f>
        <v>141</v>
      </c>
      <c r="D26" s="1">
        <v>11</v>
      </c>
      <c r="E26" s="1"/>
      <c r="F26" s="1">
        <v>43</v>
      </c>
      <c r="G26" s="1"/>
      <c r="H26" s="1"/>
      <c r="I26" s="1"/>
      <c r="J26" s="1">
        <f t="shared" si="0"/>
        <v>195</v>
      </c>
    </row>
    <row r="27" spans="1:10" ht="15" customHeight="1">
      <c r="A27" s="1" t="s">
        <v>35</v>
      </c>
      <c r="B27" s="1"/>
      <c r="C27" s="1"/>
      <c r="D27" s="1"/>
      <c r="E27" s="1"/>
      <c r="F27" s="1"/>
      <c r="G27" s="1"/>
      <c r="H27" s="1"/>
      <c r="I27" s="1"/>
      <c r="J27" s="1">
        <f t="shared" si="0"/>
        <v>0</v>
      </c>
    </row>
    <row r="28" spans="1:10" ht="15" customHeight="1">
      <c r="A28" s="1" t="s">
        <v>36</v>
      </c>
      <c r="B28" s="1"/>
      <c r="C28" s="1">
        <f>14+16+15</f>
        <v>45</v>
      </c>
      <c r="D28" s="1">
        <f>9+30+20+27+19+35+3</f>
        <v>143</v>
      </c>
      <c r="E28" s="1">
        <v>20</v>
      </c>
      <c r="F28" s="1"/>
      <c r="G28" s="1"/>
      <c r="H28" s="1"/>
      <c r="I28" s="1"/>
      <c r="J28" s="1">
        <f t="shared" si="0"/>
        <v>208</v>
      </c>
    </row>
    <row r="29" spans="1:10" ht="15" customHeight="1">
      <c r="A29" s="1" t="s">
        <v>37</v>
      </c>
      <c r="B29" s="1">
        <v>700</v>
      </c>
      <c r="C29" s="1"/>
      <c r="D29" s="1"/>
      <c r="E29" s="1">
        <v>1805</v>
      </c>
      <c r="F29" s="1"/>
      <c r="G29" s="1"/>
      <c r="H29" s="1"/>
      <c r="I29" s="1"/>
      <c r="J29" s="1">
        <f>SUM(B29:F29)</f>
        <v>2505</v>
      </c>
    </row>
    <row r="30" spans="1:10" ht="15" customHeight="1">
      <c r="A30" s="1" t="s">
        <v>38</v>
      </c>
      <c r="B30" s="1">
        <v>8</v>
      </c>
      <c r="C30" s="1"/>
      <c r="D30" s="1"/>
      <c r="E30" s="1"/>
      <c r="F30" s="1">
        <v>3</v>
      </c>
      <c r="G30" s="1"/>
      <c r="H30" s="1"/>
      <c r="I30" s="1"/>
      <c r="J30" s="1">
        <f t="shared" si="0"/>
        <v>11</v>
      </c>
    </row>
    <row r="31" spans="1:10" ht="15" customHeight="1">
      <c r="A31" s="1" t="s">
        <v>39</v>
      </c>
      <c r="B31" s="1"/>
      <c r="C31" s="1">
        <v>6</v>
      </c>
      <c r="D31" s="1">
        <v>4</v>
      </c>
      <c r="E31" s="1">
        <v>4</v>
      </c>
      <c r="F31" s="1">
        <v>2</v>
      </c>
      <c r="G31" s="1"/>
      <c r="H31" s="1"/>
      <c r="I31" s="1"/>
      <c r="J31" s="1">
        <f t="shared" si="0"/>
        <v>16</v>
      </c>
    </row>
    <row r="32" spans="1:10" ht="15" customHeight="1">
      <c r="A32" s="1" t="s">
        <v>40</v>
      </c>
      <c r="B32" s="1"/>
      <c r="C32" s="1"/>
      <c r="D32" s="1"/>
      <c r="E32" s="1"/>
      <c r="F32" s="1"/>
      <c r="G32" s="1"/>
      <c r="H32" s="1"/>
      <c r="I32" s="1"/>
      <c r="J32" s="1">
        <f t="shared" si="0"/>
        <v>0</v>
      </c>
    </row>
    <row r="33" spans="1:10" ht="15" customHeight="1">
      <c r="A33" s="1" t="s">
        <v>41</v>
      </c>
      <c r="B33" s="1"/>
      <c r="C33" s="1"/>
      <c r="D33" s="1"/>
      <c r="E33" s="1"/>
      <c r="F33" s="1"/>
      <c r="G33" s="1"/>
      <c r="H33" s="1"/>
      <c r="I33" s="1"/>
      <c r="J33" s="1">
        <f t="shared" si="0"/>
        <v>0</v>
      </c>
    </row>
    <row r="34" spans="1:10" ht="15" customHeight="1">
      <c r="A34" s="1" t="s">
        <v>42</v>
      </c>
      <c r="B34" s="1"/>
      <c r="C34" s="1"/>
      <c r="D34" s="1"/>
      <c r="E34" s="1"/>
      <c r="F34" s="1">
        <v>1</v>
      </c>
      <c r="G34" s="1"/>
      <c r="H34" s="1"/>
      <c r="I34" s="1"/>
      <c r="J34" s="1">
        <f t="shared" si="0"/>
        <v>1</v>
      </c>
    </row>
    <row r="35" spans="1:10" ht="15" customHeight="1">
      <c r="A35" s="1" t="s">
        <v>43</v>
      </c>
      <c r="B35" s="1"/>
      <c r="C35" s="1"/>
      <c r="D35" s="1"/>
      <c r="E35" s="1"/>
      <c r="F35" s="1"/>
      <c r="G35" s="1"/>
      <c r="H35" s="1"/>
      <c r="I35" s="1"/>
      <c r="J35" s="1">
        <f t="shared" si="0"/>
        <v>0</v>
      </c>
    </row>
    <row r="36" spans="1:10" ht="15" customHeight="1">
      <c r="A36" s="1" t="s">
        <v>44</v>
      </c>
      <c r="B36" s="1"/>
      <c r="C36" s="1"/>
      <c r="D36" s="1"/>
      <c r="E36" s="1"/>
      <c r="F36" s="1"/>
      <c r="G36" s="1"/>
      <c r="H36" s="1"/>
      <c r="I36" s="1"/>
      <c r="J36" s="1">
        <f t="shared" si="0"/>
        <v>0</v>
      </c>
    </row>
    <row r="37" spans="1:10" ht="15" customHeight="1">
      <c r="A37" s="1" t="s">
        <v>45</v>
      </c>
      <c r="B37" s="1"/>
      <c r="C37" s="1"/>
      <c r="D37" s="1"/>
      <c r="E37" s="1"/>
      <c r="F37" s="1"/>
      <c r="G37" s="1"/>
      <c r="H37" s="1"/>
      <c r="I37" s="1"/>
      <c r="J37" s="1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36" right="0.39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J35" sqref="J35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155</v>
      </c>
      <c r="B3" s="3"/>
      <c r="C3" s="4"/>
      <c r="D3" s="2" t="s">
        <v>203</v>
      </c>
      <c r="E3" s="3"/>
      <c r="F3" s="3"/>
      <c r="G3" s="4"/>
      <c r="H3" s="2" t="s">
        <v>204</v>
      </c>
      <c r="I3" s="32"/>
      <c r="J3" s="4"/>
    </row>
    <row r="4" spans="1:10" ht="15" customHeight="1">
      <c r="A4" s="2" t="s">
        <v>205</v>
      </c>
      <c r="B4" s="3"/>
      <c r="C4" s="4"/>
      <c r="D4" s="2" t="s">
        <v>206</v>
      </c>
      <c r="E4" s="4"/>
      <c r="F4" s="2" t="s">
        <v>207</v>
      </c>
      <c r="G4" s="4"/>
      <c r="H4" s="2" t="s">
        <v>208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156</v>
      </c>
      <c r="C6" s="11" t="s">
        <v>156</v>
      </c>
      <c r="D6" s="17" t="s">
        <v>156</v>
      </c>
      <c r="E6" s="11" t="s">
        <v>157</v>
      </c>
      <c r="F6" s="17" t="s">
        <v>158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14</v>
      </c>
      <c r="C7" s="19" t="s">
        <v>15</v>
      </c>
      <c r="D7" s="20" t="s">
        <v>54</v>
      </c>
      <c r="E7" s="19" t="s">
        <v>159</v>
      </c>
      <c r="F7" s="20" t="s">
        <v>14</v>
      </c>
      <c r="G7" s="19"/>
      <c r="H7" s="20"/>
      <c r="I7" s="26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1"/>
      <c r="H8" s="3"/>
      <c r="I8" s="1"/>
      <c r="J8" s="4"/>
    </row>
    <row r="9" spans="1:10" ht="15" customHeight="1">
      <c r="A9" s="1" t="s">
        <v>18</v>
      </c>
      <c r="B9" s="1"/>
      <c r="C9" s="1"/>
      <c r="D9" s="3">
        <v>1</v>
      </c>
      <c r="E9" s="1"/>
      <c r="F9" s="3"/>
      <c r="G9" s="1"/>
      <c r="H9" s="3"/>
      <c r="I9" s="1"/>
      <c r="J9" s="4">
        <f>SUM(B9:F9)</f>
        <v>1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SUM(B10:F10)</f>
        <v>0</v>
      </c>
    </row>
    <row r="11" spans="1:10" ht="15" customHeight="1">
      <c r="A11" s="1" t="s">
        <v>20</v>
      </c>
      <c r="B11" s="1"/>
      <c r="C11" s="1"/>
      <c r="D11" s="3">
        <v>1</v>
      </c>
      <c r="E11" s="1"/>
      <c r="F11" s="3"/>
      <c r="G11" s="1"/>
      <c r="H11" s="3"/>
      <c r="I11" s="1"/>
      <c r="J11" s="4">
        <f t="shared" si="0"/>
        <v>1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>
        <v>5</v>
      </c>
      <c r="D16" s="3">
        <v>5</v>
      </c>
      <c r="E16" s="1">
        <v>1</v>
      </c>
      <c r="F16" s="3"/>
      <c r="G16" s="1"/>
      <c r="H16" s="3"/>
      <c r="I16" s="1"/>
      <c r="J16" s="4">
        <f t="shared" si="0"/>
        <v>11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/>
      <c r="F18" s="3">
        <v>2</v>
      </c>
      <c r="G18" s="1"/>
      <c r="H18" s="3"/>
      <c r="I18" s="1"/>
      <c r="J18" s="4">
        <f t="shared" si="0"/>
        <v>2</v>
      </c>
    </row>
    <row r="19" spans="1:10" ht="15" customHeight="1">
      <c r="A19" s="1" t="s">
        <v>28</v>
      </c>
      <c r="B19" s="1"/>
      <c r="C19" s="1"/>
      <c r="D19" s="3"/>
      <c r="E19" s="1"/>
      <c r="F19" s="3">
        <v>2</v>
      </c>
      <c r="G19" s="1"/>
      <c r="H19" s="3"/>
      <c r="I19" s="1"/>
      <c r="J19" s="4">
        <f t="shared" si="0"/>
        <v>2</v>
      </c>
    </row>
    <row r="20" spans="1:10" ht="15" customHeight="1">
      <c r="A20" s="1" t="s">
        <v>210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/>
      <c r="D23" s="3"/>
      <c r="E23" s="1">
        <v>5</v>
      </c>
      <c r="F23" s="3"/>
      <c r="G23" s="1"/>
      <c r="H23" s="3"/>
      <c r="I23" s="1"/>
      <c r="J23" s="4">
        <f t="shared" si="0"/>
        <v>5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>
        <v>2</v>
      </c>
      <c r="C25" s="1">
        <v>4600</v>
      </c>
      <c r="D25" s="3">
        <v>107</v>
      </c>
      <c r="E25" s="1">
        <v>1500</v>
      </c>
      <c r="F25" s="3">
        <v>10</v>
      </c>
      <c r="G25" s="1"/>
      <c r="H25" s="3"/>
      <c r="I25" s="1"/>
      <c r="J25" s="4">
        <f t="shared" si="0"/>
        <v>6219</v>
      </c>
    </row>
    <row r="26" spans="1:10" ht="15" customHeight="1">
      <c r="A26" s="1" t="s">
        <v>34</v>
      </c>
      <c r="B26" s="1"/>
      <c r="C26" s="1">
        <v>1300</v>
      </c>
      <c r="D26" s="3">
        <v>36</v>
      </c>
      <c r="E26" s="1">
        <v>1200</v>
      </c>
      <c r="F26" s="3"/>
      <c r="G26" s="1"/>
      <c r="H26" s="3"/>
      <c r="I26" s="1"/>
      <c r="J26" s="4">
        <f t="shared" si="0"/>
        <v>2536</v>
      </c>
    </row>
    <row r="27" spans="1:10" ht="15" customHeight="1">
      <c r="A27" s="1" t="s">
        <v>35</v>
      </c>
      <c r="B27" s="1"/>
      <c r="C27" s="1">
        <v>2</v>
      </c>
      <c r="D27" s="3"/>
      <c r="E27" s="1">
        <v>1</v>
      </c>
      <c r="F27" s="3"/>
      <c r="G27" s="1"/>
      <c r="H27" s="3"/>
      <c r="I27" s="1"/>
      <c r="J27" s="4">
        <f t="shared" si="0"/>
        <v>3</v>
      </c>
    </row>
    <row r="28" spans="1:10" ht="15" customHeight="1">
      <c r="A28" s="1" t="s">
        <v>36</v>
      </c>
      <c r="B28" s="1"/>
      <c r="C28" s="1">
        <v>134</v>
      </c>
      <c r="D28" s="3">
        <v>27</v>
      </c>
      <c r="E28" s="1">
        <v>154</v>
      </c>
      <c r="F28" s="3"/>
      <c r="G28" s="1"/>
      <c r="H28" s="3"/>
      <c r="I28" s="1"/>
      <c r="J28" s="4">
        <f t="shared" si="0"/>
        <v>315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>
        <v>6</v>
      </c>
      <c r="F30" s="3">
        <v>2</v>
      </c>
      <c r="G30" s="1"/>
      <c r="H30" s="3"/>
      <c r="I30" s="1"/>
      <c r="J30" s="4">
        <f t="shared" si="0"/>
        <v>8</v>
      </c>
    </row>
    <row r="31" spans="1:10" ht="15" customHeight="1">
      <c r="A31" s="1" t="s">
        <v>39</v>
      </c>
      <c r="B31" s="1">
        <v>1</v>
      </c>
      <c r="C31" s="1"/>
      <c r="D31" s="3">
        <v>1</v>
      </c>
      <c r="E31" s="1"/>
      <c r="F31" s="3"/>
      <c r="G31" s="1"/>
      <c r="H31" s="3"/>
      <c r="I31" s="1"/>
      <c r="J31" s="4">
        <f t="shared" si="0"/>
        <v>2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>
        <v>2</v>
      </c>
      <c r="F34" s="3"/>
      <c r="G34" s="1"/>
      <c r="H34" s="3"/>
      <c r="I34" s="1"/>
      <c r="J34" s="4">
        <f t="shared" si="0"/>
        <v>2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4" right="0.39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" workbookViewId="0">
      <selection activeCell="F26" sqref="F2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160</v>
      </c>
      <c r="B3" s="3"/>
      <c r="C3" s="4"/>
      <c r="D3" s="2" t="s">
        <v>196</v>
      </c>
      <c r="E3" s="3"/>
      <c r="F3" s="3"/>
      <c r="G3" s="4"/>
      <c r="H3" s="2" t="s">
        <v>198</v>
      </c>
      <c r="I3" s="32"/>
      <c r="J3" s="4"/>
    </row>
    <row r="4" spans="1:10" ht="15" customHeight="1">
      <c r="A4" s="2" t="s">
        <v>199</v>
      </c>
      <c r="B4" s="3"/>
      <c r="C4" s="4"/>
      <c r="D4" s="2" t="s">
        <v>200</v>
      </c>
      <c r="E4" s="4"/>
      <c r="F4" s="2" t="s">
        <v>201</v>
      </c>
      <c r="G4" s="4"/>
      <c r="H4" s="2" t="s">
        <v>202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158</v>
      </c>
      <c r="C6" s="11" t="s">
        <v>158</v>
      </c>
      <c r="D6" s="17" t="s">
        <v>161</v>
      </c>
      <c r="E6" s="11" t="s">
        <v>162</v>
      </c>
      <c r="F6" s="17" t="s">
        <v>163</v>
      </c>
      <c r="G6" s="11" t="s">
        <v>163</v>
      </c>
      <c r="H6" s="17" t="s">
        <v>164</v>
      </c>
      <c r="I6" s="25" t="s">
        <v>164</v>
      </c>
      <c r="J6" s="18"/>
    </row>
    <row r="7" spans="1:10" ht="15" customHeight="1">
      <c r="A7" s="12" t="s">
        <v>7</v>
      </c>
      <c r="B7" s="19" t="s">
        <v>53</v>
      </c>
      <c r="C7" s="19" t="s">
        <v>165</v>
      </c>
      <c r="D7" s="20" t="s">
        <v>166</v>
      </c>
      <c r="E7" s="19" t="s">
        <v>53</v>
      </c>
      <c r="F7" s="20" t="s">
        <v>124</v>
      </c>
      <c r="G7" s="19" t="s">
        <v>54</v>
      </c>
      <c r="H7" s="20" t="s">
        <v>124</v>
      </c>
      <c r="I7" s="26" t="s">
        <v>54</v>
      </c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4"/>
    </row>
    <row r="9" spans="1:10" ht="15" customHeight="1">
      <c r="A9" s="1" t="s">
        <v>18</v>
      </c>
      <c r="B9" s="1"/>
      <c r="C9" s="1"/>
      <c r="D9" s="3"/>
      <c r="E9" s="1">
        <v>1</v>
      </c>
      <c r="F9" s="3"/>
      <c r="G9" s="1">
        <v>2</v>
      </c>
      <c r="H9" s="3"/>
      <c r="I9" s="1"/>
      <c r="J9" s="4">
        <f>SUM(B9:I9)</f>
        <v>3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SUM(B10:I10)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>
        <v>1</v>
      </c>
      <c r="F18" s="3">
        <v>20</v>
      </c>
      <c r="G18" s="1"/>
      <c r="H18" s="3"/>
      <c r="I18" s="1">
        <v>1</v>
      </c>
      <c r="J18" s="4">
        <f t="shared" si="0"/>
        <v>22</v>
      </c>
    </row>
    <row r="19" spans="1:10" ht="15" customHeight="1">
      <c r="A19" s="1" t="s">
        <v>28</v>
      </c>
      <c r="B19" s="1"/>
      <c r="C19" s="1"/>
      <c r="D19" s="3">
        <v>2</v>
      </c>
      <c r="E19" s="1">
        <v>3</v>
      </c>
      <c r="F19" s="3">
        <v>3</v>
      </c>
      <c r="G19" s="1">
        <v>8</v>
      </c>
      <c r="H19" s="3">
        <v>28</v>
      </c>
      <c r="I19" s="1">
        <v>17</v>
      </c>
      <c r="J19" s="4">
        <f t="shared" si="0"/>
        <v>61</v>
      </c>
    </row>
    <row r="20" spans="1:10" ht="15" customHeight="1">
      <c r="A20" s="1" t="s">
        <v>210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12</v>
      </c>
      <c r="C23" s="1"/>
      <c r="D23" s="3"/>
      <c r="E23" s="1">
        <v>25</v>
      </c>
      <c r="F23" s="3">
        <v>88</v>
      </c>
      <c r="G23" s="1">
        <v>65</v>
      </c>
      <c r="H23" s="3">
        <v>36</v>
      </c>
      <c r="I23" s="1">
        <v>350</v>
      </c>
      <c r="J23" s="4">
        <f t="shared" si="0"/>
        <v>576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>
        <v>30</v>
      </c>
      <c r="D25" s="3">
        <v>7</v>
      </c>
      <c r="E25" s="1">
        <v>2</v>
      </c>
      <c r="F25" s="3">
        <v>14</v>
      </c>
      <c r="G25" s="1">
        <v>35</v>
      </c>
      <c r="H25" s="3"/>
      <c r="I25" s="1">
        <v>2</v>
      </c>
      <c r="J25" s="4">
        <f t="shared" si="0"/>
        <v>90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/>
      <c r="F30" s="3"/>
      <c r="G30" s="1"/>
      <c r="H30" s="3">
        <v>1</v>
      </c>
      <c r="I30" s="1"/>
      <c r="J30" s="4">
        <f t="shared" si="0"/>
        <v>1</v>
      </c>
    </row>
    <row r="31" spans="1:10" ht="15" customHeight="1">
      <c r="A31" s="1" t="s">
        <v>39</v>
      </c>
      <c r="B31" s="1"/>
      <c r="C31" s="1">
        <v>1</v>
      </c>
      <c r="D31" s="3"/>
      <c r="E31" s="1"/>
      <c r="F31" s="3">
        <v>4</v>
      </c>
      <c r="G31" s="1"/>
      <c r="H31" s="3"/>
      <c r="I31" s="1"/>
      <c r="J31" s="4">
        <f t="shared" si="0"/>
        <v>5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>
        <v>1</v>
      </c>
      <c r="H33" s="3"/>
      <c r="I33" s="1">
        <v>1</v>
      </c>
      <c r="J33" s="4">
        <f t="shared" si="0"/>
        <v>2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32" right="0.39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31" sqref="F31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167</v>
      </c>
      <c r="B3" s="3"/>
      <c r="C3" s="4"/>
      <c r="D3" s="2" t="s">
        <v>203</v>
      </c>
      <c r="E3" s="3"/>
      <c r="F3" s="3"/>
      <c r="G3" s="4"/>
      <c r="H3" s="2" t="s">
        <v>211</v>
      </c>
      <c r="I3" s="32"/>
      <c r="J3" s="4"/>
    </row>
    <row r="4" spans="1:10" ht="15" customHeight="1">
      <c r="A4" s="2" t="s">
        <v>212</v>
      </c>
      <c r="B4" s="3"/>
      <c r="C4" s="4"/>
      <c r="D4" s="2" t="s">
        <v>213</v>
      </c>
      <c r="E4" s="4"/>
      <c r="F4" s="2" t="s">
        <v>192</v>
      </c>
      <c r="G4" s="4"/>
      <c r="H4" s="2" t="s">
        <v>214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164</v>
      </c>
      <c r="D6" s="17" t="s">
        <v>168</v>
      </c>
      <c r="E6" s="11" t="s">
        <v>169</v>
      </c>
      <c r="F6" s="17" t="s">
        <v>169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164</v>
      </c>
      <c r="C7" s="19" t="s">
        <v>159</v>
      </c>
      <c r="D7" s="20" t="s">
        <v>170</v>
      </c>
      <c r="E7" s="19" t="s">
        <v>171</v>
      </c>
      <c r="F7" s="20" t="s">
        <v>172</v>
      </c>
      <c r="G7" s="19" t="s">
        <v>173</v>
      </c>
      <c r="H7" s="20"/>
      <c r="I7" s="26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"/>
      <c r="I8" s="1"/>
      <c r="J8" s="4"/>
    </row>
    <row r="9" spans="1:10" ht="15" customHeight="1">
      <c r="A9" s="1" t="s">
        <v>18</v>
      </c>
      <c r="B9" s="1"/>
      <c r="C9" s="1">
        <v>9</v>
      </c>
      <c r="D9" s="3">
        <v>3</v>
      </c>
      <c r="E9" s="1">
        <v>1</v>
      </c>
      <c r="F9" s="3"/>
      <c r="G9" s="1"/>
      <c r="H9" s="3"/>
      <c r="I9" s="1"/>
      <c r="J9" s="4">
        <f>SUM(B9:G9)</f>
        <v>13</v>
      </c>
    </row>
    <row r="10" spans="1:10" ht="15" customHeight="1">
      <c r="A10" s="1" t="s">
        <v>19</v>
      </c>
      <c r="B10" s="1"/>
      <c r="C10" s="1">
        <v>1</v>
      </c>
      <c r="D10" s="3"/>
      <c r="E10" s="1"/>
      <c r="F10" s="3"/>
      <c r="G10" s="1"/>
      <c r="H10" s="3"/>
      <c r="I10" s="1"/>
      <c r="J10" s="4">
        <f t="shared" ref="J10:J37" si="0">SUM(B10:G10)</f>
        <v>1</v>
      </c>
    </row>
    <row r="11" spans="1:10" ht="15" customHeight="1">
      <c r="A11" s="1" t="s">
        <v>20</v>
      </c>
      <c r="B11" s="1"/>
      <c r="C11" s="1"/>
      <c r="D11" s="3"/>
      <c r="E11" s="1">
        <v>1</v>
      </c>
      <c r="F11" s="3"/>
      <c r="G11" s="1"/>
      <c r="H11" s="3"/>
      <c r="I11" s="1"/>
      <c r="J11" s="4">
        <f t="shared" si="0"/>
        <v>1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>
        <v>2</v>
      </c>
      <c r="C18" s="1">
        <v>1</v>
      </c>
      <c r="D18" s="3"/>
      <c r="E18" s="1"/>
      <c r="F18" s="3"/>
      <c r="G18" s="1"/>
      <c r="H18" s="3"/>
      <c r="I18" s="1"/>
      <c r="J18" s="4">
        <f t="shared" si="0"/>
        <v>3</v>
      </c>
    </row>
    <row r="19" spans="1:10" ht="15" customHeight="1">
      <c r="A19" s="1" t="s">
        <v>28</v>
      </c>
      <c r="B19" s="1"/>
      <c r="C19" s="1"/>
      <c r="D19" s="3">
        <v>1</v>
      </c>
      <c r="E19" s="1"/>
      <c r="F19" s="3"/>
      <c r="G19" s="1">
        <v>1</v>
      </c>
      <c r="H19" s="3"/>
      <c r="I19" s="1"/>
      <c r="J19" s="4">
        <f t="shared" si="0"/>
        <v>2</v>
      </c>
    </row>
    <row r="20" spans="1:10" ht="15" customHeight="1">
      <c r="A20" s="1" t="s">
        <v>210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550</v>
      </c>
      <c r="C23" s="1"/>
      <c r="D23" s="3">
        <v>10</v>
      </c>
      <c r="E23" s="1">
        <v>75</v>
      </c>
      <c r="F23" s="3">
        <v>1</v>
      </c>
      <c r="G23" s="1"/>
      <c r="H23" s="3"/>
      <c r="I23" s="1"/>
      <c r="J23" s="4">
        <f t="shared" si="0"/>
        <v>636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>
        <v>120</v>
      </c>
      <c r="C25" s="1"/>
      <c r="D25" s="3">
        <v>13</v>
      </c>
      <c r="E25" s="1">
        <v>525</v>
      </c>
      <c r="F25" s="3">
        <v>6</v>
      </c>
      <c r="G25" s="1"/>
      <c r="H25" s="3"/>
      <c r="I25" s="1"/>
      <c r="J25" s="4">
        <f t="shared" si="0"/>
        <v>664</v>
      </c>
    </row>
    <row r="26" spans="1:10" ht="15" customHeight="1">
      <c r="A26" s="1" t="s">
        <v>34</v>
      </c>
      <c r="B26" s="1">
        <v>250</v>
      </c>
      <c r="C26" s="1">
        <v>2</v>
      </c>
      <c r="D26" s="3">
        <v>31</v>
      </c>
      <c r="E26" s="1">
        <v>141</v>
      </c>
      <c r="F26" s="3">
        <v>3</v>
      </c>
      <c r="G26" s="1">
        <v>130</v>
      </c>
      <c r="H26" s="3"/>
      <c r="I26" s="1"/>
      <c r="J26" s="4">
        <f t="shared" si="0"/>
        <v>557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>
        <v>5</v>
      </c>
      <c r="C30" s="1"/>
      <c r="D30" s="3"/>
      <c r="J30" s="4">
        <f t="shared" si="0"/>
        <v>5</v>
      </c>
    </row>
    <row r="31" spans="1:10" ht="15" customHeight="1">
      <c r="A31" s="1" t="s">
        <v>39</v>
      </c>
      <c r="B31" s="1"/>
      <c r="C31" s="1">
        <v>4</v>
      </c>
      <c r="D31" s="3">
        <v>1</v>
      </c>
      <c r="E31" s="1"/>
      <c r="F31" s="3"/>
      <c r="G31" s="1">
        <v>2</v>
      </c>
      <c r="H31" s="3"/>
      <c r="I31" s="1"/>
      <c r="J31" s="4">
        <f t="shared" si="0"/>
        <v>7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>
        <v>2</v>
      </c>
      <c r="D33" s="3"/>
      <c r="E33" s="1"/>
      <c r="F33" s="3"/>
      <c r="G33" s="1"/>
      <c r="H33" s="3"/>
      <c r="I33" s="1"/>
      <c r="J33" s="4">
        <f t="shared" si="0"/>
        <v>2</v>
      </c>
    </row>
    <row r="34" spans="1:10" ht="15" customHeight="1">
      <c r="A34" s="1" t="s">
        <v>42</v>
      </c>
      <c r="B34" s="1">
        <v>2</v>
      </c>
      <c r="C34" s="1"/>
      <c r="D34" s="3"/>
      <c r="E34" s="1"/>
      <c r="F34" s="3"/>
      <c r="G34" s="1"/>
      <c r="H34" s="3"/>
      <c r="I34" s="1"/>
      <c r="J34" s="4">
        <f t="shared" si="0"/>
        <v>2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4" right="0.39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E18" sqref="E18"/>
    </sheetView>
  </sheetViews>
  <sheetFormatPr defaultRowHeight="12.75"/>
  <cols>
    <col min="1" max="1" width="21.5" customWidth="1"/>
    <col min="5" max="5" width="9.5" bestFit="1" customWidth="1"/>
    <col min="9" max="9" width="9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68</v>
      </c>
      <c r="B3" s="3"/>
      <c r="C3" s="4"/>
      <c r="D3" s="2" t="s">
        <v>226</v>
      </c>
      <c r="E3" s="3"/>
      <c r="F3" s="3"/>
      <c r="G3" s="4"/>
      <c r="H3" s="2" t="s">
        <v>229</v>
      </c>
      <c r="I3" s="35"/>
      <c r="J3" s="4"/>
    </row>
    <row r="4" spans="1:10" ht="15" customHeight="1">
      <c r="A4" s="2" t="s">
        <v>230</v>
      </c>
      <c r="B4" s="3"/>
      <c r="C4" s="4"/>
      <c r="D4" s="2" t="s">
        <v>231</v>
      </c>
      <c r="E4" s="36"/>
      <c r="F4" s="2" t="s">
        <v>227</v>
      </c>
      <c r="G4" s="4"/>
      <c r="H4" s="2" t="s">
        <v>228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69</v>
      </c>
      <c r="C6" s="11" t="s">
        <v>70</v>
      </c>
      <c r="D6" s="17" t="s">
        <v>71</v>
      </c>
      <c r="E6" s="11" t="s">
        <v>71</v>
      </c>
      <c r="F6" s="17"/>
      <c r="G6" s="11"/>
      <c r="H6" s="17"/>
      <c r="I6" s="24"/>
      <c r="J6" s="18"/>
    </row>
    <row r="7" spans="1:10" ht="15" customHeight="1">
      <c r="A7" s="12" t="s">
        <v>7</v>
      </c>
      <c r="B7" s="19" t="s">
        <v>72</v>
      </c>
      <c r="C7" s="19" t="s">
        <v>73</v>
      </c>
      <c r="D7" s="20" t="s">
        <v>74</v>
      </c>
      <c r="E7" s="19" t="s">
        <v>75</v>
      </c>
      <c r="F7" s="20"/>
      <c r="G7" s="19"/>
      <c r="H7" s="20"/>
      <c r="I7" s="23"/>
      <c r="J7" s="22" t="s">
        <v>55</v>
      </c>
    </row>
    <row r="8" spans="1:10" ht="15" customHeight="1">
      <c r="A8" s="5" t="s">
        <v>17</v>
      </c>
      <c r="B8" s="28">
        <v>0.38194444444444442</v>
      </c>
      <c r="C8" s="28">
        <v>0.39583333333333331</v>
      </c>
      <c r="D8" s="30">
        <v>0.40972222222222227</v>
      </c>
      <c r="E8" s="28">
        <v>0.4236111111111111</v>
      </c>
      <c r="F8" s="30"/>
      <c r="G8" s="28"/>
      <c r="H8" s="3"/>
      <c r="I8" s="1"/>
      <c r="J8" s="4"/>
    </row>
    <row r="9" spans="1:10" ht="15" customHeight="1">
      <c r="A9" s="1" t="s">
        <v>18</v>
      </c>
      <c r="B9" s="1"/>
      <c r="C9" s="1"/>
      <c r="D9" s="3"/>
      <c r="E9" s="1">
        <v>1</v>
      </c>
      <c r="F9" s="3"/>
      <c r="G9" s="1"/>
      <c r="H9" s="3"/>
      <c r="I9" s="1"/>
      <c r="J9" s="4">
        <f>SUM(B9:E9)</f>
        <v>1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8" si="0">SUM(B10:E10)</f>
        <v>0</v>
      </c>
    </row>
    <row r="11" spans="1:10" ht="15" customHeight="1">
      <c r="A11" s="1" t="s">
        <v>20</v>
      </c>
      <c r="B11" s="1"/>
      <c r="C11" s="1">
        <v>1</v>
      </c>
      <c r="D11" s="3">
        <v>2</v>
      </c>
      <c r="E11" s="1"/>
      <c r="F11" s="3"/>
      <c r="G11" s="1"/>
      <c r="H11" s="3"/>
      <c r="I11" s="1"/>
      <c r="J11" s="4">
        <f t="shared" si="0"/>
        <v>3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>
        <v>4</v>
      </c>
      <c r="C18" s="1"/>
      <c r="D18" s="3"/>
      <c r="E18" s="1">
        <v>1</v>
      </c>
      <c r="F18" s="3"/>
      <c r="G18" s="1"/>
      <c r="H18" s="3"/>
      <c r="I18" s="1"/>
      <c r="J18" s="4">
        <f t="shared" si="0"/>
        <v>5</v>
      </c>
    </row>
    <row r="19" spans="1:10" ht="15" customHeight="1">
      <c r="A19" s="1" t="s">
        <v>28</v>
      </c>
      <c r="B19" s="1">
        <v>31</v>
      </c>
      <c r="C19" s="1">
        <v>4</v>
      </c>
      <c r="D19" s="3"/>
      <c r="E19" s="1">
        <v>3</v>
      </c>
      <c r="F19" s="3"/>
      <c r="G19" s="1"/>
      <c r="H19" s="3"/>
      <c r="I19" s="1"/>
      <c r="J19" s="4">
        <f t="shared" si="0"/>
        <v>38</v>
      </c>
    </row>
    <row r="20" spans="1:10" ht="15" customHeight="1">
      <c r="A20" s="1" t="s">
        <v>174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23</v>
      </c>
      <c r="C23" s="1"/>
      <c r="D23" s="3"/>
      <c r="E23" s="1"/>
      <c r="F23" s="3"/>
      <c r="G23" s="1"/>
      <c r="H23" s="3"/>
      <c r="I23" s="1"/>
      <c r="J23" s="4">
        <f t="shared" si="0"/>
        <v>23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>
        <v>6</v>
      </c>
      <c r="F25" s="3"/>
      <c r="G25" s="1"/>
      <c r="H25" s="3"/>
      <c r="I25" s="1"/>
      <c r="J25" s="4">
        <f t="shared" si="0"/>
        <v>6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>
        <v>2</v>
      </c>
      <c r="C30" s="1"/>
      <c r="D30" s="3"/>
      <c r="E30" s="1"/>
      <c r="F30" s="3"/>
      <c r="G30" s="1"/>
      <c r="H30" s="3"/>
      <c r="I30" s="1"/>
      <c r="J30" s="4">
        <f t="shared" si="0"/>
        <v>2</v>
      </c>
    </row>
    <row r="31" spans="1:10" ht="15" customHeight="1">
      <c r="A31" s="1" t="s">
        <v>39</v>
      </c>
      <c r="B31" s="1"/>
      <c r="C31" s="1"/>
      <c r="D31" s="3"/>
      <c r="E31" s="1">
        <v>2</v>
      </c>
      <c r="F31" s="3"/>
      <c r="G31" s="1"/>
      <c r="H31" s="3"/>
      <c r="I31" s="1"/>
      <c r="J31" s="4">
        <f t="shared" si="0"/>
        <v>2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>
        <v>1</v>
      </c>
      <c r="F33" s="3"/>
      <c r="G33" s="1"/>
      <c r="H33" s="3"/>
      <c r="I33" s="1"/>
      <c r="J33" s="4">
        <f t="shared" si="0"/>
        <v>1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 t="s">
        <v>176</v>
      </c>
      <c r="B38" s="1"/>
      <c r="C38" s="1"/>
      <c r="D38" s="3"/>
      <c r="E38" s="1"/>
      <c r="F38" s="3"/>
      <c r="G38" s="1"/>
      <c r="H38" s="3"/>
      <c r="I38" s="1"/>
      <c r="J38" s="4">
        <f t="shared" si="0"/>
        <v>0</v>
      </c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8" workbookViewId="0">
      <selection activeCell="E25" sqref="E25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76</v>
      </c>
      <c r="B3" s="3"/>
      <c r="C3" s="4"/>
      <c r="D3" s="2" t="s">
        <v>232</v>
      </c>
      <c r="E3" s="3"/>
      <c r="F3" s="3"/>
      <c r="G3" s="4"/>
      <c r="H3" s="2" t="s">
        <v>229</v>
      </c>
      <c r="I3" s="34"/>
      <c r="J3" s="4"/>
    </row>
    <row r="4" spans="1:10" ht="15" customHeight="1">
      <c r="A4" s="2" t="s">
        <v>230</v>
      </c>
      <c r="B4" s="3"/>
      <c r="C4" s="4"/>
      <c r="D4" s="2" t="s">
        <v>233</v>
      </c>
      <c r="E4" s="4"/>
      <c r="F4" s="2" t="s">
        <v>227</v>
      </c>
      <c r="G4" s="4"/>
      <c r="H4" s="2" t="s">
        <v>228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77</v>
      </c>
      <c r="C6" s="11" t="s">
        <v>78</v>
      </c>
      <c r="D6" s="17" t="s">
        <v>78</v>
      </c>
      <c r="E6" s="11" t="s">
        <v>79</v>
      </c>
      <c r="F6" s="17"/>
      <c r="G6" s="11"/>
      <c r="H6" s="17"/>
      <c r="I6" s="24"/>
      <c r="J6" s="18"/>
    </row>
    <row r="7" spans="1:10" ht="15" customHeight="1">
      <c r="A7" s="12" t="s">
        <v>7</v>
      </c>
      <c r="B7" s="19" t="s">
        <v>80</v>
      </c>
      <c r="C7" s="19" t="s">
        <v>74</v>
      </c>
      <c r="D7" s="20" t="s">
        <v>75</v>
      </c>
      <c r="E7" s="19" t="s">
        <v>81</v>
      </c>
      <c r="F7" s="20"/>
      <c r="G7" s="19"/>
      <c r="H7" s="20"/>
      <c r="I7" s="23"/>
      <c r="J7" s="22" t="s">
        <v>55</v>
      </c>
    </row>
    <row r="8" spans="1:10" ht="15" customHeight="1">
      <c r="A8" s="5" t="s">
        <v>17</v>
      </c>
      <c r="B8" s="28">
        <v>0.44444444444444442</v>
      </c>
      <c r="C8" s="28">
        <v>0.4548611111111111</v>
      </c>
      <c r="D8" s="30">
        <v>0.47916666666666669</v>
      </c>
      <c r="E8" s="28">
        <v>0.51736111111111105</v>
      </c>
      <c r="F8" s="30"/>
      <c r="G8" s="28"/>
      <c r="H8" s="3"/>
      <c r="I8" s="1"/>
      <c r="J8" s="4"/>
    </row>
    <row r="9" spans="1:10" ht="15" customHeight="1">
      <c r="A9" s="1" t="s">
        <v>18</v>
      </c>
      <c r="B9" s="1">
        <v>1</v>
      </c>
      <c r="C9" s="1">
        <v>1</v>
      </c>
      <c r="D9" s="3"/>
      <c r="E9" s="1"/>
      <c r="F9" s="3"/>
      <c r="G9" s="1"/>
      <c r="H9" s="3"/>
      <c r="I9" s="1"/>
      <c r="J9" s="4">
        <f>SUM(B9:E9)</f>
        <v>2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9" si="0">SUM(B10:E10)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>
        <v>4</v>
      </c>
      <c r="E18" s="1"/>
      <c r="F18" s="3"/>
      <c r="G18" s="1"/>
      <c r="H18" s="3"/>
      <c r="I18" s="1"/>
      <c r="J18" s="4">
        <f t="shared" si="0"/>
        <v>4</v>
      </c>
    </row>
    <row r="19" spans="1:10" ht="15" customHeight="1">
      <c r="A19" s="1" t="s">
        <v>28</v>
      </c>
      <c r="B19" s="1">
        <v>3</v>
      </c>
      <c r="C19" s="1">
        <v>3</v>
      </c>
      <c r="D19" s="3">
        <v>13</v>
      </c>
      <c r="E19" s="1"/>
      <c r="F19" s="3"/>
      <c r="G19" s="1"/>
      <c r="H19" s="3"/>
      <c r="I19" s="1"/>
      <c r="J19" s="4">
        <f t="shared" si="0"/>
        <v>19</v>
      </c>
    </row>
    <row r="20" spans="1:10" ht="15" customHeight="1">
      <c r="A20" s="1" t="s">
        <v>175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>
        <f t="shared" si="0"/>
        <v>0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>
        <f t="shared" si="0"/>
        <v>0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>
        <v>2</v>
      </c>
      <c r="C30" s="1"/>
      <c r="D30" s="3">
        <v>5</v>
      </c>
      <c r="E30" s="1"/>
      <c r="F30" s="3"/>
      <c r="G30" s="1"/>
      <c r="H30" s="3"/>
      <c r="I30" s="1"/>
      <c r="J30" s="4">
        <f t="shared" si="0"/>
        <v>7</v>
      </c>
    </row>
    <row r="31" spans="1:10" ht="15" customHeight="1">
      <c r="A31" s="1" t="s">
        <v>39</v>
      </c>
      <c r="B31" s="1"/>
      <c r="C31" s="1"/>
      <c r="D31" s="3">
        <v>3</v>
      </c>
      <c r="E31" s="1"/>
      <c r="F31" s="3"/>
      <c r="G31" s="1"/>
      <c r="H31" s="3"/>
      <c r="I31" s="1"/>
      <c r="J31" s="4">
        <f t="shared" si="0"/>
        <v>3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>
        <v>2</v>
      </c>
      <c r="D33" s="3">
        <v>1</v>
      </c>
      <c r="E33" s="1"/>
      <c r="F33" s="3"/>
      <c r="G33" s="1"/>
      <c r="H33" s="3"/>
      <c r="I33" s="1"/>
      <c r="J33" s="4">
        <f t="shared" si="0"/>
        <v>3</v>
      </c>
    </row>
    <row r="34" spans="1:10" ht="15" customHeight="1">
      <c r="A34" s="1" t="s">
        <v>42</v>
      </c>
      <c r="B34" s="1"/>
      <c r="C34" s="1"/>
      <c r="D34" s="3">
        <v>1</v>
      </c>
      <c r="E34" s="1"/>
      <c r="F34" s="3"/>
      <c r="G34" s="1"/>
      <c r="H34" s="3"/>
      <c r="I34" s="1"/>
      <c r="J34" s="4">
        <f t="shared" si="0"/>
        <v>1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 t="s">
        <v>176</v>
      </c>
      <c r="B38" s="1"/>
      <c r="C38" s="1"/>
      <c r="D38" s="3"/>
      <c r="E38" s="1"/>
      <c r="F38" s="3"/>
      <c r="G38" s="1"/>
      <c r="H38" s="3"/>
      <c r="I38" s="1"/>
      <c r="J38" s="4">
        <f t="shared" si="0"/>
        <v>0</v>
      </c>
    </row>
    <row r="39" spans="1:10" ht="15" customHeight="1">
      <c r="A39" s="1" t="s">
        <v>177</v>
      </c>
      <c r="B39" s="1"/>
      <c r="C39" s="1"/>
      <c r="D39" s="3"/>
      <c r="E39" s="1"/>
      <c r="F39" s="3"/>
      <c r="G39" s="1"/>
      <c r="H39" s="3"/>
      <c r="I39" s="1"/>
      <c r="J39" s="4">
        <f t="shared" si="0"/>
        <v>0</v>
      </c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75"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Q35" sqref="Q35"/>
    </sheetView>
  </sheetViews>
  <sheetFormatPr defaultRowHeight="12.75"/>
  <cols>
    <col min="1" max="1" width="21.5" customWidth="1"/>
  </cols>
  <sheetData>
    <row r="1" spans="1:18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2" spans="1:18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ht="15" customHeight="1">
      <c r="A3" s="2" t="s">
        <v>91</v>
      </c>
      <c r="B3" s="3"/>
      <c r="C3" s="4"/>
      <c r="D3" s="2" t="s">
        <v>187</v>
      </c>
      <c r="E3" s="3"/>
      <c r="F3" s="3"/>
      <c r="G3" s="4"/>
      <c r="H3" s="2" t="s">
        <v>189</v>
      </c>
      <c r="I3" s="32"/>
      <c r="J3" s="3"/>
      <c r="K3" s="2" t="s">
        <v>242</v>
      </c>
      <c r="L3" s="2"/>
      <c r="M3" s="3"/>
      <c r="N3" s="3"/>
      <c r="O3" s="4"/>
      <c r="P3" s="2"/>
      <c r="Q3" s="32"/>
      <c r="R3" s="4"/>
    </row>
    <row r="4" spans="1:18" ht="15" customHeight="1">
      <c r="A4" s="2" t="s">
        <v>243</v>
      </c>
      <c r="B4" s="3"/>
      <c r="C4" s="29"/>
      <c r="D4" s="2" t="s">
        <v>244</v>
      </c>
      <c r="E4" s="33"/>
      <c r="F4" s="2"/>
      <c r="G4" s="4"/>
      <c r="H4" s="2"/>
      <c r="I4" s="3"/>
      <c r="J4" s="2" t="s">
        <v>245</v>
      </c>
      <c r="K4" s="29"/>
      <c r="L4" s="2"/>
      <c r="M4" s="2" t="s">
        <v>246</v>
      </c>
      <c r="N4" s="2"/>
      <c r="O4" s="4"/>
      <c r="P4" s="2"/>
      <c r="Q4" s="3"/>
      <c r="R4" s="4"/>
    </row>
    <row r="5" spans="1:18" ht="15" customHeight="1">
      <c r="A5" s="13"/>
      <c r="B5" s="14"/>
      <c r="C5" s="16"/>
      <c r="D5" s="16"/>
      <c r="E5" s="16"/>
      <c r="F5" s="16"/>
      <c r="G5" s="16"/>
      <c r="H5" s="16"/>
      <c r="I5" s="16"/>
      <c r="J5" s="14"/>
      <c r="K5" s="16"/>
      <c r="L5" s="16"/>
      <c r="M5" s="16"/>
      <c r="N5" s="16"/>
      <c r="O5" s="16"/>
      <c r="P5" s="16"/>
      <c r="Q5" s="16"/>
      <c r="R5" s="15"/>
    </row>
    <row r="6" spans="1:18" ht="15" customHeight="1">
      <c r="A6" s="6"/>
      <c r="B6" s="11"/>
      <c r="C6" s="11" t="s">
        <v>82</v>
      </c>
      <c r="D6" s="17" t="s">
        <v>8</v>
      </c>
      <c r="E6" s="11" t="s">
        <v>83</v>
      </c>
      <c r="F6" s="17" t="s">
        <v>84</v>
      </c>
      <c r="G6" s="11"/>
      <c r="H6" s="17" t="s">
        <v>85</v>
      </c>
      <c r="I6" s="25" t="s">
        <v>85</v>
      </c>
      <c r="J6" s="11"/>
      <c r="K6" s="11" t="s">
        <v>92</v>
      </c>
      <c r="L6" s="17" t="s">
        <v>93</v>
      </c>
      <c r="M6" s="11" t="s">
        <v>93</v>
      </c>
      <c r="N6" s="17"/>
      <c r="O6" s="11" t="s">
        <v>94</v>
      </c>
      <c r="P6" s="17" t="s">
        <v>95</v>
      </c>
      <c r="Q6" s="25" t="s">
        <v>96</v>
      </c>
      <c r="R6" s="18"/>
    </row>
    <row r="7" spans="1:18" ht="15" customHeight="1">
      <c r="A7" s="12" t="s">
        <v>7</v>
      </c>
      <c r="B7" s="19" t="s">
        <v>82</v>
      </c>
      <c r="C7" s="19" t="s">
        <v>86</v>
      </c>
      <c r="D7" s="20" t="s">
        <v>87</v>
      </c>
      <c r="E7" s="19" t="s">
        <v>88</v>
      </c>
      <c r="F7" s="20" t="s">
        <v>89</v>
      </c>
      <c r="G7" s="19" t="s">
        <v>90</v>
      </c>
      <c r="H7" s="20" t="s">
        <v>10</v>
      </c>
      <c r="I7" s="26" t="s">
        <v>87</v>
      </c>
      <c r="J7" s="19" t="s">
        <v>92</v>
      </c>
      <c r="K7" s="19" t="s">
        <v>10</v>
      </c>
      <c r="L7" s="20" t="s">
        <v>86</v>
      </c>
      <c r="M7" s="19" t="s">
        <v>15</v>
      </c>
      <c r="N7" s="20" t="s">
        <v>4</v>
      </c>
      <c r="O7" s="19" t="s">
        <v>97</v>
      </c>
      <c r="P7" s="20" t="s">
        <v>98</v>
      </c>
      <c r="Q7" s="26" t="s">
        <v>61</v>
      </c>
      <c r="R7" s="22" t="s">
        <v>55</v>
      </c>
    </row>
    <row r="8" spans="1:18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28"/>
      <c r="K8" s="28"/>
      <c r="L8" s="30"/>
      <c r="M8" s="28"/>
      <c r="N8" s="30"/>
      <c r="O8" s="28"/>
      <c r="P8" s="30"/>
      <c r="Q8" s="28"/>
      <c r="R8" s="4"/>
    </row>
    <row r="9" spans="1:18" ht="15" customHeight="1">
      <c r="A9" s="1" t="s">
        <v>18</v>
      </c>
      <c r="B9" s="1">
        <v>1</v>
      </c>
      <c r="C9" s="1">
        <v>4</v>
      </c>
      <c r="D9" s="3"/>
      <c r="E9" s="1"/>
      <c r="F9" s="3"/>
      <c r="G9" s="1"/>
      <c r="H9" s="3"/>
      <c r="I9" s="1"/>
      <c r="J9" s="1">
        <v>4</v>
      </c>
      <c r="K9" s="1">
        <v>1</v>
      </c>
      <c r="L9" s="3"/>
      <c r="M9" s="1"/>
      <c r="N9" s="3"/>
      <c r="O9" s="1"/>
      <c r="P9" s="3">
        <v>5</v>
      </c>
      <c r="Q9" s="1">
        <v>2</v>
      </c>
      <c r="R9" s="4">
        <f>SUM(B9:Q9)</f>
        <v>17</v>
      </c>
    </row>
    <row r="10" spans="1:18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1"/>
      <c r="K10" s="1"/>
      <c r="L10" s="3"/>
      <c r="M10" s="1"/>
      <c r="N10" s="3"/>
      <c r="O10" s="1"/>
      <c r="P10" s="3"/>
      <c r="Q10" s="1"/>
      <c r="R10" s="4">
        <f t="shared" ref="R10:R37" si="0">SUM(B10:Q10)</f>
        <v>0</v>
      </c>
    </row>
    <row r="11" spans="1:18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1"/>
      <c r="K11" s="1"/>
      <c r="L11" s="3"/>
      <c r="M11" s="1"/>
      <c r="N11" s="3"/>
      <c r="O11" s="1"/>
      <c r="P11" s="3"/>
      <c r="Q11" s="1">
        <v>3</v>
      </c>
      <c r="R11" s="4">
        <f t="shared" si="0"/>
        <v>3</v>
      </c>
    </row>
    <row r="12" spans="1:18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1"/>
      <c r="K12" s="1"/>
      <c r="L12" s="3"/>
      <c r="M12" s="1"/>
      <c r="N12" s="3"/>
      <c r="O12" s="1"/>
      <c r="P12" s="3"/>
      <c r="Q12" s="1"/>
      <c r="R12" s="4">
        <f t="shared" si="0"/>
        <v>0</v>
      </c>
    </row>
    <row r="13" spans="1:18" ht="15" customHeight="1">
      <c r="A13" s="1" t="s">
        <v>22</v>
      </c>
      <c r="B13" s="1"/>
      <c r="C13" s="1"/>
      <c r="D13" s="3"/>
      <c r="E13" s="1"/>
      <c r="F13" s="3"/>
      <c r="G13" s="1">
        <v>3</v>
      </c>
      <c r="H13" s="3"/>
      <c r="I13" s="1"/>
      <c r="J13" s="1"/>
      <c r="K13" s="1"/>
      <c r="L13" s="3"/>
      <c r="M13" s="1"/>
      <c r="N13" s="3"/>
      <c r="O13" s="1"/>
      <c r="P13" s="3"/>
      <c r="Q13" s="1"/>
      <c r="R13" s="4">
        <f t="shared" si="0"/>
        <v>3</v>
      </c>
    </row>
    <row r="14" spans="1:18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1"/>
      <c r="K14" s="1"/>
      <c r="L14" s="3"/>
      <c r="M14" s="1"/>
      <c r="N14" s="3"/>
      <c r="O14" s="1"/>
      <c r="P14" s="3"/>
      <c r="Q14" s="1"/>
      <c r="R14" s="4">
        <f t="shared" si="0"/>
        <v>0</v>
      </c>
    </row>
    <row r="15" spans="1:18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1"/>
      <c r="K15" s="1"/>
      <c r="L15" s="3"/>
      <c r="M15" s="1"/>
      <c r="N15" s="3"/>
      <c r="O15" s="1"/>
      <c r="P15" s="3"/>
      <c r="Q15" s="1"/>
      <c r="R15" s="4">
        <f t="shared" si="0"/>
        <v>0</v>
      </c>
    </row>
    <row r="16" spans="1:18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1"/>
      <c r="K16" s="1"/>
      <c r="L16" s="3">
        <v>1</v>
      </c>
      <c r="M16" s="1"/>
      <c r="N16" s="3">
        <v>1</v>
      </c>
      <c r="O16" s="1"/>
      <c r="P16" s="3"/>
      <c r="Q16" s="1"/>
      <c r="R16" s="4">
        <f t="shared" si="0"/>
        <v>2</v>
      </c>
    </row>
    <row r="17" spans="1:18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1"/>
      <c r="K17" s="1"/>
      <c r="L17" s="3"/>
      <c r="M17" s="1"/>
      <c r="N17" s="3"/>
      <c r="O17" s="1"/>
      <c r="P17" s="3"/>
      <c r="Q17" s="1"/>
      <c r="R17" s="4">
        <f t="shared" si="0"/>
        <v>0</v>
      </c>
    </row>
    <row r="18" spans="1:18" ht="15" customHeight="1">
      <c r="A18" s="1" t="s">
        <v>27</v>
      </c>
      <c r="B18" s="1">
        <v>3</v>
      </c>
      <c r="C18" s="1"/>
      <c r="D18" s="3">
        <v>3</v>
      </c>
      <c r="E18" s="1"/>
      <c r="F18" s="3">
        <v>1</v>
      </c>
      <c r="G18" s="1">
        <v>8</v>
      </c>
      <c r="H18" s="3">
        <v>1</v>
      </c>
      <c r="I18" s="1">
        <v>8</v>
      </c>
      <c r="J18" s="1"/>
      <c r="K18" s="1"/>
      <c r="L18" s="3">
        <v>2</v>
      </c>
      <c r="M18" s="1"/>
      <c r="N18" s="3"/>
      <c r="O18" s="1"/>
      <c r="P18" s="3"/>
      <c r="Q18" s="1"/>
      <c r="R18" s="4">
        <f t="shared" si="0"/>
        <v>26</v>
      </c>
    </row>
    <row r="19" spans="1:18" ht="15" customHeight="1">
      <c r="A19" s="1" t="s">
        <v>28</v>
      </c>
      <c r="B19" s="1">
        <v>4</v>
      </c>
      <c r="C19" s="1">
        <v>1</v>
      </c>
      <c r="D19" s="3"/>
      <c r="E19" s="1"/>
      <c r="F19" s="3"/>
      <c r="G19" s="1"/>
      <c r="H19" s="3">
        <v>2</v>
      </c>
      <c r="I19" s="1"/>
      <c r="J19" s="1"/>
      <c r="K19" s="1">
        <v>2</v>
      </c>
      <c r="L19" s="3"/>
      <c r="M19" s="1"/>
      <c r="N19" s="3">
        <v>1</v>
      </c>
      <c r="O19" s="1"/>
      <c r="P19" s="3"/>
      <c r="Q19" s="1">
        <v>2</v>
      </c>
      <c r="R19" s="4">
        <f t="shared" si="0"/>
        <v>12</v>
      </c>
    </row>
    <row r="20" spans="1:18" ht="15" customHeight="1">
      <c r="A20" s="1" t="s">
        <v>174</v>
      </c>
      <c r="B20" s="1"/>
      <c r="C20" s="1"/>
      <c r="D20" s="3"/>
      <c r="E20" s="1"/>
      <c r="F20" s="3"/>
      <c r="G20" s="1"/>
      <c r="H20" s="3"/>
      <c r="I20" s="1"/>
      <c r="J20" s="1"/>
      <c r="K20" s="1"/>
      <c r="L20" s="3"/>
      <c r="M20" s="1"/>
      <c r="N20" s="3"/>
      <c r="O20" s="1"/>
      <c r="P20" s="3"/>
      <c r="Q20" s="1"/>
      <c r="R20" s="4">
        <f t="shared" si="0"/>
        <v>0</v>
      </c>
    </row>
    <row r="21" spans="1:18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1"/>
      <c r="K21" s="1"/>
      <c r="L21" s="3"/>
      <c r="M21" s="1"/>
      <c r="N21" s="3"/>
      <c r="O21" s="1"/>
      <c r="P21" s="3"/>
      <c r="Q21" s="1"/>
      <c r="R21" s="4">
        <f t="shared" si="0"/>
        <v>0</v>
      </c>
    </row>
    <row r="22" spans="1:18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1"/>
      <c r="K22" s="1"/>
      <c r="L22" s="3"/>
      <c r="M22" s="1"/>
      <c r="N22" s="3"/>
      <c r="O22" s="1"/>
      <c r="P22" s="3"/>
      <c r="Q22" s="1"/>
      <c r="R22" s="4">
        <f t="shared" si="0"/>
        <v>0</v>
      </c>
    </row>
    <row r="23" spans="1:18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1"/>
      <c r="K23" s="1"/>
      <c r="L23" s="3"/>
      <c r="M23" s="1"/>
      <c r="N23" s="3"/>
      <c r="O23" s="1">
        <v>4</v>
      </c>
      <c r="P23" s="3"/>
      <c r="Q23" s="1">
        <v>4</v>
      </c>
      <c r="R23" s="4">
        <f t="shared" si="0"/>
        <v>8</v>
      </c>
    </row>
    <row r="24" spans="1:18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1"/>
      <c r="K24" s="1"/>
      <c r="L24" s="3"/>
      <c r="M24" s="1"/>
      <c r="N24" s="3"/>
      <c r="O24" s="1"/>
      <c r="P24" s="3"/>
      <c r="Q24" s="1"/>
      <c r="R24" s="4">
        <f t="shared" si="0"/>
        <v>0</v>
      </c>
    </row>
    <row r="25" spans="1:18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1"/>
      <c r="K25" s="1"/>
      <c r="L25" s="3"/>
      <c r="M25" s="1"/>
      <c r="N25" s="3"/>
      <c r="O25" s="1"/>
      <c r="P25" s="3"/>
      <c r="Q25" s="1">
        <v>6</v>
      </c>
      <c r="R25" s="4">
        <f t="shared" si="0"/>
        <v>6</v>
      </c>
    </row>
    <row r="26" spans="1:18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1"/>
      <c r="K26" s="1"/>
      <c r="L26" s="3"/>
      <c r="M26" s="1"/>
      <c r="N26" s="3"/>
      <c r="O26" s="1"/>
      <c r="P26" s="3"/>
      <c r="Q26" s="1"/>
      <c r="R26" s="4">
        <f t="shared" si="0"/>
        <v>0</v>
      </c>
    </row>
    <row r="27" spans="1:18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1"/>
      <c r="K27" s="1"/>
      <c r="L27" s="3"/>
      <c r="M27" s="1"/>
      <c r="N27" s="3"/>
      <c r="O27" s="1"/>
      <c r="P27" s="3"/>
      <c r="Q27" s="1"/>
      <c r="R27" s="4">
        <f t="shared" si="0"/>
        <v>0</v>
      </c>
    </row>
    <row r="28" spans="1:18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1"/>
      <c r="K28" s="1"/>
      <c r="L28" s="3"/>
      <c r="M28" s="1"/>
      <c r="N28" s="3"/>
      <c r="O28" s="1"/>
      <c r="P28" s="3"/>
      <c r="Q28" s="1"/>
      <c r="R28" s="4">
        <f t="shared" si="0"/>
        <v>0</v>
      </c>
    </row>
    <row r="29" spans="1:18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1"/>
      <c r="K29" s="1"/>
      <c r="L29" s="3"/>
      <c r="M29" s="1"/>
      <c r="N29" s="3"/>
      <c r="O29" s="1"/>
      <c r="P29" s="3"/>
      <c r="Q29" s="1"/>
      <c r="R29" s="4">
        <f t="shared" si="0"/>
        <v>0</v>
      </c>
    </row>
    <row r="30" spans="1:18" ht="15" customHeight="1">
      <c r="A30" s="1" t="s">
        <v>38</v>
      </c>
      <c r="B30" s="1">
        <v>2</v>
      </c>
      <c r="C30" s="1">
        <v>3</v>
      </c>
      <c r="D30" s="3"/>
      <c r="E30" s="1"/>
      <c r="F30" s="3"/>
      <c r="G30" s="1">
        <v>2</v>
      </c>
      <c r="H30" s="3"/>
      <c r="I30" s="1"/>
      <c r="J30" s="1"/>
      <c r="K30" s="1"/>
      <c r="L30" s="3"/>
      <c r="M30" s="1"/>
      <c r="N30" s="3"/>
      <c r="O30" s="1"/>
      <c r="P30" s="3"/>
      <c r="Q30" s="1"/>
      <c r="R30" s="4">
        <f t="shared" si="0"/>
        <v>7</v>
      </c>
    </row>
    <row r="31" spans="1:18" ht="15" customHeight="1">
      <c r="A31" s="1" t="s">
        <v>39</v>
      </c>
      <c r="B31" s="1"/>
      <c r="C31" s="1"/>
      <c r="D31" s="3"/>
      <c r="E31" s="1"/>
      <c r="F31" s="3">
        <v>1</v>
      </c>
      <c r="G31" s="1"/>
      <c r="H31" s="3"/>
      <c r="I31" s="1"/>
      <c r="J31" s="1"/>
      <c r="K31" s="1"/>
      <c r="L31" s="3"/>
      <c r="M31" s="1"/>
      <c r="N31" s="3">
        <v>4</v>
      </c>
      <c r="O31" s="1"/>
      <c r="P31" s="3">
        <v>1</v>
      </c>
      <c r="Q31" s="1"/>
      <c r="R31" s="4">
        <f t="shared" si="0"/>
        <v>6</v>
      </c>
    </row>
    <row r="32" spans="1:18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1"/>
      <c r="K32" s="1"/>
      <c r="L32" s="3"/>
      <c r="M32" s="1"/>
      <c r="N32" s="3"/>
      <c r="O32" s="1"/>
      <c r="P32" s="3"/>
      <c r="Q32" s="1"/>
      <c r="R32" s="4">
        <f t="shared" si="0"/>
        <v>0</v>
      </c>
    </row>
    <row r="33" spans="1:18" ht="15" customHeight="1">
      <c r="A33" s="1" t="s">
        <v>41</v>
      </c>
      <c r="B33" s="1">
        <v>1</v>
      </c>
      <c r="C33" s="1"/>
      <c r="D33" s="3"/>
      <c r="E33" s="1"/>
      <c r="F33" s="3"/>
      <c r="G33" s="1"/>
      <c r="H33" s="3"/>
      <c r="I33" s="1"/>
      <c r="J33" s="1"/>
      <c r="K33" s="1"/>
      <c r="L33" s="3"/>
      <c r="M33" s="1"/>
      <c r="N33" s="3"/>
      <c r="O33" s="1"/>
      <c r="P33" s="3">
        <v>1</v>
      </c>
      <c r="Q33" s="1">
        <v>1</v>
      </c>
      <c r="R33" s="4">
        <f t="shared" si="0"/>
        <v>3</v>
      </c>
    </row>
    <row r="34" spans="1:18" ht="15" customHeight="1">
      <c r="A34" s="1" t="s">
        <v>42</v>
      </c>
      <c r="B34" s="1">
        <v>6</v>
      </c>
      <c r="C34" s="1"/>
      <c r="D34" s="3"/>
      <c r="E34" s="1"/>
      <c r="F34" s="3"/>
      <c r="G34" s="1"/>
      <c r="H34" s="3"/>
      <c r="I34" s="1"/>
      <c r="J34" s="1"/>
      <c r="K34" s="1"/>
      <c r="L34" s="3"/>
      <c r="M34" s="1"/>
      <c r="N34" s="3"/>
      <c r="O34" s="1"/>
      <c r="P34" s="3"/>
      <c r="Q34" s="1">
        <v>2</v>
      </c>
      <c r="R34" s="4">
        <f t="shared" si="0"/>
        <v>8</v>
      </c>
    </row>
    <row r="35" spans="1:18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1"/>
      <c r="K35" s="1"/>
      <c r="L35" s="3"/>
      <c r="M35" s="1"/>
      <c r="N35" s="3"/>
      <c r="O35" s="1"/>
      <c r="P35" s="3"/>
      <c r="Q35" s="1">
        <v>1</v>
      </c>
      <c r="R35" s="4">
        <f t="shared" si="0"/>
        <v>1</v>
      </c>
    </row>
    <row r="36" spans="1:18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1"/>
      <c r="K36" s="1"/>
      <c r="L36" s="3"/>
      <c r="M36" s="1"/>
      <c r="N36" s="3"/>
      <c r="O36" s="1"/>
      <c r="P36" s="3"/>
      <c r="Q36" s="1"/>
      <c r="R36" s="4">
        <f t="shared" si="0"/>
        <v>0</v>
      </c>
    </row>
    <row r="37" spans="1:18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1"/>
      <c r="K37" s="1"/>
      <c r="L37" s="3"/>
      <c r="M37" s="1"/>
      <c r="N37" s="3"/>
      <c r="O37" s="1"/>
      <c r="P37" s="3"/>
      <c r="Q37" s="1"/>
      <c r="R37" s="4">
        <f t="shared" si="0"/>
        <v>0</v>
      </c>
    </row>
    <row r="38" spans="1:18" ht="15" customHeight="1">
      <c r="A38" s="1"/>
      <c r="B38" s="1"/>
      <c r="C38" s="1"/>
      <c r="D38" s="3"/>
      <c r="E38" s="1"/>
      <c r="F38" s="3"/>
      <c r="G38" s="1"/>
      <c r="H38" s="3"/>
      <c r="I38" s="1"/>
      <c r="J38" s="1"/>
      <c r="K38" s="1"/>
      <c r="L38" s="3"/>
      <c r="M38" s="1"/>
      <c r="N38" s="3"/>
      <c r="O38" s="1"/>
      <c r="P38" s="3"/>
      <c r="Q38" s="1"/>
      <c r="R38" s="4"/>
    </row>
    <row r="39" spans="1:18" ht="15" customHeight="1">
      <c r="A39" s="1"/>
      <c r="B39" s="1"/>
      <c r="C39" s="1"/>
      <c r="D39" s="3"/>
      <c r="E39" s="1"/>
      <c r="F39" s="3"/>
      <c r="G39" s="1"/>
      <c r="H39" s="3"/>
      <c r="I39" s="1"/>
      <c r="J39" s="1"/>
      <c r="K39" s="1"/>
      <c r="L39" s="3"/>
      <c r="M39" s="1"/>
      <c r="N39" s="3"/>
      <c r="O39" s="1"/>
      <c r="P39" s="3"/>
      <c r="Q39" s="1"/>
      <c r="R39" s="4"/>
    </row>
    <row r="40" spans="1:18" ht="15" customHeight="1">
      <c r="A40" s="1"/>
      <c r="B40" s="1"/>
      <c r="C40" s="1"/>
      <c r="D40" s="3"/>
      <c r="E40" s="1"/>
      <c r="F40" s="3"/>
      <c r="G40" s="1"/>
      <c r="H40" s="3"/>
      <c r="I40" s="1"/>
      <c r="J40" s="1"/>
      <c r="K40" s="1"/>
      <c r="L40" s="3"/>
      <c r="M40" s="1"/>
      <c r="N40" s="3"/>
      <c r="O40" s="1"/>
      <c r="P40" s="3"/>
      <c r="Q40" s="1"/>
      <c r="R40" s="4"/>
    </row>
    <row r="41" spans="1:18" ht="15" customHeight="1">
      <c r="A41" s="1"/>
      <c r="B41" s="1"/>
      <c r="C41" s="1"/>
      <c r="D41" s="3"/>
      <c r="E41" s="1"/>
      <c r="F41" s="3"/>
      <c r="G41" s="1"/>
      <c r="H41" s="3"/>
      <c r="I41" s="1"/>
      <c r="J41" s="1"/>
      <c r="K41" s="1"/>
      <c r="L41" s="3"/>
      <c r="M41" s="1"/>
      <c r="N41" s="3"/>
      <c r="O41" s="1"/>
      <c r="P41" s="3"/>
      <c r="Q41" s="1"/>
      <c r="R41" s="4"/>
    </row>
    <row r="42" spans="1:18" ht="15" customHeight="1">
      <c r="A42" s="1"/>
      <c r="B42" s="3"/>
      <c r="C42" s="1"/>
      <c r="D42" s="3"/>
      <c r="E42" s="1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4"/>
    </row>
    <row r="43" spans="1:18" ht="15" customHeight="1">
      <c r="A43" s="1"/>
      <c r="B43" s="3"/>
      <c r="C43" s="1"/>
      <c r="D43" s="3"/>
      <c r="E43" s="1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4"/>
    </row>
    <row r="44" spans="1:18" ht="15" customHeight="1">
      <c r="A44" s="1"/>
      <c r="B44" s="3"/>
      <c r="C44" s="1"/>
      <c r="D44" s="3"/>
      <c r="E44" s="1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4"/>
    </row>
    <row r="45" spans="1:18" ht="15" customHeight="1">
      <c r="A45" s="1"/>
      <c r="B45" s="3"/>
      <c r="C45" s="1"/>
      <c r="D45" s="3"/>
      <c r="E45" s="1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4"/>
    </row>
    <row r="46" spans="1:18" ht="15" customHeight="1">
      <c r="A46" s="1"/>
      <c r="B46" s="3"/>
      <c r="C46" s="1"/>
      <c r="D46" s="3"/>
      <c r="E46" s="1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4"/>
    </row>
    <row r="47" spans="1:18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H30" sqref="H30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111</v>
      </c>
      <c r="B3" s="3"/>
      <c r="C3" s="4"/>
      <c r="D3" s="2" t="s">
        <v>190</v>
      </c>
      <c r="E3" s="3"/>
      <c r="F3" s="3"/>
      <c r="G3" s="4"/>
      <c r="H3" s="2" t="s">
        <v>239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240</v>
      </c>
      <c r="B4" s="3"/>
      <c r="C4" s="29"/>
      <c r="D4" s="2" t="s">
        <v>191</v>
      </c>
      <c r="E4" s="33"/>
      <c r="F4" s="2" t="s">
        <v>225</v>
      </c>
      <c r="G4" s="4"/>
      <c r="H4" s="2" t="s">
        <v>241</v>
      </c>
      <c r="I4" s="3"/>
      <c r="J4" s="4"/>
      <c r="K4" s="3"/>
      <c r="L4" s="29"/>
      <c r="M4" s="2"/>
      <c r="N4" s="33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93</v>
      </c>
      <c r="C6" s="11" t="s">
        <v>99</v>
      </c>
      <c r="D6" s="17"/>
      <c r="E6" s="11" t="s">
        <v>100</v>
      </c>
      <c r="F6" s="17" t="s">
        <v>101</v>
      </c>
      <c r="G6" s="11" t="s">
        <v>102</v>
      </c>
      <c r="H6" s="17" t="s">
        <v>103</v>
      </c>
      <c r="I6" s="25" t="s">
        <v>104</v>
      </c>
      <c r="J6" s="18" t="s">
        <v>103</v>
      </c>
      <c r="K6" s="11"/>
      <c r="L6" s="11"/>
      <c r="M6" s="17" t="s">
        <v>8</v>
      </c>
      <c r="N6" s="11" t="s">
        <v>112</v>
      </c>
      <c r="O6" s="17"/>
      <c r="P6" s="11" t="s">
        <v>113</v>
      </c>
      <c r="Q6" s="17"/>
      <c r="R6" s="25"/>
      <c r="S6" s="18"/>
    </row>
    <row r="7" spans="1:19" ht="15" customHeight="1">
      <c r="A7" s="12" t="s">
        <v>7</v>
      </c>
      <c r="B7" s="19" t="s">
        <v>15</v>
      </c>
      <c r="C7" s="19" t="s">
        <v>105</v>
      </c>
      <c r="D7" s="20" t="s">
        <v>106</v>
      </c>
      <c r="E7" s="19" t="s">
        <v>8</v>
      </c>
      <c r="F7" s="20" t="s">
        <v>15</v>
      </c>
      <c r="G7" s="19" t="s">
        <v>107</v>
      </c>
      <c r="H7" s="20" t="s">
        <v>108</v>
      </c>
      <c r="I7" s="26" t="s">
        <v>109</v>
      </c>
      <c r="J7" s="27" t="s">
        <v>110</v>
      </c>
      <c r="K7" s="19" t="s">
        <v>114</v>
      </c>
      <c r="L7" s="19" t="s">
        <v>115</v>
      </c>
      <c r="M7" s="20" t="s">
        <v>15</v>
      </c>
      <c r="N7" s="19" t="s">
        <v>15</v>
      </c>
      <c r="O7" s="20" t="s">
        <v>116</v>
      </c>
      <c r="P7" s="19" t="s">
        <v>14</v>
      </c>
      <c r="Q7" s="20"/>
      <c r="R7" s="26"/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"/>
      <c r="R8" s="1"/>
      <c r="S8" s="4"/>
    </row>
    <row r="9" spans="1:19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/>
      <c r="K9" s="1"/>
      <c r="L9" s="1"/>
      <c r="M9" s="3"/>
      <c r="N9" s="1"/>
      <c r="O9" s="3"/>
      <c r="P9" s="1"/>
      <c r="Q9" s="3"/>
      <c r="R9" s="1"/>
      <c r="S9" s="4">
        <f>SUM(B9:P9)</f>
        <v>0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SUM(B10:P10)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/>
      <c r="L13" s="1"/>
      <c r="M13" s="3"/>
      <c r="N13" s="1"/>
      <c r="O13" s="3"/>
      <c r="P13" s="1"/>
      <c r="Q13" s="3"/>
      <c r="R13" s="1"/>
      <c r="S13" s="4">
        <f t="shared" si="0"/>
        <v>0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/>
      <c r="O14" s="3"/>
      <c r="P14" s="1"/>
      <c r="Q14" s="3"/>
      <c r="R14" s="1"/>
      <c r="S14" s="4">
        <f t="shared" si="0"/>
        <v>0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/>
      <c r="K16" s="1"/>
      <c r="L16" s="1"/>
      <c r="M16" s="3"/>
      <c r="N16" s="1"/>
      <c r="O16" s="3"/>
      <c r="P16" s="1">
        <v>1</v>
      </c>
      <c r="Q16" s="3"/>
      <c r="R16" s="1"/>
      <c r="S16" s="4">
        <f t="shared" si="0"/>
        <v>1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/>
      <c r="C18" s="1"/>
      <c r="D18" s="3"/>
      <c r="E18" s="1"/>
      <c r="F18" s="3">
        <v>10</v>
      </c>
      <c r="G18" s="1"/>
      <c r="H18" s="3"/>
      <c r="I18" s="1"/>
      <c r="J18" s="4">
        <v>2</v>
      </c>
      <c r="K18" s="1"/>
      <c r="L18" s="1">
        <v>3</v>
      </c>
      <c r="M18" s="3"/>
      <c r="N18" s="1">
        <v>1</v>
      </c>
      <c r="O18" s="3"/>
      <c r="P18" s="1"/>
      <c r="Q18" s="3"/>
      <c r="R18" s="1"/>
      <c r="S18" s="4">
        <f t="shared" si="0"/>
        <v>16</v>
      </c>
    </row>
    <row r="19" spans="1:19" ht="15" customHeight="1">
      <c r="A19" s="1" t="s">
        <v>28</v>
      </c>
      <c r="B19" s="1"/>
      <c r="C19" s="1"/>
      <c r="D19" s="3"/>
      <c r="E19" s="1"/>
      <c r="F19" s="3"/>
      <c r="G19" s="1"/>
      <c r="H19" s="3"/>
      <c r="I19" s="1"/>
      <c r="J19" s="4"/>
      <c r="K19" s="1"/>
      <c r="L19" s="1"/>
      <c r="M19" s="3"/>
      <c r="N19" s="1"/>
      <c r="O19" s="3"/>
      <c r="P19" s="1"/>
      <c r="Q19" s="3"/>
      <c r="R19" s="1"/>
      <c r="S19" s="4">
        <f t="shared" si="0"/>
        <v>0</v>
      </c>
    </row>
    <row r="20" spans="1:19" ht="15" customHeight="1">
      <c r="A20" s="1" t="s">
        <v>209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>
        <v>10</v>
      </c>
      <c r="J21" s="4"/>
      <c r="K21" s="1"/>
      <c r="L21" s="1"/>
      <c r="M21" s="3"/>
      <c r="N21" s="1"/>
      <c r="O21" s="3"/>
      <c r="P21" s="1"/>
      <c r="Q21" s="3"/>
      <c r="R21" s="1"/>
      <c r="S21" s="4">
        <f t="shared" si="0"/>
        <v>10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/>
      <c r="O22" s="3"/>
      <c r="P22" s="1"/>
      <c r="Q22" s="3"/>
      <c r="R22" s="1"/>
      <c r="S22" s="4">
        <f t="shared" si="0"/>
        <v>0</v>
      </c>
    </row>
    <row r="23" spans="1:19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/>
      <c r="K23" s="1"/>
      <c r="L23" s="1"/>
      <c r="M23" s="3"/>
      <c r="N23" s="1"/>
      <c r="O23" s="3"/>
      <c r="P23" s="1"/>
      <c r="Q23" s="3"/>
      <c r="R23" s="1"/>
      <c r="S23" s="4">
        <f t="shared" si="0"/>
        <v>0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/>
      <c r="K25" s="1"/>
      <c r="L25" s="1"/>
      <c r="M25" s="3"/>
      <c r="N25" s="1"/>
      <c r="O25" s="3"/>
      <c r="P25" s="1"/>
      <c r="Q25" s="3"/>
      <c r="R25" s="1"/>
      <c r="S25" s="4">
        <f t="shared" si="0"/>
        <v>0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/>
      <c r="C30" s="1"/>
      <c r="D30" s="3"/>
      <c r="E30" s="1">
        <v>1</v>
      </c>
      <c r="F30" s="3"/>
      <c r="G30" s="1">
        <v>11</v>
      </c>
      <c r="H30" s="3"/>
      <c r="I30" s="1">
        <v>16</v>
      </c>
      <c r="J30" s="4"/>
      <c r="K30" s="1"/>
      <c r="L30" s="1">
        <v>1</v>
      </c>
      <c r="M30" s="3">
        <v>1</v>
      </c>
      <c r="N30" s="1">
        <v>1</v>
      </c>
      <c r="O30" s="3">
        <v>1</v>
      </c>
      <c r="P30" s="1">
        <v>1</v>
      </c>
      <c r="Q30" s="3"/>
      <c r="R30" s="1"/>
      <c r="S30" s="4">
        <f t="shared" si="0"/>
        <v>33</v>
      </c>
    </row>
    <row r="31" spans="1:19" ht="15" customHeight="1">
      <c r="A31" s="1" t="s">
        <v>39</v>
      </c>
      <c r="B31" s="1"/>
      <c r="C31" s="1"/>
      <c r="D31" s="3">
        <v>3</v>
      </c>
      <c r="E31" s="1">
        <v>1</v>
      </c>
      <c r="F31" s="3"/>
      <c r="G31" s="1"/>
      <c r="H31" s="3"/>
      <c r="I31" s="1"/>
      <c r="J31" s="4"/>
      <c r="K31" s="1"/>
      <c r="L31" s="1"/>
      <c r="M31" s="3">
        <v>2</v>
      </c>
      <c r="N31" s="1">
        <v>2</v>
      </c>
      <c r="O31" s="3">
        <v>1</v>
      </c>
      <c r="P31" s="1"/>
      <c r="Q31" s="3"/>
      <c r="R31" s="1"/>
      <c r="S31" s="4">
        <f t="shared" si="0"/>
        <v>9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/>
      <c r="K33" s="1"/>
      <c r="L33" s="1"/>
      <c r="M33" s="3"/>
      <c r="N33" s="1"/>
      <c r="O33" s="3"/>
      <c r="P33" s="1"/>
      <c r="Q33" s="3"/>
      <c r="R33" s="1"/>
      <c r="S33" s="4">
        <f t="shared" si="0"/>
        <v>0</v>
      </c>
    </row>
    <row r="34" spans="1:19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0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H19" sqref="H19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56</v>
      </c>
      <c r="B3" s="3"/>
      <c r="C3" s="4"/>
      <c r="D3" s="2" t="s">
        <v>247</v>
      </c>
      <c r="E3" s="3"/>
      <c r="F3" s="3"/>
      <c r="G3" s="4"/>
      <c r="H3" s="2" t="s">
        <v>248</v>
      </c>
      <c r="I3" s="32"/>
      <c r="J3" s="4"/>
    </row>
    <row r="4" spans="1:10" ht="15" customHeight="1">
      <c r="A4" s="2" t="s">
        <v>249</v>
      </c>
      <c r="B4" s="3"/>
      <c r="C4" s="4"/>
      <c r="D4" s="2" t="s">
        <v>250</v>
      </c>
      <c r="E4" s="4"/>
      <c r="F4" s="2" t="s">
        <v>207</v>
      </c>
      <c r="G4" s="4"/>
      <c r="H4" s="2" t="s">
        <v>251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57</v>
      </c>
      <c r="C6" s="11" t="s">
        <v>58</v>
      </c>
      <c r="D6" s="17"/>
      <c r="E6" s="11"/>
      <c r="F6" s="17"/>
      <c r="G6" s="11" t="s">
        <v>59</v>
      </c>
      <c r="H6" s="17" t="s">
        <v>60</v>
      </c>
      <c r="I6" s="24"/>
      <c r="J6" s="18"/>
    </row>
    <row r="7" spans="1:10" ht="15" customHeight="1">
      <c r="A7" s="12" t="s">
        <v>7</v>
      </c>
      <c r="B7" s="19" t="s">
        <v>61</v>
      </c>
      <c r="C7" s="19" t="s">
        <v>62</v>
      </c>
      <c r="D7" s="20" t="s">
        <v>63</v>
      </c>
      <c r="E7" s="19" t="s">
        <v>64</v>
      </c>
      <c r="F7" s="20" t="s">
        <v>65</v>
      </c>
      <c r="G7" s="19" t="s">
        <v>66</v>
      </c>
      <c r="H7" s="20" t="s">
        <v>67</v>
      </c>
      <c r="I7" s="23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1"/>
      <c r="J8" s="4"/>
    </row>
    <row r="9" spans="1:10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>
        <f>SUM(B9:H9)</f>
        <v>0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SUM(B10:H10)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>
        <v>1</v>
      </c>
      <c r="D18" s="3"/>
      <c r="E18" s="1"/>
      <c r="F18" s="3">
        <v>1</v>
      </c>
      <c r="G18" s="1"/>
      <c r="H18" s="3"/>
      <c r="I18" s="1"/>
      <c r="J18" s="4">
        <f t="shared" si="0"/>
        <v>2</v>
      </c>
    </row>
    <row r="19" spans="1:10" ht="15" customHeight="1">
      <c r="A19" s="1" t="s">
        <v>28</v>
      </c>
      <c r="B19" s="1"/>
      <c r="C19" s="1">
        <v>1</v>
      </c>
      <c r="D19" s="3">
        <v>1</v>
      </c>
      <c r="E19" s="1">
        <v>3</v>
      </c>
      <c r="F19" s="3">
        <v>6</v>
      </c>
      <c r="G19" s="1"/>
      <c r="H19" s="3">
        <v>12</v>
      </c>
      <c r="I19" s="1"/>
      <c r="J19" s="4">
        <f t="shared" si="0"/>
        <v>23</v>
      </c>
    </row>
    <row r="20" spans="1:10" ht="15" customHeight="1">
      <c r="A20" s="1" t="s">
        <v>210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/>
      <c r="D23" s="3"/>
      <c r="E23" s="1">
        <v>20</v>
      </c>
      <c r="F23" s="3"/>
      <c r="G23" s="1"/>
      <c r="H23" s="3"/>
      <c r="I23" s="1"/>
      <c r="J23" s="4">
        <f t="shared" si="0"/>
        <v>20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>
        <f t="shared" si="0"/>
        <v>0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/>
      <c r="F30" s="3"/>
      <c r="G30" s="1"/>
      <c r="H30" s="3"/>
      <c r="I30" s="1"/>
      <c r="J30" s="4">
        <f t="shared" si="0"/>
        <v>0</v>
      </c>
    </row>
    <row r="31" spans="1:10" ht="15" customHeight="1">
      <c r="A31" s="1" t="s">
        <v>39</v>
      </c>
      <c r="B31" s="1"/>
      <c r="C31" s="1"/>
      <c r="D31" s="3"/>
      <c r="E31" s="1"/>
      <c r="F31" s="3"/>
      <c r="G31" s="1"/>
      <c r="H31" s="3"/>
      <c r="I31" s="1"/>
      <c r="J31" s="4">
        <f t="shared" si="0"/>
        <v>0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59" right="0.39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pane xSplit="1" ySplit="8" topLeftCell="D26" activePane="bottomRight" state="frozen"/>
      <selection pane="topRight" activeCell="B1" sqref="B1"/>
      <selection pane="bottomLeft" activeCell="A9" sqref="A9"/>
      <selection pane="bottomRight" activeCell="M43" sqref="M43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46</v>
      </c>
      <c r="B3" s="3"/>
      <c r="C3" s="4"/>
      <c r="D3" s="2" t="s">
        <v>203</v>
      </c>
      <c r="E3" s="3"/>
      <c r="F3" s="3"/>
      <c r="G3" s="4"/>
      <c r="H3" s="2" t="s">
        <v>220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221</v>
      </c>
      <c r="B4" s="3"/>
      <c r="C4" s="4"/>
      <c r="D4" s="2" t="s">
        <v>222</v>
      </c>
      <c r="E4" s="4"/>
      <c r="F4" s="2" t="s">
        <v>223</v>
      </c>
      <c r="G4" s="4"/>
      <c r="H4" s="2" t="s">
        <v>224</v>
      </c>
      <c r="I4" s="3"/>
      <c r="J4" s="4"/>
      <c r="K4" s="3"/>
      <c r="L4" s="4"/>
      <c r="M4" s="2"/>
      <c r="N4" s="4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1</v>
      </c>
      <c r="C6" s="11" t="s">
        <v>2</v>
      </c>
      <c r="D6" s="17" t="s">
        <v>3</v>
      </c>
      <c r="E6" s="11"/>
      <c r="F6" s="17" t="s">
        <v>4</v>
      </c>
      <c r="G6" s="11"/>
      <c r="H6" s="17" t="s">
        <v>5</v>
      </c>
      <c r="I6" s="11" t="s">
        <v>6</v>
      </c>
      <c r="J6" s="18"/>
      <c r="K6" s="11" t="s">
        <v>47</v>
      </c>
      <c r="L6" s="11" t="s">
        <v>5</v>
      </c>
      <c r="M6" s="17" t="s">
        <v>48</v>
      </c>
      <c r="N6" s="11" t="s">
        <v>49</v>
      </c>
      <c r="O6" s="17"/>
      <c r="P6" s="11" t="s">
        <v>47</v>
      </c>
      <c r="Q6" s="17" t="s">
        <v>47</v>
      </c>
      <c r="R6" s="24"/>
      <c r="S6" s="18"/>
    </row>
    <row r="7" spans="1:19" ht="15" customHeight="1">
      <c r="A7" s="12" t="s">
        <v>7</v>
      </c>
      <c r="B7" s="19" t="s">
        <v>8</v>
      </c>
      <c r="C7" s="19" t="s">
        <v>9</v>
      </c>
      <c r="D7" s="20" t="s">
        <v>10</v>
      </c>
      <c r="E7" s="19" t="s">
        <v>11</v>
      </c>
      <c r="F7" s="20" t="s">
        <v>12</v>
      </c>
      <c r="G7" s="19" t="s">
        <v>13</v>
      </c>
      <c r="H7" s="20" t="s">
        <v>14</v>
      </c>
      <c r="I7" s="19" t="s">
        <v>15</v>
      </c>
      <c r="J7" s="21" t="s">
        <v>16</v>
      </c>
      <c r="K7" s="19" t="s">
        <v>50</v>
      </c>
      <c r="L7" s="19" t="s">
        <v>8</v>
      </c>
      <c r="M7" s="20" t="s">
        <v>15</v>
      </c>
      <c r="N7" s="19" t="s">
        <v>51</v>
      </c>
      <c r="O7" s="20" t="s">
        <v>52</v>
      </c>
      <c r="P7" s="19" t="s">
        <v>53</v>
      </c>
      <c r="Q7" s="20" t="s">
        <v>54</v>
      </c>
      <c r="R7" s="23"/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0"/>
      <c r="R8" s="1"/>
      <c r="S8" s="4"/>
    </row>
    <row r="9" spans="1:19" ht="15" customHeight="1">
      <c r="A9" s="1" t="s">
        <v>18</v>
      </c>
      <c r="B9" s="1"/>
      <c r="C9" s="1"/>
      <c r="D9" s="3">
        <v>1</v>
      </c>
      <c r="E9" s="1"/>
      <c r="F9" s="3"/>
      <c r="G9" s="1"/>
      <c r="H9" s="3"/>
      <c r="I9" s="1"/>
      <c r="J9" s="4"/>
      <c r="K9" s="1"/>
      <c r="L9" s="1"/>
      <c r="M9" s="3">
        <v>2</v>
      </c>
      <c r="N9" s="1"/>
      <c r="O9" s="3"/>
      <c r="P9" s="1">
        <v>1</v>
      </c>
      <c r="Q9" s="3"/>
      <c r="R9" s="1"/>
      <c r="S9" s="4">
        <f>SUM(B9:Q9)</f>
        <v>4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SUM(B10:Q10)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/>
      <c r="L13" s="1"/>
      <c r="M13" s="3"/>
      <c r="N13" s="1"/>
      <c r="O13" s="3"/>
      <c r="P13" s="1"/>
      <c r="Q13" s="3"/>
      <c r="R13" s="1"/>
      <c r="S13" s="4">
        <f t="shared" si="0"/>
        <v>0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/>
      <c r="O14" s="3"/>
      <c r="P14" s="1"/>
      <c r="Q14" s="3"/>
      <c r="R14" s="1"/>
      <c r="S14" s="4">
        <f t="shared" si="0"/>
        <v>0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>
        <v>4</v>
      </c>
      <c r="E16" s="1">
        <v>4</v>
      </c>
      <c r="F16" s="3">
        <v>3</v>
      </c>
      <c r="G16" s="1"/>
      <c r="H16" s="3">
        <v>2</v>
      </c>
      <c r="I16" s="1"/>
      <c r="J16" s="4"/>
      <c r="K16" s="1">
        <v>1</v>
      </c>
      <c r="L16" s="1"/>
      <c r="M16" s="3"/>
      <c r="N16" s="1">
        <v>1</v>
      </c>
      <c r="O16" s="3">
        <v>1</v>
      </c>
      <c r="P16" s="1"/>
      <c r="Q16" s="3"/>
      <c r="R16" s="1"/>
      <c r="S16" s="4">
        <f t="shared" si="0"/>
        <v>16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/>
      <c r="C18" s="1"/>
      <c r="D18" s="3"/>
      <c r="E18" s="1"/>
      <c r="F18" s="3"/>
      <c r="G18" s="1">
        <v>1</v>
      </c>
      <c r="H18" s="3"/>
      <c r="I18" s="1"/>
      <c r="J18" s="4"/>
      <c r="K18" s="1"/>
      <c r="L18" s="1">
        <v>1</v>
      </c>
      <c r="M18" s="3"/>
      <c r="N18" s="1"/>
      <c r="O18" s="3"/>
      <c r="P18" s="1">
        <v>1</v>
      </c>
      <c r="Q18" s="3"/>
      <c r="R18" s="1"/>
      <c r="S18" s="4">
        <f t="shared" si="0"/>
        <v>3</v>
      </c>
    </row>
    <row r="19" spans="1:19" ht="15" customHeight="1">
      <c r="A19" s="1" t="s">
        <v>28</v>
      </c>
      <c r="B19" s="1"/>
      <c r="C19" s="1">
        <v>2</v>
      </c>
      <c r="D19" s="3"/>
      <c r="E19" s="1">
        <v>2</v>
      </c>
      <c r="F19" s="3"/>
      <c r="G19" s="1"/>
      <c r="H19" s="3">
        <v>5</v>
      </c>
      <c r="I19" s="1"/>
      <c r="J19" s="4"/>
      <c r="K19" s="1"/>
      <c r="L19" s="1">
        <v>1</v>
      </c>
      <c r="M19" s="3"/>
      <c r="N19" s="1"/>
      <c r="O19" s="3">
        <v>4</v>
      </c>
      <c r="P19" s="1">
        <v>2</v>
      </c>
      <c r="Q19" s="3">
        <v>5</v>
      </c>
      <c r="R19" s="1"/>
      <c r="S19" s="4">
        <f t="shared" si="0"/>
        <v>21</v>
      </c>
    </row>
    <row r="20" spans="1:19" ht="15" customHeight="1">
      <c r="A20" s="1" t="s">
        <v>210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/>
      <c r="K21" s="1"/>
      <c r="L21" s="1"/>
      <c r="M21" s="3"/>
      <c r="N21" s="1"/>
      <c r="O21" s="3"/>
      <c r="P21" s="1"/>
      <c r="Q21" s="3"/>
      <c r="R21" s="1"/>
      <c r="S21" s="4">
        <f t="shared" si="0"/>
        <v>0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/>
      <c r="O22" s="3">
        <v>201</v>
      </c>
      <c r="P22" s="1"/>
      <c r="Q22" s="3"/>
      <c r="R22" s="1"/>
      <c r="S22" s="4">
        <f t="shared" si="0"/>
        <v>201</v>
      </c>
    </row>
    <row r="23" spans="1:19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/>
      <c r="K23" s="1"/>
      <c r="L23" s="1"/>
      <c r="M23" s="3"/>
      <c r="N23" s="1"/>
      <c r="O23" s="3">
        <v>1</v>
      </c>
      <c r="P23" s="1"/>
      <c r="Q23" s="3"/>
      <c r="R23" s="1"/>
      <c r="S23" s="4">
        <f t="shared" si="0"/>
        <v>1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/>
      <c r="C25" s="1"/>
      <c r="D25" s="3">
        <v>4</v>
      </c>
      <c r="E25" s="1">
        <v>5</v>
      </c>
      <c r="F25" s="3">
        <v>9</v>
      </c>
      <c r="G25" s="1"/>
      <c r="H25" s="3"/>
      <c r="I25" s="1"/>
      <c r="J25" s="4"/>
      <c r="K25" s="1"/>
      <c r="L25" s="1"/>
      <c r="M25" s="3"/>
      <c r="N25" s="1">
        <v>3</v>
      </c>
      <c r="O25" s="3">
        <v>8</v>
      </c>
      <c r="P25" s="1">
        <v>2</v>
      </c>
      <c r="Q25" s="3"/>
      <c r="R25" s="1"/>
      <c r="S25" s="4">
        <f t="shared" si="0"/>
        <v>31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/>
      <c r="C30" s="1">
        <v>1</v>
      </c>
      <c r="D30" s="3">
        <v>9</v>
      </c>
      <c r="E30" s="1"/>
      <c r="F30" s="3">
        <v>6</v>
      </c>
      <c r="G30" s="1">
        <v>4</v>
      </c>
      <c r="H30" s="3"/>
      <c r="I30" s="1"/>
      <c r="J30" s="4"/>
      <c r="K30" s="1">
        <v>1</v>
      </c>
      <c r="L30" s="1"/>
      <c r="M30" s="3">
        <v>3</v>
      </c>
      <c r="N30" s="1">
        <v>4</v>
      </c>
      <c r="O30" s="3">
        <v>1</v>
      </c>
      <c r="P30" s="1">
        <v>2</v>
      </c>
      <c r="Q30" s="3">
        <v>3</v>
      </c>
      <c r="R30" s="1"/>
      <c r="S30" s="4">
        <f t="shared" si="0"/>
        <v>34</v>
      </c>
    </row>
    <row r="31" spans="1:19" ht="15" customHeight="1">
      <c r="A31" s="1" t="s">
        <v>39</v>
      </c>
      <c r="B31" s="1"/>
      <c r="C31" s="1">
        <v>4</v>
      </c>
      <c r="D31" s="3">
        <v>5</v>
      </c>
      <c r="E31" s="1">
        <v>4</v>
      </c>
      <c r="F31" s="3">
        <v>5</v>
      </c>
      <c r="G31" s="1"/>
      <c r="H31" s="3"/>
      <c r="I31" s="1">
        <v>2</v>
      </c>
      <c r="J31" s="4"/>
      <c r="K31" s="1">
        <v>9</v>
      </c>
      <c r="L31" s="1"/>
      <c r="M31" s="3">
        <v>1</v>
      </c>
      <c r="N31" s="1">
        <v>1</v>
      </c>
      <c r="O31" s="3">
        <v>4</v>
      </c>
      <c r="P31" s="1">
        <v>1</v>
      </c>
      <c r="Q31" s="3">
        <v>1</v>
      </c>
      <c r="R31" s="1"/>
      <c r="S31" s="4">
        <f t="shared" si="0"/>
        <v>37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/>
      <c r="G33" s="1"/>
      <c r="H33" s="3">
        <v>2</v>
      </c>
      <c r="I33" s="1"/>
      <c r="J33" s="4"/>
      <c r="K33" s="1"/>
      <c r="L33" s="1"/>
      <c r="M33" s="3"/>
      <c r="N33" s="1"/>
      <c r="O33" s="3"/>
      <c r="P33" s="1"/>
      <c r="Q33" s="3">
        <v>1</v>
      </c>
      <c r="R33" s="1"/>
      <c r="S33" s="4">
        <f t="shared" si="0"/>
        <v>3</v>
      </c>
    </row>
    <row r="34" spans="1:19" ht="15" customHeight="1">
      <c r="A34" s="1" t="s">
        <v>42</v>
      </c>
      <c r="B34" s="1"/>
      <c r="C34" s="1"/>
      <c r="D34" s="3">
        <v>1</v>
      </c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1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S21" sqref="S21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127</v>
      </c>
      <c r="B3" s="3"/>
      <c r="C3" s="4"/>
      <c r="D3" s="2" t="s">
        <v>187</v>
      </c>
      <c r="E3" s="3"/>
      <c r="F3" s="3"/>
      <c r="G3" s="4"/>
      <c r="H3" s="2" t="s">
        <v>193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194</v>
      </c>
      <c r="B4" s="3"/>
      <c r="C4" s="4"/>
      <c r="D4" s="2" t="s">
        <v>188</v>
      </c>
      <c r="E4" s="4"/>
      <c r="F4" s="2" t="s">
        <v>192</v>
      </c>
      <c r="G4" s="4"/>
      <c r="H4" s="2" t="s">
        <v>195</v>
      </c>
      <c r="I4" s="3"/>
      <c r="J4" s="4"/>
      <c r="K4" s="3"/>
      <c r="L4" s="4"/>
      <c r="M4" s="2"/>
      <c r="N4" s="4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117</v>
      </c>
      <c r="C6" s="11"/>
      <c r="D6" s="17"/>
      <c r="E6" s="11"/>
      <c r="F6" s="17" t="s">
        <v>118</v>
      </c>
      <c r="G6" s="11" t="s">
        <v>118</v>
      </c>
      <c r="H6" s="17" t="s">
        <v>119</v>
      </c>
      <c r="I6" s="25" t="s">
        <v>85</v>
      </c>
      <c r="J6" s="18" t="s">
        <v>120</v>
      </c>
      <c r="K6" s="11"/>
      <c r="L6" s="11" t="s">
        <v>75</v>
      </c>
      <c r="M6" s="17" t="s">
        <v>61</v>
      </c>
      <c r="N6" s="11" t="s">
        <v>128</v>
      </c>
      <c r="O6" s="17" t="s">
        <v>129</v>
      </c>
      <c r="P6" s="11"/>
      <c r="Q6" s="17"/>
      <c r="R6" s="25" t="s">
        <v>130</v>
      </c>
      <c r="S6" s="18"/>
    </row>
    <row r="7" spans="1:19" ht="15" customHeight="1">
      <c r="A7" s="12" t="s">
        <v>7</v>
      </c>
      <c r="B7" s="19" t="s">
        <v>15</v>
      </c>
      <c r="C7" s="19" t="s">
        <v>121</v>
      </c>
      <c r="D7" s="20" t="s">
        <v>122</v>
      </c>
      <c r="E7" s="19" t="s">
        <v>123</v>
      </c>
      <c r="F7" s="20" t="s">
        <v>54</v>
      </c>
      <c r="G7" s="19" t="s">
        <v>124</v>
      </c>
      <c r="H7" s="20" t="s">
        <v>125</v>
      </c>
      <c r="I7" s="26" t="s">
        <v>105</v>
      </c>
      <c r="J7" s="27" t="s">
        <v>126</v>
      </c>
      <c r="K7" s="19" t="s">
        <v>131</v>
      </c>
      <c r="L7" s="19" t="s">
        <v>118</v>
      </c>
      <c r="M7" s="20" t="s">
        <v>132</v>
      </c>
      <c r="N7" s="19" t="s">
        <v>133</v>
      </c>
      <c r="O7" s="20" t="s">
        <v>15</v>
      </c>
      <c r="P7" s="19" t="s">
        <v>134</v>
      </c>
      <c r="Q7" s="20" t="s">
        <v>135</v>
      </c>
      <c r="R7" s="26" t="s">
        <v>136</v>
      </c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0"/>
      <c r="R8" s="28"/>
      <c r="S8" s="4"/>
    </row>
    <row r="9" spans="1:19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/>
      <c r="K9" s="1"/>
      <c r="L9" s="1"/>
      <c r="M9" s="3"/>
      <c r="N9" s="1">
        <v>3</v>
      </c>
      <c r="O9" s="3"/>
      <c r="P9" s="1"/>
      <c r="Q9" s="3"/>
      <c r="R9" s="1"/>
      <c r="S9" s="4">
        <f>SUM(B9:R9)</f>
        <v>3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SUM(B10:R10)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>
        <v>1</v>
      </c>
      <c r="L13" s="1"/>
      <c r="M13" s="3"/>
      <c r="N13" s="1"/>
      <c r="O13" s="3"/>
      <c r="P13" s="1"/>
      <c r="Q13" s="3"/>
      <c r="R13" s="1"/>
      <c r="S13" s="4">
        <f t="shared" si="0"/>
        <v>1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/>
      <c r="O14" s="3"/>
      <c r="P14" s="1"/>
      <c r="Q14" s="3"/>
      <c r="R14" s="1"/>
      <c r="S14" s="4">
        <f t="shared" si="0"/>
        <v>0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>
        <v>1</v>
      </c>
      <c r="E16" s="1"/>
      <c r="F16" s="3"/>
      <c r="G16" s="1"/>
      <c r="H16" s="3"/>
      <c r="I16" s="1"/>
      <c r="J16" s="4"/>
      <c r="K16" s="1"/>
      <c r="L16" s="1"/>
      <c r="M16" s="3"/>
      <c r="N16" s="1">
        <v>4</v>
      </c>
      <c r="O16" s="3">
        <v>3</v>
      </c>
      <c r="P16" s="1">
        <v>1</v>
      </c>
      <c r="Q16" s="3">
        <v>1</v>
      </c>
      <c r="R16" s="1"/>
      <c r="S16" s="4">
        <f t="shared" si="0"/>
        <v>10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>
        <v>2</v>
      </c>
      <c r="C18" s="1">
        <v>7</v>
      </c>
      <c r="D18" s="3"/>
      <c r="E18" s="1">
        <v>3</v>
      </c>
      <c r="F18" s="3">
        <v>2</v>
      </c>
      <c r="G18" s="1"/>
      <c r="H18" s="3"/>
      <c r="I18" s="1"/>
      <c r="J18" s="4"/>
      <c r="K18" s="1">
        <v>1</v>
      </c>
      <c r="L18" s="1">
        <v>3</v>
      </c>
      <c r="M18" s="3">
        <v>5</v>
      </c>
      <c r="N18" s="1"/>
      <c r="O18" s="3">
        <v>8</v>
      </c>
      <c r="P18" s="1">
        <v>3</v>
      </c>
      <c r="Q18" s="3"/>
      <c r="R18" s="1"/>
      <c r="S18" s="4">
        <f t="shared" si="0"/>
        <v>34</v>
      </c>
    </row>
    <row r="19" spans="1:19" ht="15" customHeight="1">
      <c r="A19" s="1" t="s">
        <v>28</v>
      </c>
      <c r="B19" s="1">
        <v>10</v>
      </c>
      <c r="C19" s="1">
        <v>4</v>
      </c>
      <c r="D19" s="3">
        <v>3</v>
      </c>
      <c r="E19" s="1"/>
      <c r="F19" s="3"/>
      <c r="G19" s="1">
        <v>1</v>
      </c>
      <c r="H19" s="3"/>
      <c r="I19" s="1"/>
      <c r="J19" s="4"/>
      <c r="K19" s="1"/>
      <c r="L19" s="1"/>
      <c r="M19" s="3"/>
      <c r="N19" s="1"/>
      <c r="O19" s="3"/>
      <c r="P19" s="1">
        <v>4</v>
      </c>
      <c r="Q19" s="3">
        <v>2</v>
      </c>
      <c r="R19" s="1">
        <v>10</v>
      </c>
      <c r="S19" s="4">
        <f t="shared" si="0"/>
        <v>34</v>
      </c>
    </row>
    <row r="20" spans="1:19" ht="15" customHeight="1">
      <c r="A20" s="1" t="s">
        <v>209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/>
      <c r="K21" s="1"/>
      <c r="L21" s="1"/>
      <c r="M21" s="3">
        <v>2</v>
      </c>
      <c r="N21" s="1"/>
      <c r="O21" s="3"/>
      <c r="P21" s="1"/>
      <c r="Q21" s="3"/>
      <c r="R21" s="1"/>
      <c r="S21" s="4">
        <f t="shared" si="0"/>
        <v>2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>
        <v>223</v>
      </c>
      <c r="O22" s="3"/>
      <c r="P22" s="1"/>
      <c r="Q22" s="3"/>
      <c r="R22" s="1"/>
      <c r="S22" s="4">
        <f t="shared" si="0"/>
        <v>223</v>
      </c>
    </row>
    <row r="23" spans="1:19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/>
      <c r="K23" s="1"/>
      <c r="L23" s="1"/>
      <c r="M23" s="3"/>
      <c r="N23" s="1"/>
      <c r="O23" s="3"/>
      <c r="P23" s="1"/>
      <c r="Q23" s="3"/>
      <c r="R23" s="1"/>
      <c r="S23" s="4">
        <f t="shared" si="0"/>
        <v>0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>
        <v>1</v>
      </c>
      <c r="C25" s="1">
        <v>15</v>
      </c>
      <c r="D25" s="3"/>
      <c r="E25" s="1">
        <v>17</v>
      </c>
      <c r="F25" s="3"/>
      <c r="G25" s="1"/>
      <c r="H25" s="3"/>
      <c r="I25" s="1"/>
      <c r="J25" s="4"/>
      <c r="K25" s="1"/>
      <c r="L25" s="1"/>
      <c r="M25" s="3"/>
      <c r="N25" s="1"/>
      <c r="O25" s="3"/>
      <c r="P25" s="1">
        <v>21</v>
      </c>
      <c r="Q25" s="3">
        <v>7</v>
      </c>
      <c r="R25" s="1">
        <v>3</v>
      </c>
      <c r="S25" s="4">
        <f t="shared" si="0"/>
        <v>64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>
        <v>1</v>
      </c>
      <c r="C30" s="1">
        <v>13</v>
      </c>
      <c r="D30" s="3">
        <v>9</v>
      </c>
      <c r="E30" s="1"/>
      <c r="F30" s="3">
        <v>1</v>
      </c>
      <c r="G30" s="1">
        <v>11</v>
      </c>
      <c r="H30" s="3"/>
      <c r="I30" s="1"/>
      <c r="J30" s="4"/>
      <c r="K30" s="1">
        <v>2</v>
      </c>
      <c r="L30" s="1"/>
      <c r="M30" s="3">
        <v>17</v>
      </c>
      <c r="N30" s="1">
        <v>43</v>
      </c>
      <c r="O30" s="3">
        <v>33</v>
      </c>
      <c r="P30" s="1">
        <v>7</v>
      </c>
      <c r="Q30" s="3">
        <v>1</v>
      </c>
      <c r="R30" s="1"/>
      <c r="S30" s="4">
        <f t="shared" si="0"/>
        <v>138</v>
      </c>
    </row>
    <row r="31" spans="1:19" ht="15" customHeight="1">
      <c r="A31" s="1" t="s">
        <v>39</v>
      </c>
      <c r="B31" s="1">
        <v>2</v>
      </c>
      <c r="C31" s="1">
        <v>2</v>
      </c>
      <c r="D31" s="3">
        <v>8</v>
      </c>
      <c r="E31" s="1"/>
      <c r="F31" s="3"/>
      <c r="G31" s="1">
        <v>1</v>
      </c>
      <c r="H31" s="3"/>
      <c r="I31" s="1">
        <v>2</v>
      </c>
      <c r="J31" s="4">
        <v>1</v>
      </c>
      <c r="K31" s="1"/>
      <c r="L31" s="1"/>
      <c r="M31" s="3">
        <v>1</v>
      </c>
      <c r="N31" s="1"/>
      <c r="O31" s="3"/>
      <c r="P31" s="1">
        <v>9</v>
      </c>
      <c r="Q31" s="3">
        <v>6</v>
      </c>
      <c r="R31" s="1">
        <v>1</v>
      </c>
      <c r="S31" s="4">
        <f t="shared" si="0"/>
        <v>33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>
        <v>1</v>
      </c>
      <c r="G33" s="1"/>
      <c r="H33" s="3"/>
      <c r="I33" s="1"/>
      <c r="J33" s="4"/>
      <c r="K33" s="1"/>
      <c r="L33" s="1"/>
      <c r="M33" s="3"/>
      <c r="N33" s="1"/>
      <c r="O33" s="3"/>
      <c r="P33" s="1"/>
      <c r="Q33" s="3"/>
      <c r="R33" s="1"/>
      <c r="S33" s="4">
        <f t="shared" si="0"/>
        <v>1</v>
      </c>
    </row>
    <row r="34" spans="1:19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0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" workbookViewId="0">
      <selection activeCell="G17" sqref="G17"/>
    </sheetView>
  </sheetViews>
  <sheetFormatPr defaultRowHeight="12.75"/>
  <cols>
    <col min="1" max="1" width="21.5" customWidth="1"/>
  </cols>
  <sheetData>
    <row r="1" spans="1:16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ht="15" customHeight="1">
      <c r="A3" s="2" t="s">
        <v>197</v>
      </c>
      <c r="B3" s="3"/>
      <c r="C3" s="4"/>
      <c r="D3" s="2" t="s">
        <v>234</v>
      </c>
      <c r="E3" s="3"/>
      <c r="F3" s="3"/>
      <c r="G3" s="4"/>
      <c r="H3" s="3" t="s">
        <v>235</v>
      </c>
      <c r="I3" s="4"/>
      <c r="J3" s="2"/>
      <c r="K3" s="3"/>
      <c r="L3" s="3"/>
      <c r="M3" s="4"/>
      <c r="N3" s="2"/>
      <c r="O3" s="32"/>
      <c r="P3" s="4"/>
    </row>
    <row r="4" spans="1:16" ht="15" customHeight="1">
      <c r="A4" s="2" t="s">
        <v>236</v>
      </c>
      <c r="B4" s="3"/>
      <c r="C4" s="4"/>
      <c r="D4" s="2" t="s">
        <v>237</v>
      </c>
      <c r="E4" s="4"/>
      <c r="F4" s="2" t="s">
        <v>238</v>
      </c>
      <c r="G4" s="4"/>
      <c r="H4" s="3"/>
      <c r="I4" s="4"/>
      <c r="J4" s="2"/>
      <c r="K4" s="4"/>
      <c r="L4" s="2"/>
      <c r="M4" s="4"/>
      <c r="N4" s="2"/>
      <c r="O4" s="3"/>
      <c r="P4" s="4"/>
    </row>
    <row r="5" spans="1:16" ht="15" customHeight="1">
      <c r="A5" s="13"/>
      <c r="B5" s="14"/>
      <c r="C5" s="16"/>
      <c r="D5" s="16"/>
      <c r="E5" s="16"/>
      <c r="F5" s="16"/>
      <c r="G5" s="16"/>
      <c r="H5" s="14"/>
      <c r="I5" s="16"/>
      <c r="J5" s="16"/>
      <c r="K5" s="16"/>
      <c r="L5" s="16"/>
      <c r="M5" s="16"/>
      <c r="N5" s="16"/>
      <c r="O5" s="16"/>
      <c r="P5" s="15"/>
    </row>
    <row r="6" spans="1:16" ht="15" customHeight="1">
      <c r="A6" s="6"/>
      <c r="B6" s="11" t="s">
        <v>75</v>
      </c>
      <c r="C6" s="11" t="s">
        <v>137</v>
      </c>
      <c r="D6" s="17"/>
      <c r="E6" s="11"/>
      <c r="F6" s="17" t="s">
        <v>138</v>
      </c>
      <c r="G6" s="11" t="s">
        <v>139</v>
      </c>
      <c r="H6" s="11" t="s">
        <v>146</v>
      </c>
      <c r="I6" s="11" t="s">
        <v>147</v>
      </c>
      <c r="J6" s="17" t="s">
        <v>147</v>
      </c>
      <c r="K6" s="11"/>
      <c r="L6" s="17"/>
      <c r="M6" s="11"/>
      <c r="N6" s="17"/>
      <c r="O6" s="25"/>
      <c r="P6" s="18"/>
    </row>
    <row r="7" spans="1:16" ht="15" customHeight="1">
      <c r="A7" s="12" t="s">
        <v>7</v>
      </c>
      <c r="B7" s="19" t="s">
        <v>140</v>
      </c>
      <c r="C7" s="19" t="s">
        <v>141</v>
      </c>
      <c r="D7" s="20" t="s">
        <v>142</v>
      </c>
      <c r="E7" s="19" t="s">
        <v>143</v>
      </c>
      <c r="F7" s="20" t="s">
        <v>144</v>
      </c>
      <c r="G7" s="19" t="s">
        <v>145</v>
      </c>
      <c r="H7" s="19" t="s">
        <v>148</v>
      </c>
      <c r="I7" s="19" t="s">
        <v>86</v>
      </c>
      <c r="J7" s="20" t="s">
        <v>53</v>
      </c>
      <c r="K7" s="19"/>
      <c r="L7" s="20"/>
      <c r="M7" s="19"/>
      <c r="N7" s="20"/>
      <c r="O7" s="26"/>
      <c r="P7" s="22" t="s">
        <v>55</v>
      </c>
    </row>
    <row r="8" spans="1:16" ht="15" customHeight="1">
      <c r="A8" s="5" t="s">
        <v>17</v>
      </c>
      <c r="B8" s="28">
        <v>0.41666666666666669</v>
      </c>
      <c r="C8" s="28">
        <v>0.44444444444444442</v>
      </c>
      <c r="D8" s="30">
        <v>0.47916666666666669</v>
      </c>
      <c r="E8" s="28">
        <v>0.50347222222222221</v>
      </c>
      <c r="F8" s="30">
        <v>0.52777777777777779</v>
      </c>
      <c r="G8" s="28">
        <v>0.54513888888888895</v>
      </c>
      <c r="H8" s="28"/>
      <c r="I8" s="28"/>
      <c r="J8" s="30"/>
      <c r="K8" s="1"/>
      <c r="L8" s="3"/>
      <c r="M8" s="1"/>
      <c r="N8" s="3"/>
      <c r="O8" s="1"/>
      <c r="P8" s="4"/>
    </row>
    <row r="9" spans="1:16" ht="15" customHeight="1">
      <c r="A9" s="1" t="s">
        <v>18</v>
      </c>
      <c r="B9" s="1"/>
      <c r="C9" s="1"/>
      <c r="D9" s="3"/>
      <c r="E9" s="1"/>
      <c r="F9" s="3">
        <v>1</v>
      </c>
      <c r="G9" s="1">
        <v>2</v>
      </c>
      <c r="H9" s="1">
        <v>2</v>
      </c>
      <c r="I9" s="1">
        <v>2</v>
      </c>
      <c r="J9" s="3"/>
      <c r="K9" s="1"/>
      <c r="L9" s="3"/>
      <c r="M9" s="1"/>
      <c r="N9" s="3"/>
      <c r="O9" s="1"/>
      <c r="P9" s="4">
        <f>SUM(B9:J9)</f>
        <v>7</v>
      </c>
    </row>
    <row r="10" spans="1:16" ht="15" customHeight="1">
      <c r="A10" s="1" t="s">
        <v>19</v>
      </c>
      <c r="B10" s="1"/>
      <c r="C10" s="1"/>
      <c r="D10" s="3"/>
      <c r="E10" s="1"/>
      <c r="F10" s="3"/>
      <c r="G10" s="1"/>
      <c r="H10" s="1"/>
      <c r="I10" s="1"/>
      <c r="J10" s="3"/>
      <c r="K10" s="1"/>
      <c r="L10" s="3"/>
      <c r="M10" s="1"/>
      <c r="N10" s="3"/>
      <c r="O10" s="1"/>
      <c r="P10" s="4">
        <f t="shared" ref="P10:P37" si="0">SUM(B10:J10)</f>
        <v>0</v>
      </c>
    </row>
    <row r="11" spans="1:16" ht="15" customHeight="1">
      <c r="A11" s="1" t="s">
        <v>20</v>
      </c>
      <c r="B11" s="1">
        <v>1</v>
      </c>
      <c r="C11" s="1"/>
      <c r="D11" s="3">
        <v>2</v>
      </c>
      <c r="E11" s="1"/>
      <c r="F11" s="3">
        <v>1</v>
      </c>
      <c r="G11" s="1"/>
      <c r="H11" s="1"/>
      <c r="I11" s="1"/>
      <c r="J11" s="3"/>
      <c r="K11" s="1"/>
      <c r="L11" s="3"/>
      <c r="M11" s="1"/>
      <c r="N11" s="3"/>
      <c r="O11" s="1"/>
      <c r="P11" s="4">
        <f t="shared" si="0"/>
        <v>4</v>
      </c>
    </row>
    <row r="12" spans="1:16" ht="15" customHeight="1">
      <c r="A12" s="1" t="s">
        <v>21</v>
      </c>
      <c r="B12" s="1"/>
      <c r="C12" s="1"/>
      <c r="D12" s="3"/>
      <c r="E12" s="1"/>
      <c r="F12" s="3"/>
      <c r="G12" s="1"/>
      <c r="H12" s="1"/>
      <c r="I12" s="1"/>
      <c r="J12" s="3"/>
      <c r="K12" s="1"/>
      <c r="L12" s="3"/>
      <c r="M12" s="1"/>
      <c r="N12" s="3"/>
      <c r="O12" s="1"/>
      <c r="P12" s="4">
        <f t="shared" si="0"/>
        <v>0</v>
      </c>
    </row>
    <row r="13" spans="1:16" ht="15" customHeight="1">
      <c r="A13" s="1" t="s">
        <v>22</v>
      </c>
      <c r="B13" s="1"/>
      <c r="C13" s="1"/>
      <c r="D13" s="3"/>
      <c r="E13" s="1"/>
      <c r="F13" s="3"/>
      <c r="G13" s="1"/>
      <c r="H13" s="1"/>
      <c r="I13" s="1"/>
      <c r="J13" s="3"/>
      <c r="K13" s="1"/>
      <c r="L13" s="3"/>
      <c r="M13" s="1"/>
      <c r="N13" s="3"/>
      <c r="O13" s="1"/>
      <c r="P13" s="4">
        <f t="shared" si="0"/>
        <v>0</v>
      </c>
    </row>
    <row r="14" spans="1:16" ht="15" customHeight="1">
      <c r="A14" s="1" t="s">
        <v>23</v>
      </c>
      <c r="B14" s="1"/>
      <c r="C14" s="1"/>
      <c r="D14" s="3"/>
      <c r="E14" s="1"/>
      <c r="F14" s="3"/>
      <c r="G14" s="1"/>
      <c r="H14" s="1"/>
      <c r="I14" s="1"/>
      <c r="J14" s="3"/>
      <c r="K14" s="1"/>
      <c r="L14" s="3"/>
      <c r="M14" s="1"/>
      <c r="N14" s="3"/>
      <c r="O14" s="1"/>
      <c r="P14" s="4">
        <f t="shared" si="0"/>
        <v>0</v>
      </c>
    </row>
    <row r="15" spans="1:16" ht="15" customHeight="1">
      <c r="A15" s="1" t="s">
        <v>24</v>
      </c>
      <c r="B15" s="1"/>
      <c r="C15" s="1"/>
      <c r="D15" s="3"/>
      <c r="E15" s="1"/>
      <c r="F15" s="3"/>
      <c r="G15" s="1"/>
      <c r="H15" s="1"/>
      <c r="I15" s="1"/>
      <c r="J15" s="3"/>
      <c r="K15" s="1"/>
      <c r="L15" s="3"/>
      <c r="M15" s="1"/>
      <c r="N15" s="3"/>
      <c r="O15" s="1"/>
      <c r="P15" s="4">
        <f t="shared" si="0"/>
        <v>0</v>
      </c>
    </row>
    <row r="16" spans="1:16" ht="15" customHeight="1">
      <c r="A16" s="1" t="s">
        <v>25</v>
      </c>
      <c r="B16" s="1"/>
      <c r="C16" s="1"/>
      <c r="D16" s="3"/>
      <c r="E16" s="1"/>
      <c r="F16" s="3"/>
      <c r="G16" s="1"/>
      <c r="H16" s="1"/>
      <c r="I16" s="1"/>
      <c r="J16" s="3"/>
      <c r="K16" s="1"/>
      <c r="L16" s="3"/>
      <c r="M16" s="1"/>
      <c r="N16" s="3"/>
      <c r="O16" s="1"/>
      <c r="P16" s="4">
        <f t="shared" si="0"/>
        <v>0</v>
      </c>
    </row>
    <row r="17" spans="1:16" ht="15" customHeight="1">
      <c r="A17" s="1" t="s">
        <v>26</v>
      </c>
      <c r="B17" s="1"/>
      <c r="C17" s="1"/>
      <c r="D17" s="3"/>
      <c r="E17" s="1"/>
      <c r="F17" s="3"/>
      <c r="G17" s="1"/>
      <c r="H17" s="1"/>
      <c r="I17" s="1"/>
      <c r="J17" s="3"/>
      <c r="K17" s="1"/>
      <c r="L17" s="3"/>
      <c r="M17" s="1"/>
      <c r="N17" s="3"/>
      <c r="O17" s="1"/>
      <c r="P17" s="4">
        <f t="shared" si="0"/>
        <v>0</v>
      </c>
    </row>
    <row r="18" spans="1:16" ht="15" customHeight="1">
      <c r="A18" s="1" t="s">
        <v>27</v>
      </c>
      <c r="B18" s="1">
        <v>5</v>
      </c>
      <c r="C18" s="1">
        <v>2</v>
      </c>
      <c r="D18" s="3"/>
      <c r="E18" s="1"/>
      <c r="F18" s="3"/>
      <c r="G18" s="1"/>
      <c r="H18" s="1"/>
      <c r="I18" s="1">
        <v>2</v>
      </c>
      <c r="J18" s="3">
        <v>2</v>
      </c>
      <c r="K18" s="1"/>
      <c r="L18" s="3"/>
      <c r="M18" s="1"/>
      <c r="N18" s="3"/>
      <c r="O18" s="1"/>
      <c r="P18" s="4">
        <f t="shared" si="0"/>
        <v>11</v>
      </c>
    </row>
    <row r="19" spans="1:16" ht="15" customHeight="1">
      <c r="A19" s="1" t="s">
        <v>28</v>
      </c>
      <c r="B19" s="1">
        <v>18</v>
      </c>
      <c r="C19" s="1">
        <v>4</v>
      </c>
      <c r="D19" s="3">
        <v>2</v>
      </c>
      <c r="E19" s="1">
        <v>3</v>
      </c>
      <c r="F19" s="3">
        <v>1</v>
      </c>
      <c r="G19" s="1">
        <v>4</v>
      </c>
      <c r="H19" s="1"/>
      <c r="I19" s="1">
        <v>2</v>
      </c>
      <c r="J19" s="3">
        <v>3</v>
      </c>
      <c r="K19" s="1"/>
      <c r="L19" s="3"/>
      <c r="M19" s="1"/>
      <c r="N19" s="3"/>
      <c r="O19" s="1"/>
      <c r="P19" s="4">
        <f t="shared" si="0"/>
        <v>37</v>
      </c>
    </row>
    <row r="20" spans="1:16" ht="15" customHeight="1">
      <c r="A20" s="1" t="s">
        <v>210</v>
      </c>
      <c r="B20" s="1"/>
      <c r="C20" s="1"/>
      <c r="D20" s="3"/>
      <c r="E20" s="1"/>
      <c r="F20" s="3"/>
      <c r="G20" s="1"/>
      <c r="H20" s="1"/>
      <c r="I20" s="1"/>
      <c r="J20" s="3"/>
      <c r="K20" s="1"/>
      <c r="L20" s="3"/>
      <c r="M20" s="1"/>
      <c r="N20" s="3"/>
      <c r="O20" s="1"/>
      <c r="P20" s="4">
        <f t="shared" si="0"/>
        <v>0</v>
      </c>
    </row>
    <row r="21" spans="1:16" ht="15" customHeight="1">
      <c r="A21" s="1" t="s">
        <v>29</v>
      </c>
      <c r="B21" s="1"/>
      <c r="C21" s="1"/>
      <c r="D21" s="3"/>
      <c r="E21" s="1"/>
      <c r="F21" s="3"/>
      <c r="G21" s="1"/>
      <c r="H21" s="1"/>
      <c r="I21" s="1"/>
      <c r="J21" s="3"/>
      <c r="K21" s="1"/>
      <c r="L21" s="3"/>
      <c r="M21" s="1"/>
      <c r="N21" s="3"/>
      <c r="O21" s="1"/>
      <c r="P21" s="4">
        <f t="shared" si="0"/>
        <v>0</v>
      </c>
    </row>
    <row r="22" spans="1:16" ht="15" customHeight="1">
      <c r="A22" s="1" t="s">
        <v>30</v>
      </c>
      <c r="B22" s="1"/>
      <c r="C22" s="1"/>
      <c r="D22" s="3"/>
      <c r="E22" s="1"/>
      <c r="F22" s="3"/>
      <c r="G22" s="1"/>
      <c r="H22" s="1"/>
      <c r="I22" s="1"/>
      <c r="J22" s="3"/>
      <c r="K22" s="1"/>
      <c r="L22" s="3"/>
      <c r="M22" s="1"/>
      <c r="N22" s="3"/>
      <c r="O22" s="1"/>
      <c r="P22" s="4">
        <f t="shared" si="0"/>
        <v>0</v>
      </c>
    </row>
    <row r="23" spans="1:16" ht="15" customHeight="1">
      <c r="A23" s="1" t="s">
        <v>31</v>
      </c>
      <c r="B23" s="1"/>
      <c r="C23" s="1"/>
      <c r="D23" s="3"/>
      <c r="E23" s="1"/>
      <c r="F23" s="3"/>
      <c r="G23" s="1"/>
      <c r="H23" s="1"/>
      <c r="I23" s="1">
        <v>1</v>
      </c>
      <c r="J23" s="3">
        <v>2</v>
      </c>
      <c r="K23" s="1"/>
      <c r="L23" s="3"/>
      <c r="M23" s="1"/>
      <c r="N23" s="3"/>
      <c r="O23" s="1"/>
      <c r="P23" s="4">
        <f t="shared" si="0"/>
        <v>3</v>
      </c>
    </row>
    <row r="24" spans="1:16" ht="15" customHeight="1">
      <c r="A24" s="1" t="s">
        <v>32</v>
      </c>
      <c r="B24" s="1"/>
      <c r="C24" s="1"/>
      <c r="D24" s="3"/>
      <c r="E24" s="1"/>
      <c r="F24" s="3"/>
      <c r="G24" s="1"/>
      <c r="H24" s="1"/>
      <c r="I24" s="1"/>
      <c r="J24" s="3"/>
      <c r="K24" s="1"/>
      <c r="L24" s="3"/>
      <c r="M24" s="1"/>
      <c r="N24" s="3"/>
      <c r="O24" s="1"/>
      <c r="P24" s="4">
        <f t="shared" si="0"/>
        <v>0</v>
      </c>
    </row>
    <row r="25" spans="1:16" ht="15" customHeight="1">
      <c r="A25" s="1" t="s">
        <v>33</v>
      </c>
      <c r="B25" s="1"/>
      <c r="C25" s="1"/>
      <c r="D25" s="3">
        <v>37</v>
      </c>
      <c r="E25" s="1"/>
      <c r="F25" s="3"/>
      <c r="G25" s="1"/>
      <c r="H25" s="1">
        <v>1</v>
      </c>
      <c r="I25" s="1">
        <v>3</v>
      </c>
      <c r="J25" s="3">
        <v>5</v>
      </c>
      <c r="K25" s="1"/>
      <c r="L25" s="3"/>
      <c r="M25" s="1"/>
      <c r="N25" s="3"/>
      <c r="O25" s="1"/>
      <c r="P25" s="4">
        <f t="shared" si="0"/>
        <v>46</v>
      </c>
    </row>
    <row r="26" spans="1:16" ht="15" customHeight="1">
      <c r="A26" s="1" t="s">
        <v>34</v>
      </c>
      <c r="B26" s="1"/>
      <c r="C26" s="1"/>
      <c r="D26" s="3"/>
      <c r="E26" s="1"/>
      <c r="F26" s="3"/>
      <c r="G26" s="1"/>
      <c r="H26" s="1"/>
      <c r="I26" s="1"/>
      <c r="J26" s="3"/>
      <c r="K26" s="1"/>
      <c r="L26" s="3"/>
      <c r="M26" s="1"/>
      <c r="N26" s="3"/>
      <c r="O26" s="1"/>
      <c r="P26" s="4">
        <f t="shared" si="0"/>
        <v>0</v>
      </c>
    </row>
    <row r="27" spans="1:16" ht="15" customHeight="1">
      <c r="A27" s="1" t="s">
        <v>35</v>
      </c>
      <c r="B27" s="1"/>
      <c r="C27" s="1"/>
      <c r="D27" s="3"/>
      <c r="E27" s="1"/>
      <c r="F27" s="3"/>
      <c r="G27" s="1"/>
      <c r="H27" s="1"/>
      <c r="I27" s="1"/>
      <c r="J27" s="3"/>
      <c r="K27" s="1"/>
      <c r="L27" s="3"/>
      <c r="M27" s="1"/>
      <c r="N27" s="3"/>
      <c r="O27" s="1"/>
      <c r="P27" s="4">
        <f t="shared" si="0"/>
        <v>0</v>
      </c>
    </row>
    <row r="28" spans="1:16" ht="15" customHeight="1">
      <c r="A28" s="1" t="s">
        <v>36</v>
      </c>
      <c r="B28" s="1"/>
      <c r="C28" s="1"/>
      <c r="D28" s="3"/>
      <c r="E28" s="1"/>
      <c r="F28" s="3"/>
      <c r="G28" s="1"/>
      <c r="H28" s="1"/>
      <c r="I28" s="1"/>
      <c r="J28" s="3"/>
      <c r="K28" s="1"/>
      <c r="L28" s="3"/>
      <c r="M28" s="1"/>
      <c r="N28" s="3"/>
      <c r="O28" s="1"/>
      <c r="P28" s="4">
        <f t="shared" si="0"/>
        <v>0</v>
      </c>
    </row>
    <row r="29" spans="1:16" ht="15" customHeight="1">
      <c r="A29" s="1" t="s">
        <v>37</v>
      </c>
      <c r="B29" s="1"/>
      <c r="C29" s="1"/>
      <c r="D29" s="3"/>
      <c r="E29" s="1"/>
      <c r="F29" s="3"/>
      <c r="G29" s="1"/>
      <c r="H29" s="1"/>
      <c r="I29" s="1"/>
      <c r="J29" s="3"/>
      <c r="K29" s="1"/>
      <c r="L29" s="3"/>
      <c r="M29" s="1"/>
      <c r="N29" s="3"/>
      <c r="O29" s="1"/>
      <c r="P29" s="4">
        <f t="shared" si="0"/>
        <v>0</v>
      </c>
    </row>
    <row r="30" spans="1:16" ht="15" customHeight="1">
      <c r="A30" s="1" t="s">
        <v>38</v>
      </c>
      <c r="B30" s="1"/>
      <c r="C30" s="1"/>
      <c r="D30" s="3"/>
      <c r="E30" s="1"/>
      <c r="F30" s="3"/>
      <c r="G30" s="1">
        <v>2</v>
      </c>
      <c r="H30" s="1"/>
      <c r="I30" s="1">
        <v>2</v>
      </c>
      <c r="J30" s="3"/>
      <c r="K30" s="1"/>
      <c r="L30" s="3"/>
      <c r="M30" s="1"/>
      <c r="N30" s="3"/>
      <c r="O30" s="1"/>
      <c r="P30" s="4">
        <f t="shared" si="0"/>
        <v>4</v>
      </c>
    </row>
    <row r="31" spans="1:16" ht="15" customHeight="1">
      <c r="A31" s="1" t="s">
        <v>39</v>
      </c>
      <c r="B31" s="1"/>
      <c r="C31" s="1"/>
      <c r="D31" s="3">
        <v>6</v>
      </c>
      <c r="E31" s="1"/>
      <c r="F31" s="3"/>
      <c r="G31" s="1">
        <v>2</v>
      </c>
      <c r="H31" s="1"/>
      <c r="I31" s="1"/>
      <c r="J31" s="3">
        <v>1</v>
      </c>
      <c r="K31" s="1"/>
      <c r="L31" s="3"/>
      <c r="M31" s="1"/>
      <c r="N31" s="3"/>
      <c r="O31" s="1"/>
      <c r="P31" s="4">
        <f t="shared" si="0"/>
        <v>9</v>
      </c>
    </row>
    <row r="32" spans="1:16" ht="15" customHeight="1">
      <c r="A32" s="1" t="s">
        <v>40</v>
      </c>
      <c r="B32" s="1"/>
      <c r="C32" s="1"/>
      <c r="D32" s="3"/>
      <c r="E32" s="1"/>
      <c r="F32" s="3"/>
      <c r="G32" s="1"/>
      <c r="H32" s="1"/>
      <c r="I32" s="1"/>
      <c r="J32" s="3"/>
      <c r="K32" s="1"/>
      <c r="L32" s="3"/>
      <c r="M32" s="1"/>
      <c r="N32" s="3"/>
      <c r="O32" s="1"/>
      <c r="P32" s="4">
        <f t="shared" si="0"/>
        <v>0</v>
      </c>
    </row>
    <row r="33" spans="1:16" ht="15" customHeight="1">
      <c r="A33" s="1" t="s">
        <v>41</v>
      </c>
      <c r="B33" s="1"/>
      <c r="C33" s="1">
        <v>2</v>
      </c>
      <c r="D33" s="3"/>
      <c r="E33" s="1">
        <v>1</v>
      </c>
      <c r="F33" s="3">
        <v>3</v>
      </c>
      <c r="G33" s="1">
        <v>2</v>
      </c>
      <c r="H33" s="1">
        <v>1</v>
      </c>
      <c r="I33" s="1">
        <v>4</v>
      </c>
      <c r="J33" s="3"/>
      <c r="K33" s="1"/>
      <c r="L33" s="3"/>
      <c r="M33" s="1"/>
      <c r="N33" s="3"/>
      <c r="O33" s="1"/>
      <c r="P33" s="4">
        <f t="shared" si="0"/>
        <v>13</v>
      </c>
    </row>
    <row r="34" spans="1:16" ht="15" customHeight="1">
      <c r="A34" s="1" t="s">
        <v>42</v>
      </c>
      <c r="B34" s="1">
        <v>1</v>
      </c>
      <c r="C34" s="1"/>
      <c r="D34" s="3"/>
      <c r="E34" s="1"/>
      <c r="F34" s="3"/>
      <c r="G34" s="1"/>
      <c r="H34" s="1"/>
      <c r="I34" s="1"/>
      <c r="J34" s="3"/>
      <c r="K34" s="1"/>
      <c r="L34" s="3"/>
      <c r="M34" s="1"/>
      <c r="N34" s="3"/>
      <c r="O34" s="1"/>
      <c r="P34" s="4">
        <f t="shared" si="0"/>
        <v>1</v>
      </c>
    </row>
    <row r="35" spans="1:16" ht="15" customHeight="1">
      <c r="A35" s="1" t="s">
        <v>43</v>
      </c>
      <c r="B35" s="1"/>
      <c r="C35" s="1"/>
      <c r="D35" s="3"/>
      <c r="E35" s="1"/>
      <c r="F35" s="3"/>
      <c r="G35" s="1"/>
      <c r="H35" s="1"/>
      <c r="I35" s="1"/>
      <c r="J35" s="3"/>
      <c r="K35" s="1"/>
      <c r="L35" s="3"/>
      <c r="M35" s="1"/>
      <c r="N35" s="3"/>
      <c r="O35" s="1"/>
      <c r="P35" s="4">
        <f t="shared" si="0"/>
        <v>0</v>
      </c>
    </row>
    <row r="36" spans="1:16" ht="15" customHeight="1">
      <c r="A36" s="1" t="s">
        <v>44</v>
      </c>
      <c r="B36" s="1"/>
      <c r="C36" s="1"/>
      <c r="D36" s="3"/>
      <c r="E36" s="1"/>
      <c r="F36" s="3"/>
      <c r="G36" s="1"/>
      <c r="H36" s="1"/>
      <c r="I36" s="1"/>
      <c r="J36" s="3"/>
      <c r="K36" s="1"/>
      <c r="L36" s="3"/>
      <c r="M36" s="1"/>
      <c r="N36" s="3"/>
      <c r="O36" s="1"/>
      <c r="P36" s="4">
        <f t="shared" si="0"/>
        <v>0</v>
      </c>
    </row>
    <row r="37" spans="1:16" ht="15" customHeight="1">
      <c r="A37" s="1" t="s">
        <v>45</v>
      </c>
      <c r="B37" s="1"/>
      <c r="C37" s="1"/>
      <c r="D37" s="3"/>
      <c r="E37" s="1"/>
      <c r="F37" s="3"/>
      <c r="G37" s="1"/>
      <c r="H37" s="1"/>
      <c r="I37" s="1"/>
      <c r="J37" s="3"/>
      <c r="K37" s="1"/>
      <c r="L37" s="3"/>
      <c r="M37" s="1"/>
      <c r="N37" s="3"/>
      <c r="O37" s="1"/>
      <c r="P37" s="4">
        <f t="shared" si="0"/>
        <v>0</v>
      </c>
    </row>
    <row r="38" spans="1:16" ht="15" customHeight="1">
      <c r="A38" s="1"/>
      <c r="B38" s="1"/>
      <c r="C38" s="1"/>
      <c r="D38" s="3"/>
      <c r="E38" s="1"/>
      <c r="F38" s="3"/>
      <c r="G38" s="1"/>
      <c r="H38" s="1"/>
      <c r="I38" s="1"/>
      <c r="J38" s="3"/>
      <c r="K38" s="1"/>
      <c r="L38" s="3"/>
      <c r="M38" s="1"/>
      <c r="N38" s="3"/>
      <c r="O38" s="1"/>
      <c r="P38" s="4"/>
    </row>
    <row r="39" spans="1:16" ht="15" customHeight="1">
      <c r="A39" s="1"/>
      <c r="B39" s="1"/>
      <c r="C39" s="1"/>
      <c r="D39" s="3"/>
      <c r="E39" s="1"/>
      <c r="F39" s="3"/>
      <c r="G39" s="1"/>
      <c r="H39" s="1"/>
      <c r="I39" s="1"/>
      <c r="J39" s="3"/>
      <c r="K39" s="1"/>
      <c r="L39" s="3"/>
      <c r="M39" s="1"/>
      <c r="N39" s="3"/>
      <c r="O39" s="1"/>
      <c r="P39" s="4"/>
    </row>
    <row r="40" spans="1:16" ht="15" customHeight="1">
      <c r="A40" s="1"/>
      <c r="B40" s="1"/>
      <c r="C40" s="1"/>
      <c r="D40" s="3"/>
      <c r="E40" s="1"/>
      <c r="F40" s="3"/>
      <c r="G40" s="1"/>
      <c r="H40" s="1"/>
      <c r="I40" s="1"/>
      <c r="J40" s="3"/>
      <c r="K40" s="1"/>
      <c r="L40" s="3"/>
      <c r="M40" s="1"/>
      <c r="N40" s="3"/>
      <c r="O40" s="1"/>
      <c r="P40" s="4"/>
    </row>
    <row r="41" spans="1:16" ht="15" customHeight="1">
      <c r="A41" s="1"/>
      <c r="B41" s="1"/>
      <c r="C41" s="1"/>
      <c r="D41" s="3"/>
      <c r="E41" s="1"/>
      <c r="F41" s="3"/>
      <c r="G41" s="1"/>
      <c r="H41" s="1"/>
      <c r="I41" s="1"/>
      <c r="J41" s="3"/>
      <c r="K41" s="1"/>
      <c r="L41" s="3"/>
      <c r="M41" s="1"/>
      <c r="N41" s="3"/>
      <c r="O41" s="1"/>
      <c r="P41" s="4"/>
    </row>
    <row r="42" spans="1:16" ht="15" customHeight="1">
      <c r="A42" s="1"/>
      <c r="B42" s="1"/>
      <c r="C42" s="1"/>
      <c r="D42" s="3"/>
      <c r="E42" s="1"/>
      <c r="F42" s="3"/>
      <c r="G42" s="1"/>
      <c r="H42" s="1"/>
      <c r="I42" s="1"/>
      <c r="J42" s="3"/>
      <c r="K42" s="1"/>
      <c r="L42" s="3"/>
      <c r="M42" s="1"/>
      <c r="N42" s="3"/>
      <c r="O42" s="1"/>
      <c r="P42" s="4"/>
    </row>
    <row r="43" spans="1:16" ht="15" customHeight="1">
      <c r="A43" s="1"/>
      <c r="B43" s="3"/>
      <c r="C43" s="1"/>
      <c r="D43" s="3"/>
      <c r="E43" s="1"/>
      <c r="F43" s="3"/>
      <c r="G43" s="1"/>
      <c r="H43" s="3"/>
      <c r="I43" s="1"/>
      <c r="J43" s="3"/>
      <c r="K43" s="1"/>
      <c r="L43" s="3"/>
      <c r="M43" s="1"/>
      <c r="N43" s="3"/>
      <c r="O43" s="1"/>
      <c r="P43" s="4"/>
    </row>
    <row r="44" spans="1:16" ht="15" customHeight="1">
      <c r="A44" s="1"/>
      <c r="B44" s="3"/>
      <c r="C44" s="1"/>
      <c r="D44" s="3"/>
      <c r="E44" s="1"/>
      <c r="F44" s="3"/>
      <c r="G44" s="1"/>
      <c r="H44" s="3"/>
      <c r="I44" s="1"/>
      <c r="J44" s="3"/>
      <c r="K44" s="1"/>
      <c r="L44" s="3"/>
      <c r="M44" s="1"/>
      <c r="N44" s="3"/>
      <c r="O44" s="1"/>
      <c r="P44" s="4"/>
    </row>
    <row r="45" spans="1:16" ht="15" customHeight="1">
      <c r="A45" s="1"/>
      <c r="B45" s="3"/>
      <c r="C45" s="1"/>
      <c r="D45" s="3"/>
      <c r="E45" s="1"/>
      <c r="F45" s="3"/>
      <c r="G45" s="1"/>
      <c r="H45" s="3"/>
      <c r="I45" s="1"/>
      <c r="J45" s="3"/>
      <c r="K45" s="1"/>
      <c r="L45" s="3"/>
      <c r="M45" s="1"/>
      <c r="N45" s="3"/>
      <c r="O45" s="1"/>
      <c r="P45" s="4"/>
    </row>
    <row r="46" spans="1:16" ht="15" customHeight="1">
      <c r="A46" s="1"/>
      <c r="B46" s="3"/>
      <c r="C46" s="1"/>
      <c r="D46" s="3"/>
      <c r="E46" s="1"/>
      <c r="F46" s="3"/>
      <c r="G46" s="1"/>
      <c r="H46" s="3"/>
      <c r="I46" s="1"/>
      <c r="J46" s="3"/>
      <c r="K46" s="1"/>
      <c r="L46" s="3"/>
      <c r="M46" s="1"/>
      <c r="N46" s="3"/>
      <c r="O46" s="1"/>
      <c r="P46" s="4"/>
    </row>
    <row r="47" spans="1:16" ht="15" customHeight="1">
      <c r="A47" s="1"/>
      <c r="B47" s="3"/>
      <c r="C47" s="1"/>
      <c r="D47" s="3"/>
      <c r="E47" s="1"/>
      <c r="F47" s="3"/>
      <c r="G47" s="1"/>
      <c r="H47" s="3"/>
      <c r="I47" s="1"/>
      <c r="J47" s="3"/>
      <c r="K47" s="1"/>
      <c r="L47" s="3"/>
      <c r="M47" s="1"/>
      <c r="N47" s="3"/>
      <c r="O47" s="1"/>
      <c r="P47" s="4"/>
    </row>
    <row r="48" spans="1:16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A3082446</value>
    </field>
    <field name="Objective-Title">
      <value order="0">RSPB Seaduck Data - 2005-04 - DEC 05</value>
    </field>
    <field name="Objective-Description">
      <value order="0"/>
    </field>
    <field name="Objective-CreationStamp">
      <value order="0">2019-10-16T13:27:04Z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2019-10-16T13:27:24Z</value>
    </field>
    <field name="Objective-ModificationStamp">
      <value order="0">2019-10-16T13:27:24Z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vA5443279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Helmsdale</vt:lpstr>
      <vt:lpstr>Brora</vt:lpstr>
      <vt:lpstr>Outer Dornoch</vt:lpstr>
      <vt:lpstr>Inner Dornoch </vt:lpstr>
      <vt:lpstr>East-Ross</vt:lpstr>
      <vt:lpstr>Cromarty </vt:lpstr>
      <vt:lpstr>Inverness</vt:lpstr>
      <vt:lpstr>Riff Bank</vt:lpstr>
      <vt:lpstr>Bars </vt:lpstr>
      <vt:lpstr>Burghead Bay</vt:lpstr>
      <vt:lpstr>Burg-Lossie</vt:lpstr>
      <vt:lpstr>Spey Bay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Jen Graham</cp:lastModifiedBy>
  <cp:lastPrinted>2005-10-28T09:16:53Z</cp:lastPrinted>
  <dcterms:created xsi:type="dcterms:W3CDTF">1999-10-27T15:11:55Z</dcterms:created>
  <dcterms:modified xsi:type="dcterms:W3CDTF">2019-10-16T13:27:05Z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A3082446</vt:lpwstr>
  </property>
  <property fmtid="{D5CDD505-2E9C-101B-9397-08002B2CF9AE}" pid="4" name="Objective-Title">
    <vt:lpwstr>RSPB Seaduck Data - 2005-04 - DEC 05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2019-10-16T13:27:10Z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2019-10-16T13:27:24Z</vt:filetime>
  </property>
  <property fmtid="{D5CDD505-2E9C-101B-9397-08002B2CF9AE}" pid="10" name="Objective-ModificationStamp">
    <vt:filetime>2019-10-16T13:27:24Z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vA5443279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