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vbaProject.bin" ContentType="application/vnd.ms-office.vbaProject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984" windowHeight="8712"/>
  </bookViews>
  <sheets>
    <sheet name="52-301,52-301.1" sheetId="1" r:id="rId1"/>
    <sheet name="表格" sheetId="3" r:id="rId2"/>
  </sheets>
  <externalReferences>
    <externalReference r:id="rId3"/>
  </externalReferences>
  <definedNames>
    <definedName name="_xlnm._FilterDatabase" localSheetId="0" hidden="1">'52-301,52-301.1'!$B$1:$U$13</definedName>
    <definedName name="_xlnm.Print_Area" localSheetId="0">'52-301,52-301.1'!$B$1:$U$250</definedName>
    <definedName name="_xlnm.Print_Area" localSheetId="1">表格!$B$1:$U$102</definedName>
    <definedName name="xx">2+5</definedName>
  </definedNames>
  <calcPr calcId="144525"/>
</workbook>
</file>

<file path=xl/comments1.xml><?xml version="1.0" encoding="utf-8"?>
<comments xmlns="http://schemas.openxmlformats.org/spreadsheetml/2006/main">
  <authors>
    <author>高伟</author>
  </authors>
  <commentList>
    <comment ref="V31" authorId="0">
      <text>
        <r>
          <rPr>
            <b/>
            <sz val="9"/>
            <rFont val="宋体"/>
            <charset val="134"/>
          </rPr>
          <t>这一列什么意思</t>
        </r>
      </text>
    </comment>
  </commentList>
</comments>
</file>

<file path=xl/sharedStrings.xml><?xml version="1.0" encoding="utf-8"?>
<sst xmlns="http://schemas.openxmlformats.org/spreadsheetml/2006/main" count="445" uniqueCount="204">
  <si>
    <t>SAMC 52-1（2020-05）</t>
  </si>
  <si>
    <t>选项</t>
  </si>
  <si>
    <t>温度记录仪校准原始数据记录表</t>
  </si>
  <si>
    <t>CORRECTION DATA REPORT OF TEMPERATURE RECORDER</t>
  </si>
  <si>
    <t xml:space="preserve">接收日期: </t>
  </si>
  <si>
    <t xml:space="preserve">登记号: </t>
  </si>
  <si>
    <t>/</t>
  </si>
  <si>
    <t>登记号</t>
  </si>
  <si>
    <t>Received Date</t>
  </si>
  <si>
    <t>Register No.</t>
  </si>
  <si>
    <t xml:space="preserve">委托单位: </t>
  </si>
  <si>
    <t>631-1*</t>
  </si>
  <si>
    <t xml:space="preserve">委托单位地址: </t>
  </si>
  <si>
    <t>1/S216</t>
  </si>
  <si>
    <t>委托单位</t>
  </si>
  <si>
    <t>部装车间</t>
  </si>
  <si>
    <t>部装车间-浦东</t>
  </si>
  <si>
    <t>长度专业室</t>
  </si>
  <si>
    <t>电学计量室</t>
  </si>
  <si>
    <t>非金属专业室</t>
  </si>
  <si>
    <t>复合材料制造车间</t>
  </si>
  <si>
    <t>工装部</t>
  </si>
  <si>
    <t>工装制造车间</t>
  </si>
  <si>
    <t>航空专用测试室</t>
  </si>
  <si>
    <t>航研所</t>
  </si>
  <si>
    <t>化学专业室</t>
  </si>
  <si>
    <t>金属专业室</t>
  </si>
  <si>
    <t>凯飞事业部质量部</t>
  </si>
  <si>
    <t>凯飞数控车间</t>
  </si>
  <si>
    <t>凯飞质保部</t>
  </si>
  <si>
    <t>凯飞装配车间</t>
  </si>
  <si>
    <t>力学专业室</t>
  </si>
  <si>
    <t xml:space="preserve">情报档案馆 </t>
  </si>
  <si>
    <t>热表处理车间</t>
  </si>
  <si>
    <t>热工专业室</t>
  </si>
  <si>
    <t>物流中心</t>
  </si>
  <si>
    <t>质量管理部</t>
  </si>
  <si>
    <t>总装车间</t>
  </si>
  <si>
    <t>总装车间工装</t>
  </si>
  <si>
    <t>钣金制造车间</t>
  </si>
  <si>
    <t>Applicant</t>
  </si>
  <si>
    <t>Applicant Add.</t>
  </si>
  <si>
    <t>单位地址</t>
  </si>
  <si>
    <t xml:space="preserve">设备名称: </t>
  </si>
  <si>
    <t>温度显示仪</t>
  </si>
  <si>
    <t xml:space="preserve">制造厂商: </t>
  </si>
  <si>
    <t>型号/规格:</t>
  </si>
  <si>
    <t>TE-8501ANL2</t>
  </si>
  <si>
    <t xml:space="preserve">设备编号: </t>
  </si>
  <si>
    <t>名称</t>
  </si>
  <si>
    <t>温湿度计</t>
  </si>
  <si>
    <t>温湿度记录仪</t>
  </si>
  <si>
    <t>数字温湿度计</t>
  </si>
  <si>
    <t>数字温湿度记录仪</t>
  </si>
  <si>
    <t>Name</t>
  </si>
  <si>
    <t>MFG.</t>
  </si>
  <si>
    <t>Type/Spec.</t>
  </si>
  <si>
    <t>S/N</t>
  </si>
  <si>
    <t>型号</t>
  </si>
  <si>
    <t>272-A</t>
  </si>
  <si>
    <t xml:space="preserve">DSR-TH </t>
  </si>
  <si>
    <t xml:space="preserve">DSR-TH-RC </t>
  </si>
  <si>
    <t xml:space="preserve">DSR-TH-UC </t>
  </si>
  <si>
    <t xml:space="preserve">DSR-TH-VC </t>
  </si>
  <si>
    <t xml:space="preserve">DSR-THEXT-RC </t>
  </si>
  <si>
    <t xml:space="preserve">DSR-THEXT-UC </t>
  </si>
  <si>
    <t xml:space="preserve">HL-20D </t>
  </si>
  <si>
    <t>HM10</t>
  </si>
  <si>
    <t xml:space="preserve">RX-TH501-01 </t>
  </si>
  <si>
    <t xml:space="preserve">TH-600 </t>
  </si>
  <si>
    <t xml:space="preserve">TH391 </t>
  </si>
  <si>
    <t xml:space="preserve">TR-2B </t>
  </si>
  <si>
    <t xml:space="preserve">ZJ-2B </t>
  </si>
  <si>
    <t xml:space="preserve">ZJ1 </t>
  </si>
  <si>
    <t xml:space="preserve">ZJ1-2A </t>
  </si>
  <si>
    <t xml:space="preserve">ZJ1-2B </t>
  </si>
  <si>
    <t xml:space="preserve">校准地点: </t>
  </si>
  <si>
    <t>204/214</t>
  </si>
  <si>
    <t>校准日期：</t>
  </si>
  <si>
    <t>温度(℃):</t>
  </si>
  <si>
    <t>20.5~21.0</t>
  </si>
  <si>
    <t xml:space="preserve">湿度(%RH):    </t>
  </si>
  <si>
    <t>54.0~57.0</t>
  </si>
  <si>
    <t>校准地点</t>
  </si>
  <si>
    <t>LCP</t>
  </si>
  <si>
    <t>现场</t>
  </si>
  <si>
    <r>
      <rPr>
        <sz val="9"/>
        <color theme="1"/>
        <rFont val="宋体"/>
        <charset val="134"/>
      </rPr>
      <t xml:space="preserve">Cal. Add.   </t>
    </r>
  </si>
  <si>
    <t>Calibration Date</t>
  </si>
  <si>
    <t>Temperature</t>
  </si>
  <si>
    <t>Relative Humidity</t>
  </si>
  <si>
    <t>本次校准所依据技术文件(名称和编号):</t>
  </si>
  <si>
    <t>依据程序</t>
  </si>
  <si>
    <t>JJF 1379-2012 《热敏电阻测温仪校准规范》</t>
  </si>
  <si>
    <t>JJG 874-2007 《温度指示控制仪检定规程》</t>
  </si>
  <si>
    <r>
      <rPr>
        <sz val="9"/>
        <color theme="1"/>
        <rFont val="宋体"/>
        <charset val="134"/>
        <scheme val="major"/>
      </rPr>
      <t xml:space="preserve">Cal. References (Name and No.)                             </t>
    </r>
    <r>
      <rPr>
        <sz val="9"/>
        <color rgb="FF000000"/>
        <rFont val="宋体"/>
        <charset val="134"/>
        <scheme val="major"/>
      </rPr>
      <t xml:space="preserve"> </t>
    </r>
    <r>
      <rPr>
        <sz val="10.5"/>
        <color theme="1"/>
        <rFont val="宋体"/>
        <charset val="134"/>
        <scheme val="major"/>
      </rPr>
      <t xml:space="preserve"> </t>
    </r>
  </si>
  <si>
    <t xml:space="preserve">JJG 874-2007 《温度指示控制仪检定规程》,客户要求 </t>
  </si>
  <si>
    <r>
      <rPr>
        <sz val="10.5"/>
        <color theme="1"/>
        <rFont val="宋体"/>
        <charset val="134"/>
      </rPr>
      <t xml:space="preserve">本次校准所使用的主要设备：
</t>
    </r>
    <r>
      <rPr>
        <sz val="9"/>
        <color theme="1"/>
        <rFont val="宋体"/>
        <charset val="134"/>
      </rPr>
      <t>Main Standard Devices Applied</t>
    </r>
  </si>
  <si>
    <t>名称/型号</t>
  </si>
  <si>
    <t>设备编号</t>
  </si>
  <si>
    <t xml:space="preserve">证书编号/有效期          </t>
  </si>
  <si>
    <t>准确度等级/最大允差/扩展不确定度</t>
  </si>
  <si>
    <t>常用符号</t>
  </si>
  <si>
    <t xml:space="preserve">Description/Model                           </t>
  </si>
  <si>
    <t xml:space="preserve">S/N </t>
  </si>
  <si>
    <t>Certificate No./Validity</t>
  </si>
  <si>
    <t>Accuracy Class/Maximum Permissible Errors/Expanded Uncertainty</t>
  </si>
  <si>
    <t>±
℃
≤
≥
℉
～</t>
  </si>
  <si>
    <t>标准铂电阻/5628</t>
  </si>
  <si>
    <t>GFJGJL1001190409269/2020-05-03</t>
  </si>
  <si>
    <t>二等标准</t>
  </si>
  <si>
    <t>标准器编号</t>
  </si>
  <si>
    <t>四通道数字测温仪/1529</t>
  </si>
  <si>
    <t>GFJGJL1004190301222/2020-05-13</t>
  </si>
  <si>
    <t>0~400Ω： ±25ppm
-10~50mV： ±0.005mV
50~100mV： ±100ppm</t>
  </si>
  <si>
    <t>测量结果的不确定度:</t>
  </si>
  <si>
    <t>不确定度</t>
  </si>
  <si>
    <r>
      <rPr>
        <sz val="11"/>
        <color theme="1"/>
        <rFont val="宋体"/>
        <charset val="134"/>
        <scheme val="minor"/>
      </rPr>
      <t>温度：</t>
    </r>
    <r>
      <rPr>
        <i/>
        <sz val="11"/>
        <color theme="1"/>
        <rFont val="宋体"/>
        <charset val="134"/>
        <scheme val="minor"/>
      </rPr>
      <t xml:space="preserve">U </t>
    </r>
    <r>
      <rPr>
        <sz val="11"/>
        <color theme="1"/>
        <rFont val="宋体"/>
        <charset val="134"/>
        <scheme val="minor"/>
      </rPr>
      <t>=0.2℃，</t>
    </r>
    <r>
      <rPr>
        <i/>
        <sz val="11"/>
        <color theme="1"/>
        <rFont val="宋体"/>
        <charset val="134"/>
        <scheme val="minor"/>
      </rPr>
      <t>k</t>
    </r>
    <r>
      <rPr>
        <sz val="11"/>
        <color theme="1"/>
        <rFont val="宋体"/>
        <charset val="134"/>
        <scheme val="minor"/>
      </rPr>
      <t xml:space="preserve"> =2
湿度：</t>
    </r>
    <r>
      <rPr>
        <i/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 xml:space="preserve"> =1.4%RH，</t>
    </r>
    <r>
      <rPr>
        <i/>
        <sz val="11"/>
        <color theme="1"/>
        <rFont val="宋体"/>
        <charset val="134"/>
        <scheme val="minor"/>
      </rPr>
      <t>k</t>
    </r>
    <r>
      <rPr>
        <sz val="11"/>
        <color theme="1"/>
        <rFont val="宋体"/>
        <charset val="134"/>
        <scheme val="minor"/>
      </rPr>
      <t xml:space="preserve"> =2</t>
    </r>
  </si>
  <si>
    <t>温度：U =0.2℃，k =2</t>
  </si>
  <si>
    <t>湿度：U =1.4%RH，k =2</t>
  </si>
  <si>
    <t>Uncertainty or Accuracy of the Measurements</t>
  </si>
  <si>
    <t>浸没方式</t>
  </si>
  <si>
    <t>全浸</t>
  </si>
  <si>
    <r>
      <rPr>
        <sz val="11"/>
        <color theme="1"/>
        <rFont val="宋体"/>
        <charset val="134"/>
        <scheme val="minor"/>
      </rPr>
      <t xml:space="preserve">局浸
</t>
    </r>
  </si>
  <si>
    <t>校   准   原   始   数   据   记   录</t>
  </si>
  <si>
    <t>Results of Calibration</t>
  </si>
  <si>
    <t xml:space="preserve">1.外观：  </t>
  </si>
  <si>
    <t>合格</t>
  </si>
  <si>
    <t>外观</t>
  </si>
  <si>
    <t>不合格</t>
  </si>
  <si>
    <t xml:space="preserve">   Appearance</t>
  </si>
  <si>
    <t>2. 精度要求:</t>
  </si>
  <si>
    <t>≤±3℉(±1.7℃)</t>
  </si>
  <si>
    <t>精度</t>
  </si>
  <si>
    <t>温度：±2.0℃
湿度：±5%RH（40%RH～70%RH，20℃）；±7%RH（40%RH以下或70%RH以上，20℃）</t>
  </si>
  <si>
    <t xml:space="preserve">   Accuracy</t>
  </si>
  <si>
    <t xml:space="preserve">备注（客户要求）: </t>
  </si>
  <si>
    <t>Note(Requirements of Customer)</t>
  </si>
  <si>
    <t xml:space="preserve">建议有效日期: </t>
  </si>
  <si>
    <t>有效日期</t>
  </si>
  <si>
    <t>1--1-1901</t>
  </si>
  <si>
    <t>Valid Until</t>
  </si>
  <si>
    <t xml:space="preserve">校准结论: </t>
  </si>
  <si>
    <t>符合MEMS系统中“计量设备校准要求”中的要求</t>
  </si>
  <si>
    <t>结论</t>
  </si>
  <si>
    <t>Conclusion</t>
  </si>
  <si>
    <t xml:space="preserve"> </t>
  </si>
  <si>
    <t xml:space="preserve">校准人员: </t>
  </si>
  <si>
    <t xml:space="preserve">核验人员: </t>
  </si>
  <si>
    <t xml:space="preserve">批准者: </t>
  </si>
  <si>
    <t>证书/报告编号: /</t>
  </si>
  <si>
    <t>Calibrated By</t>
  </si>
  <si>
    <t>Checked By</t>
  </si>
  <si>
    <t>Issued By</t>
  </si>
  <si>
    <t>Report No.</t>
  </si>
  <si>
    <t>Page   of</t>
  </si>
  <si>
    <t>温度记录仪校准原始数据记录表（续表）</t>
  </si>
  <si>
    <t>CORRECTION DATA REPORT OF TEMPERATURE RECORDER（CONTINUED)</t>
  </si>
  <si>
    <t xml:space="preserve">Results of Calibration </t>
  </si>
  <si>
    <t>指  示  部  分（数 字 式）</t>
  </si>
  <si>
    <t xml:space="preserve">                                        Indication Part（Digital）                          单位Unit： （    ）</t>
  </si>
  <si>
    <t>调整前</t>
  </si>
  <si>
    <t xml:space="preserve">Before Adjust </t>
  </si>
  <si>
    <t>通道号
Channel No.</t>
  </si>
  <si>
    <t>标称值  Nominal
Value</t>
  </si>
  <si>
    <t xml:space="preserve">输入
标准值
（ ）
 Input Value </t>
  </si>
  <si>
    <t>被测值 
Measured Value</t>
  </si>
  <si>
    <t>误差值
Error</t>
  </si>
  <si>
    <t>仪表末位变化标准器读数Standard Readings When Instrument Last Digit Change</t>
  </si>
  <si>
    <t>灵敏度Sensitivity</t>
  </si>
  <si>
    <t>上行程
Up Journey</t>
  </si>
  <si>
    <t>下行程
Down Journey</t>
  </si>
  <si>
    <t>首次
变化
First Change</t>
  </si>
  <si>
    <t>第二次变化
Second Change</t>
  </si>
  <si>
    <t>第一次
First</t>
  </si>
  <si>
    <t>第二次
Second</t>
  </si>
  <si>
    <t>PTC21</t>
  </si>
  <si>
    <t>是否有调整：是（调整后数据见续表）□   否 □
Whether has adjusted or not:    Yes          No</t>
  </si>
  <si>
    <t>备注: 
Note:</t>
  </si>
  <si>
    <t>SAMC 52-312.1（2016-11）</t>
  </si>
  <si>
    <t>温度指示控制仪原始数据记录表（续表）</t>
  </si>
  <si>
    <t xml:space="preserve">TEMPERATURE INDICATION CONTROLLER ORIGINAL DATA REPORT(CONTINUED)  </t>
  </si>
  <si>
    <t>5点以上</t>
  </si>
  <si>
    <t xml:space="preserve">        Results of Calibration </t>
  </si>
  <si>
    <t>（℃）</t>
  </si>
  <si>
    <t>名义值（℃）</t>
  </si>
  <si>
    <t>标准值</t>
  </si>
  <si>
    <t>被测示值</t>
  </si>
  <si>
    <t>Nominal Point</t>
  </si>
  <si>
    <t>Standard</t>
  </si>
  <si>
    <t>Measured Value</t>
  </si>
  <si>
    <t>标准修正值</t>
  </si>
  <si>
    <t>Standard  Correction</t>
  </si>
  <si>
    <t>平均值</t>
  </si>
  <si>
    <t>Average</t>
  </si>
  <si>
    <t>被测误差值</t>
  </si>
  <si>
    <t>Error</t>
  </si>
  <si>
    <t>备注: 
Note</t>
  </si>
  <si>
    <t>SAMC 52-312（2016-11）</t>
  </si>
  <si>
    <t>温度指示控制仪校准原始数据记录表</t>
  </si>
  <si>
    <t>TEMPERATURE INDICATION CONTROLLER ORIGINAL DATA REPORT</t>
  </si>
  <si>
    <t/>
  </si>
  <si>
    <t>Due Date</t>
  </si>
  <si>
    <t xml:space="preserve">证书/报告编号: </t>
  </si>
  <si>
    <t>第   页,共   页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</si>
</sst>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_);[Red]\(0\)"/>
    <numFmt numFmtId="178" formatCode="mm/dd/yyyy"/>
    <numFmt numFmtId="179" formatCode="0.0_);[Red]\(0.0\)"/>
    <numFmt numFmtId="180" formatCode="0.00_);[Red]\(0.00\)"/>
    <numFmt numFmtId="181" formatCode="yyyy/m/d;@"/>
  </numFmts>
  <fonts count="41">
    <font>
      <sz val="11"/>
      <color theme="1"/>
      <name val="宋体"/>
      <charset val="134"/>
      <scheme val="minor"/>
    </font>
    <font>
      <sz val="1"/>
      <name val="宋体"/>
      <charset val="134"/>
    </font>
    <font>
      <sz val="11"/>
      <color rgb="FFFF0000"/>
      <name val="宋体"/>
      <charset val="134"/>
      <scheme val="minor"/>
    </font>
    <font>
      <sz val="10.5"/>
      <color theme="1"/>
      <name val="黑体"/>
      <charset val="134"/>
    </font>
    <font>
      <sz val="16"/>
      <color theme="1"/>
      <name val="黑体"/>
      <charset val="134"/>
    </font>
    <font>
      <sz val="10.5"/>
      <color theme="1"/>
      <name val="宋体"/>
      <charset val="134"/>
    </font>
    <font>
      <sz val="9"/>
      <color rgb="FF000000"/>
      <name val="宋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  <scheme val="major"/>
    </font>
    <font>
      <sz val="9"/>
      <name val="宋体"/>
      <charset val="134"/>
    </font>
    <font>
      <i/>
      <sz val="10.5"/>
      <color theme="1"/>
      <name val="宋体"/>
      <charset val="134"/>
    </font>
    <font>
      <sz val="10.5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color theme="0"/>
      <name val="宋体"/>
      <charset val="134"/>
    </font>
    <font>
      <sz val="10.5"/>
      <color theme="1"/>
      <name val="Times New Roman"/>
      <charset val="134"/>
    </font>
    <font>
      <sz val="9"/>
      <color rgb="FF000000"/>
      <name val="Tahoma"/>
      <charset val="134"/>
    </font>
    <font>
      <i/>
      <sz val="11"/>
      <color theme="1"/>
      <name val="宋体"/>
      <charset val="134"/>
      <scheme val="minor"/>
    </font>
    <font>
      <sz val="8"/>
      <color theme="1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  <scheme val="major"/>
    </font>
    <font>
      <sz val="10.5"/>
      <color theme="1"/>
      <name val="宋体"/>
      <charset val="134"/>
      <scheme val="maj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3" fillId="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23" applyNumberFormat="0" applyFon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4" fillId="7" borderId="24" applyNumberFormat="0" applyAlignment="0" applyProtection="0">
      <alignment vertical="center"/>
    </xf>
    <xf numFmtId="0" fontId="29" fillId="7" borderId="22" applyNumberFormat="0" applyAlignment="0" applyProtection="0">
      <alignment vertical="center"/>
    </xf>
    <xf numFmtId="0" fontId="32" fillId="18" borderId="28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0" fillId="0" borderId="0" xfId="0" applyFill="1">
      <alignment vertical="center"/>
    </xf>
    <xf numFmtId="177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178" fontId="5" fillId="0" borderId="3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justify" vertical="top" wrapText="1"/>
    </xf>
    <xf numFmtId="178" fontId="5" fillId="0" borderId="1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justify" vertical="top" wrapText="1"/>
    </xf>
    <xf numFmtId="0" fontId="7" fillId="0" borderId="1" xfId="0" applyFont="1" applyBorder="1" applyAlignment="1">
      <alignment horizontal="justify" vertical="top" wrapText="1"/>
    </xf>
    <xf numFmtId="0" fontId="5" fillId="0" borderId="6" xfId="0" applyFont="1" applyBorder="1" applyAlignment="1">
      <alignment horizontal="left" vertical="center" wrapText="1"/>
    </xf>
    <xf numFmtId="0" fontId="0" fillId="2" borderId="7" xfId="0" applyFill="1" applyBorder="1">
      <alignment vertical="center"/>
    </xf>
    <xf numFmtId="0" fontId="5" fillId="0" borderId="2" xfId="0" applyFont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9" fillId="0" borderId="8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justify" vertical="center" wrapText="1"/>
    </xf>
    <xf numFmtId="0" fontId="10" fillId="0" borderId="0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justify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178" fontId="5" fillId="0" borderId="0" xfId="0" applyNumberFormat="1" applyFont="1" applyBorder="1" applyAlignment="1">
      <alignment horizontal="left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justify" wrapText="1"/>
    </xf>
    <xf numFmtId="0" fontId="6" fillId="0" borderId="10" xfId="0" applyFont="1" applyBorder="1" applyAlignment="1">
      <alignment horizontal="justify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3" fillId="0" borderId="0" xfId="0" applyFont="1" applyBorder="1" applyAlignment="1">
      <alignment horizontal="justify" vertical="center"/>
    </xf>
    <xf numFmtId="0" fontId="7" fillId="0" borderId="4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justify" wrapText="1"/>
    </xf>
    <xf numFmtId="0" fontId="5" fillId="0" borderId="3" xfId="0" applyFont="1" applyBorder="1" applyAlignment="1">
      <alignment horizontal="justify" wrapText="1"/>
    </xf>
    <xf numFmtId="0" fontId="5" fillId="0" borderId="5" xfId="0" applyFont="1" applyBorder="1" applyAlignment="1">
      <alignment horizontal="justify" wrapText="1"/>
    </xf>
    <xf numFmtId="178" fontId="5" fillId="0" borderId="5" xfId="0" applyNumberFormat="1" applyFont="1" applyBorder="1" applyAlignment="1">
      <alignment horizontal="left" vertical="center" wrapText="1"/>
    </xf>
    <xf numFmtId="178" fontId="5" fillId="0" borderId="6" xfId="0" applyNumberFormat="1" applyFont="1" applyBorder="1" applyAlignment="1">
      <alignment horizontal="left" vertical="center" wrapText="1"/>
    </xf>
    <xf numFmtId="176" fontId="5" fillId="0" borderId="3" xfId="0" applyNumberFormat="1" applyFont="1" applyBorder="1" applyAlignment="1">
      <alignment horizontal="left" vertical="center" wrapText="1"/>
    </xf>
    <xf numFmtId="176" fontId="5" fillId="0" borderId="5" xfId="0" applyNumberFormat="1" applyFont="1" applyBorder="1" applyAlignment="1">
      <alignment horizontal="left" vertical="center" wrapText="1"/>
    </xf>
    <xf numFmtId="176" fontId="5" fillId="0" borderId="1" xfId="0" applyNumberFormat="1" applyFont="1" applyBorder="1" applyAlignment="1">
      <alignment horizontal="left" vertical="center" wrapText="1"/>
    </xf>
    <xf numFmtId="176" fontId="5" fillId="0" borderId="6" xfId="0" applyNumberFormat="1" applyFont="1" applyBorder="1" applyAlignment="1">
      <alignment horizontal="left" vertical="center" wrapText="1"/>
    </xf>
    <xf numFmtId="0" fontId="5" fillId="0" borderId="14" xfId="0" applyFont="1" applyBorder="1" applyAlignment="1">
      <alignment horizontal="justify" wrapText="1"/>
    </xf>
    <xf numFmtId="0" fontId="5" fillId="0" borderId="15" xfId="0" applyFont="1" applyBorder="1" applyAlignment="1">
      <alignment horizontal="justify" wrapText="1"/>
    </xf>
    <xf numFmtId="0" fontId="5" fillId="0" borderId="16" xfId="0" applyFont="1" applyBorder="1" applyAlignment="1">
      <alignment horizontal="justify" wrapText="1"/>
    </xf>
    <xf numFmtId="0" fontId="12" fillId="0" borderId="0" xfId="0" applyNumberFormat="1" applyFont="1">
      <alignment vertical="center"/>
    </xf>
    <xf numFmtId="0" fontId="0" fillId="0" borderId="0" xfId="0" applyBorder="1">
      <alignment vertical="center"/>
    </xf>
    <xf numFmtId="177" fontId="1" fillId="0" borderId="8" xfId="0" applyNumberFormat="1" applyFont="1" applyFill="1" applyBorder="1">
      <alignment vertical="center"/>
    </xf>
    <xf numFmtId="0" fontId="0" fillId="0" borderId="0" xfId="0" applyBorder="1" applyAlignment="1">
      <alignment vertical="center" wrapText="1"/>
    </xf>
    <xf numFmtId="179" fontId="0" fillId="0" borderId="0" xfId="0" applyNumberFormat="1" applyBorder="1">
      <alignment vertical="center"/>
    </xf>
    <xf numFmtId="0" fontId="13" fillId="0" borderId="0" xfId="0" applyFont="1">
      <alignment vertical="center"/>
    </xf>
    <xf numFmtId="14" fontId="0" fillId="0" borderId="0" xfId="0" applyNumberFormat="1">
      <alignment vertical="center"/>
    </xf>
    <xf numFmtId="0" fontId="5" fillId="0" borderId="7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justify" vertical="center" wrapText="1"/>
    </xf>
    <xf numFmtId="177" fontId="1" fillId="0" borderId="8" xfId="0" applyNumberFormat="1" applyFont="1" applyBorder="1">
      <alignment vertical="center"/>
    </xf>
    <xf numFmtId="0" fontId="5" fillId="0" borderId="7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justify" vertical="center" wrapText="1"/>
    </xf>
    <xf numFmtId="0" fontId="10" fillId="0" borderId="7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0" fontId="0" fillId="0" borderId="5" xfId="0" applyBorder="1" applyAlignment="1">
      <alignment horizontal="center" vertical="center"/>
    </xf>
    <xf numFmtId="0" fontId="14" fillId="0" borderId="0" xfId="10">
      <alignment vertical="center"/>
    </xf>
    <xf numFmtId="0" fontId="11" fillId="0" borderId="7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justify" vertical="center" wrapText="1"/>
    </xf>
    <xf numFmtId="178" fontId="5" fillId="0" borderId="7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justify" vertical="center" wrapText="1"/>
    </xf>
    <xf numFmtId="0" fontId="16" fillId="0" borderId="0" xfId="0" applyFont="1" applyBorder="1" applyAlignment="1">
      <alignment horizontal="justify" vertical="center" wrapText="1"/>
    </xf>
    <xf numFmtId="0" fontId="17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Border="1">
      <alignment vertical="center"/>
    </xf>
    <xf numFmtId="14" fontId="13" fillId="0" borderId="0" xfId="0" applyNumberFormat="1" applyFont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Alignment="1">
      <alignment vertical="center" wrapText="1"/>
    </xf>
    <xf numFmtId="22" fontId="13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18" fillId="0" borderId="0" xfId="0" applyFont="1" applyAlignment="1">
      <alignment vertical="center" wrapText="1"/>
    </xf>
    <xf numFmtId="0" fontId="0" fillId="0" borderId="0" xfId="0" applyFill="1" applyBorder="1">
      <alignment vertical="center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5" fillId="0" borderId="4" xfId="0" applyFont="1" applyBorder="1" applyAlignment="1">
      <alignment horizontal="justify" wrapText="1"/>
    </xf>
    <xf numFmtId="0" fontId="5" fillId="0" borderId="1" xfId="0" applyFont="1" applyBorder="1" applyAlignment="1">
      <alignment horizontal="justify" wrapText="1"/>
    </xf>
    <xf numFmtId="0" fontId="5" fillId="0" borderId="6" xfId="0" applyFont="1" applyBorder="1" applyAlignment="1">
      <alignment horizontal="justify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5" fillId="0" borderId="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justify" wrapText="1"/>
    </xf>
    <xf numFmtId="0" fontId="5" fillId="0" borderId="18" xfId="0" applyFont="1" applyBorder="1" applyAlignment="1">
      <alignment horizontal="justify" wrapText="1"/>
    </xf>
    <xf numFmtId="0" fontId="5" fillId="0" borderId="19" xfId="0" applyFont="1" applyBorder="1" applyAlignment="1">
      <alignment horizontal="justify" wrapText="1"/>
    </xf>
    <xf numFmtId="181" fontId="5" fillId="0" borderId="3" xfId="0" applyNumberFormat="1" applyFont="1" applyBorder="1" applyAlignment="1">
      <alignment horizontal="left" vertical="center" wrapText="1"/>
    </xf>
    <xf numFmtId="181" fontId="5" fillId="0" borderId="1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justify" vertical="center" wrapText="1"/>
    </xf>
    <xf numFmtId="0" fontId="7" fillId="0" borderId="1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181" fontId="5" fillId="0" borderId="0" xfId="0" applyNumberFormat="1" applyFont="1" applyBorder="1" applyAlignment="1">
      <alignment horizontal="left" vertical="center" wrapText="1"/>
    </xf>
    <xf numFmtId="0" fontId="6" fillId="0" borderId="6" xfId="0" applyFont="1" applyBorder="1" applyAlignment="1">
      <alignment horizontal="justify" vertical="top" wrapText="1"/>
    </xf>
    <xf numFmtId="0" fontId="4" fillId="0" borderId="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181" fontId="5" fillId="0" borderId="5" xfId="0" applyNumberFormat="1" applyFont="1" applyBorder="1" applyAlignment="1">
      <alignment horizontal="left" vertical="center" wrapText="1"/>
    </xf>
    <xf numFmtId="181" fontId="5" fillId="0" borderId="6" xfId="0" applyNumberFormat="1" applyFont="1" applyBorder="1" applyAlignment="1">
      <alignment horizontal="left" vertical="center" wrapText="1"/>
    </xf>
    <xf numFmtId="0" fontId="19" fillId="0" borderId="4" xfId="0" applyFont="1" applyBorder="1" applyAlignment="1">
      <alignment horizontal="justify" vertical="top" wrapText="1"/>
    </xf>
    <xf numFmtId="0" fontId="19" fillId="0" borderId="1" xfId="0" applyFont="1" applyBorder="1" applyAlignment="1">
      <alignment horizontal="justify" vertical="top" wrapText="1"/>
    </xf>
    <xf numFmtId="0" fontId="0" fillId="0" borderId="9" xfId="0" applyBorder="1">
      <alignment vertical="center"/>
    </xf>
    <xf numFmtId="0" fontId="6" fillId="0" borderId="7" xfId="0" applyFont="1" applyBorder="1" applyAlignment="1">
      <alignment horizontal="left" vertical="top" wrapText="1"/>
    </xf>
    <xf numFmtId="0" fontId="0" fillId="0" borderId="2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1" fillId="0" borderId="7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181" fontId="5" fillId="0" borderId="7" xfId="0" applyNumberFormat="1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wrapText="1"/>
    </xf>
    <xf numFmtId="176" fontId="5" fillId="0" borderId="20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>
      <alignment vertical="center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20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5" fillId="0" borderId="6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7" tint="0.399945066682943"/>
        </patternFill>
      </fill>
    </dxf>
    <dxf>
      <fill>
        <patternFill patternType="solid">
          <bgColor theme="7" tint="0.399945066682943"/>
        </patternFill>
      </fill>
    </dxf>
  </dxfs>
  <tableStyles count="0" defaultTableStyle="TableStyleMedium2" defaultPivotStyle="PivotStyleLight16"/>
  <colors>
    <mruColors>
      <color rgb="00C4E5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microsoft.com/office/2006/relationships/vbaProject" Target="vbaProject.bin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umidity%20Calculator/Vaisala%20Humidity%20Calculator.exe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23</xdr:col>
      <xdr:colOff>2541</xdr:colOff>
      <xdr:row>28</xdr:row>
      <xdr:rowOff>28574</xdr:rowOff>
    </xdr:from>
    <xdr:to>
      <xdr:col>24</xdr:col>
      <xdr:colOff>50165</xdr:colOff>
      <xdr:row>31</xdr:row>
      <xdr:rowOff>63499</xdr:rowOff>
    </xdr:to>
    <xdr:sp macro="[0]!宏1">
      <xdr:nvSpPr>
        <xdr:cNvPr id="2" name="圆角矩形 1"/>
        <xdr:cNvSpPr/>
      </xdr:nvSpPr>
      <xdr:spPr>
        <a:xfrm>
          <a:off x="7557770" y="5947410"/>
          <a:ext cx="793750" cy="561975"/>
        </a:xfrm>
        <a:prstGeom prst="roundRect">
          <a:avLst/>
        </a:prstGeom>
        <a:solidFill>
          <a:srgbClr val="00B0F0">
            <a:alpha val="49000"/>
          </a:srgbClr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800" b="1"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 打印</a:t>
          </a:r>
          <a:endParaRPr lang="zh-CN" altLang="en-US" sz="1800" b="1"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 fPrintsWithSheet="0"/>
  </xdr:twoCellAnchor>
  <xdr:twoCellAnchor editAs="absolute">
    <xdr:from>
      <xdr:col>23</xdr:col>
      <xdr:colOff>12065</xdr:colOff>
      <xdr:row>24</xdr:row>
      <xdr:rowOff>101600</xdr:rowOff>
    </xdr:from>
    <xdr:to>
      <xdr:col>24</xdr:col>
      <xdr:colOff>59689</xdr:colOff>
      <xdr:row>27</xdr:row>
      <xdr:rowOff>130175</xdr:rowOff>
    </xdr:to>
    <xdr:sp macro="[0]!宏2">
      <xdr:nvSpPr>
        <xdr:cNvPr id="3" name="圆角矩形 2"/>
        <xdr:cNvSpPr/>
      </xdr:nvSpPr>
      <xdr:spPr>
        <a:xfrm>
          <a:off x="7567295" y="5309870"/>
          <a:ext cx="793115" cy="561975"/>
        </a:xfrm>
        <a:prstGeom prst="roundRect">
          <a:avLst/>
        </a:prstGeom>
        <a:solidFill>
          <a:srgbClr val="00B0F0">
            <a:alpha val="49000"/>
          </a:srgbClr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800" b="1"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en-US" altLang="zh-CN" sz="1800" b="1"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PDF</a:t>
          </a:r>
          <a:endParaRPr lang="zh-CN" altLang="en-US" sz="1800" b="1"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 fPrintsWithSheet="0"/>
  </xdr:twoCellAnchor>
  <xdr:twoCellAnchor editAs="absolute">
    <xdr:from>
      <xdr:col>23</xdr:col>
      <xdr:colOff>12065</xdr:colOff>
      <xdr:row>31</xdr:row>
      <xdr:rowOff>139700</xdr:rowOff>
    </xdr:from>
    <xdr:to>
      <xdr:col>24</xdr:col>
      <xdr:colOff>59689</xdr:colOff>
      <xdr:row>35</xdr:row>
      <xdr:rowOff>15875</xdr:rowOff>
    </xdr:to>
    <xdr:sp>
      <xdr:nvSpPr>
        <xdr:cNvPr id="5" name="圆角矩形 4">
          <a:hlinkClick xmlns:r="http://schemas.openxmlformats.org/officeDocument/2006/relationships" r:id="rId1"/>
        </xdr:cNvPr>
        <xdr:cNvSpPr/>
      </xdr:nvSpPr>
      <xdr:spPr>
        <a:xfrm>
          <a:off x="7567295" y="6586220"/>
          <a:ext cx="793115" cy="561975"/>
        </a:xfrm>
        <a:prstGeom prst="roundRect">
          <a:avLst/>
        </a:prstGeom>
        <a:solidFill>
          <a:srgbClr val="00B0F0">
            <a:alpha val="49000"/>
          </a:srgbClr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800" b="1"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1050" b="1"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露点转换</a:t>
          </a:r>
          <a:endParaRPr lang="zh-CN" altLang="en-US" sz="1050" b="1"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83.244\Lgo\aa&#20256;&#36865;&#38376;aa\&#12290;&#26085;&#24120;&#24037;&#20316;&#27969;&#31243;\&#26631;&#20934;&#22120;&#25253;&#21578;&#21495;&#19982;&#26377;&#25928;&#26399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E1" t="str">
            <v>检定号 </v>
          </cell>
          <cell r="F1" t="str">
            <v>器具名称</v>
          </cell>
          <cell r="G1" t="str">
            <v>型号</v>
          </cell>
          <cell r="H1" t="str">
            <v>系列/工装号</v>
          </cell>
          <cell r="I1" t="str">
            <v>特殊要求</v>
          </cell>
          <cell r="J1" t="str">
            <v>送检单位</v>
          </cell>
          <cell r="K1" t="str">
            <v>柱位</v>
          </cell>
          <cell r="L1" t="str">
            <v>新周期</v>
          </cell>
          <cell r="M1" t="str">
            <v>到期日期 </v>
          </cell>
          <cell r="N1" t="str">
            <v>规程规范</v>
          </cell>
          <cell r="O1" t="str">
            <v>准确度</v>
          </cell>
          <cell r="P1" t="str">
            <v>报告号</v>
          </cell>
          <cell r="Q1" t="str">
            <v>月</v>
          </cell>
          <cell r="R1" t="str">
            <v>日</v>
          </cell>
          <cell r="S1" t="str">
            <v>年</v>
          </cell>
          <cell r="T1" t="str">
            <v>校准日期</v>
          </cell>
          <cell r="U1" t="str">
            <v>周期（月）</v>
          </cell>
        </row>
        <row r="2">
          <cell r="E2">
            <v>10222012</v>
          </cell>
          <cell r="F2" t="str">
            <v>堆栈式测温仪</v>
          </cell>
          <cell r="G2">
            <v>1560</v>
          </cell>
          <cell r="H2" t="str">
            <v>A8A958</v>
          </cell>
          <cell r="I2" t="str">
            <v>建标</v>
          </cell>
          <cell r="J2">
            <v>514</v>
          </cell>
          <cell r="K2">
            <v>218</v>
          </cell>
          <cell r="L2">
            <v>52</v>
          </cell>
          <cell r="M2">
            <v>43234</v>
          </cell>
          <cell r="N2" t="str">
            <v>JJG315-1983，JJG724-1991</v>
          </cell>
        </row>
        <row r="2">
          <cell r="P2" t="str">
            <v>DC17-1161
DC17-1218
LCE(N)-2017-0050</v>
          </cell>
          <cell r="Q2">
            <v>-7</v>
          </cell>
          <cell r="R2">
            <v>15</v>
          </cell>
          <cell r="S2">
            <v>2018</v>
          </cell>
          <cell r="T2">
            <v>42870</v>
          </cell>
          <cell r="U2">
            <v>12</v>
          </cell>
        </row>
        <row r="3">
          <cell r="E3">
            <v>15240056</v>
          </cell>
          <cell r="F3" t="str">
            <v>直流电源</v>
          </cell>
          <cell r="G3" t="str">
            <v>E3645A</v>
          </cell>
          <cell r="H3" t="str">
            <v>MY51340034</v>
          </cell>
        </row>
        <row r="3">
          <cell r="J3" t="str">
            <v>LCE</v>
          </cell>
          <cell r="K3">
            <v>110</v>
          </cell>
          <cell r="L3">
            <v>52</v>
          </cell>
          <cell r="M3">
            <v>43242</v>
          </cell>
          <cell r="N3" t="str">
            <v>JJG（航天）6-1999直流稳压电源检定规程</v>
          </cell>
          <cell r="O3" t="str">
            <v>通用</v>
          </cell>
        </row>
        <row r="3">
          <cell r="Q3">
            <v>-7</v>
          </cell>
          <cell r="R3">
            <v>23</v>
          </cell>
          <cell r="S3">
            <v>2018</v>
          </cell>
          <cell r="T3">
            <v>42878</v>
          </cell>
        </row>
        <row r="4">
          <cell r="E4">
            <v>15240057</v>
          </cell>
          <cell r="F4" t="str">
            <v>直流电源</v>
          </cell>
          <cell r="G4" t="str">
            <v>E3645A</v>
          </cell>
          <cell r="H4" t="str">
            <v>MY52090017</v>
          </cell>
        </row>
        <row r="4">
          <cell r="J4" t="str">
            <v>LCE</v>
          </cell>
          <cell r="K4">
            <v>110</v>
          </cell>
          <cell r="L4">
            <v>52</v>
          </cell>
          <cell r="M4">
            <v>43242</v>
          </cell>
          <cell r="N4" t="str">
            <v>JJG（航天）6-1999直流稳压电源检定规程</v>
          </cell>
          <cell r="O4" t="str">
            <v>通用</v>
          </cell>
        </row>
        <row r="4">
          <cell r="Q4">
            <v>-7</v>
          </cell>
          <cell r="R4">
            <v>23</v>
          </cell>
          <cell r="S4">
            <v>2018</v>
          </cell>
          <cell r="T4">
            <v>42878</v>
          </cell>
        </row>
        <row r="5">
          <cell r="E5">
            <v>10222033</v>
          </cell>
          <cell r="F5" t="str">
            <v>多功能校验仪</v>
          </cell>
          <cell r="G5" t="str">
            <v>MC6</v>
          </cell>
          <cell r="H5">
            <v>603383</v>
          </cell>
        </row>
        <row r="5">
          <cell r="J5" t="str">
            <v>LCE</v>
          </cell>
          <cell r="K5">
            <v>216</v>
          </cell>
          <cell r="L5">
            <v>13</v>
          </cell>
          <cell r="M5">
            <v>43262</v>
          </cell>
        </row>
        <row r="5">
          <cell r="O5" t="str">
            <v>电压测量/输出：TC1:（-10~80）mV，≤±（|0.015%读数|+2μV）;
电阻测量/输出：（10~1500）Ω，≤±（0.015%读数+20mΩ）;</v>
          </cell>
        </row>
        <row r="5">
          <cell r="Q5">
            <v>3</v>
          </cell>
          <cell r="R5">
            <v>12</v>
          </cell>
          <cell r="S5">
            <v>2018</v>
          </cell>
          <cell r="T5">
            <v>43171</v>
          </cell>
        </row>
        <row r="6">
          <cell r="E6">
            <v>10222031</v>
          </cell>
          <cell r="F6" t="str">
            <v>多功能校验仪</v>
          </cell>
          <cell r="G6" t="str">
            <v>MC6</v>
          </cell>
          <cell r="H6">
            <v>603381</v>
          </cell>
        </row>
        <row r="6">
          <cell r="J6" t="str">
            <v>LCE</v>
          </cell>
          <cell r="K6">
            <v>216</v>
          </cell>
          <cell r="L6">
            <v>13</v>
          </cell>
          <cell r="M6">
            <v>43262</v>
          </cell>
        </row>
        <row r="6">
          <cell r="O6" t="str">
            <v>电压测量/输出：TC1:（-10~80）mV，≤±（|0.015%读数|+2μV）;
电阻测量/输出：（10~1500）Ω，≤±（0.015%读数+20mΩ）;
电流输出：（0~50）mA，≤±（|0.02%读数|+0.4μA）;</v>
          </cell>
          <cell r="P6" t="str">
            <v>LCE(N)-2017-0111</v>
          </cell>
          <cell r="Q6">
            <v>3</v>
          </cell>
          <cell r="R6">
            <v>12</v>
          </cell>
          <cell r="S6">
            <v>2018</v>
          </cell>
          <cell r="T6">
            <v>43171</v>
          </cell>
          <cell r="U6">
            <v>3</v>
          </cell>
        </row>
        <row r="6">
          <cell r="X6" t="str">
            <v>≤±（0.015%读数+2μV）</v>
          </cell>
          <cell r="Y6" t="str">
            <v>≤±（0.015%读数+20mΩ）</v>
          </cell>
        </row>
        <row r="7">
          <cell r="E7">
            <v>15079085</v>
          </cell>
          <cell r="F7" t="str">
            <v>万用表</v>
          </cell>
          <cell r="G7">
            <v>87</v>
          </cell>
          <cell r="H7">
            <v>68620369</v>
          </cell>
        </row>
        <row r="7">
          <cell r="J7" t="str">
            <v>LCE</v>
          </cell>
          <cell r="K7" t="str">
            <v>S217</v>
          </cell>
          <cell r="L7">
            <v>52</v>
          </cell>
          <cell r="M7">
            <v>43265</v>
          </cell>
          <cell r="N7" t="str">
            <v>JJF(HU)1-2003</v>
          </cell>
          <cell r="O7" t="str">
            <v>通用</v>
          </cell>
        </row>
        <row r="7">
          <cell r="Q7">
            <v>-6</v>
          </cell>
          <cell r="R7">
            <v>15</v>
          </cell>
          <cell r="S7">
            <v>2018</v>
          </cell>
          <cell r="T7">
            <v>42901</v>
          </cell>
        </row>
        <row r="8">
          <cell r="E8">
            <v>10510018</v>
          </cell>
          <cell r="F8" t="str">
            <v>校验炉</v>
          </cell>
          <cell r="G8">
            <v>9144</v>
          </cell>
          <cell r="H8" t="str">
            <v>B53855</v>
          </cell>
        </row>
        <row r="8">
          <cell r="K8">
            <v>218</v>
          </cell>
          <cell r="L8">
            <v>52</v>
          </cell>
          <cell r="M8">
            <v>43266</v>
          </cell>
          <cell r="N8" t="str">
            <v>JJF1257-2010</v>
          </cell>
        </row>
        <row r="8">
          <cell r="P8" t="str">
            <v>LCP-2017-0286</v>
          </cell>
          <cell r="Q8">
            <v>-6</v>
          </cell>
          <cell r="R8">
            <v>16</v>
          </cell>
          <cell r="S8">
            <v>2018</v>
          </cell>
          <cell r="T8">
            <v>42902</v>
          </cell>
        </row>
        <row r="9">
          <cell r="E9">
            <v>10510019</v>
          </cell>
          <cell r="F9" t="str">
            <v>校验炉</v>
          </cell>
          <cell r="G9">
            <v>9142</v>
          </cell>
          <cell r="H9" t="str">
            <v>B52266</v>
          </cell>
        </row>
        <row r="9">
          <cell r="K9">
            <v>218</v>
          </cell>
          <cell r="L9">
            <v>52</v>
          </cell>
          <cell r="M9">
            <v>43266</v>
          </cell>
          <cell r="N9" t="str">
            <v>JJF1257-2010</v>
          </cell>
        </row>
        <row r="9">
          <cell r="P9" t="str">
            <v>LCP-2017-0287</v>
          </cell>
          <cell r="Q9">
            <v>-6</v>
          </cell>
          <cell r="R9">
            <v>16</v>
          </cell>
          <cell r="S9">
            <v>2018</v>
          </cell>
          <cell r="T9">
            <v>42902</v>
          </cell>
        </row>
        <row r="10">
          <cell r="E10">
            <v>10222019</v>
          </cell>
          <cell r="F10" t="str">
            <v>多功能校验仪</v>
          </cell>
          <cell r="G10" t="str">
            <v>200+</v>
          </cell>
          <cell r="H10">
            <v>85379</v>
          </cell>
          <cell r="I10" t="str">
            <v>建标；半年LCE，半年808</v>
          </cell>
          <cell r="J10">
            <v>808</v>
          </cell>
          <cell r="K10">
            <v>219</v>
          </cell>
          <cell r="L10">
            <v>26</v>
          </cell>
          <cell r="M10">
            <v>43278</v>
          </cell>
          <cell r="N10" t="str">
            <v>JJG 445-86;JJG315-83;JJG166-93；JJG724-91</v>
          </cell>
        </row>
        <row r="10">
          <cell r="Q10">
            <v>0</v>
          </cell>
          <cell r="R10">
            <v>28</v>
          </cell>
          <cell r="S10">
            <v>2018</v>
          </cell>
          <cell r="T10">
            <v>43097</v>
          </cell>
          <cell r="U10">
            <v>6</v>
          </cell>
        </row>
        <row r="10">
          <cell r="X10" t="str">
            <v>≤±（0.015%读数+2μV）</v>
          </cell>
          <cell r="Y10" t="str">
            <v>≤±（0.015%读数+20mΩ）</v>
          </cell>
        </row>
        <row r="11">
          <cell r="E11">
            <v>10293001</v>
          </cell>
          <cell r="F11" t="str">
            <v>电阻箱</v>
          </cell>
          <cell r="G11" t="str">
            <v>ZX25A</v>
          </cell>
          <cell r="H11">
            <v>8910139</v>
          </cell>
        </row>
        <row r="11">
          <cell r="J11" t="str">
            <v>LCE</v>
          </cell>
          <cell r="K11">
            <v>219</v>
          </cell>
          <cell r="L11">
            <v>13</v>
          </cell>
          <cell r="M11">
            <v>43278</v>
          </cell>
          <cell r="N11" t="str">
            <v>JJG 982-2003</v>
          </cell>
        </row>
        <row r="11">
          <cell r="Q11">
            <v>3</v>
          </cell>
          <cell r="R11">
            <v>28</v>
          </cell>
          <cell r="S11">
            <v>2018</v>
          </cell>
          <cell r="T11">
            <v>43187</v>
          </cell>
        </row>
        <row r="12">
          <cell r="E12">
            <v>15293014</v>
          </cell>
          <cell r="F12" t="str">
            <v>直流电阻器</v>
          </cell>
          <cell r="G12" t="str">
            <v>ZX74P</v>
          </cell>
          <cell r="H12">
            <v>130901</v>
          </cell>
        </row>
        <row r="12">
          <cell r="J12" t="str">
            <v>LCE</v>
          </cell>
          <cell r="K12">
            <v>221</v>
          </cell>
          <cell r="L12">
            <v>13</v>
          </cell>
          <cell r="M12">
            <v>43278</v>
          </cell>
          <cell r="N12" t="str">
            <v>JJG 982-2003</v>
          </cell>
        </row>
        <row r="12">
          <cell r="Q12">
            <v>3</v>
          </cell>
          <cell r="R12">
            <v>28</v>
          </cell>
          <cell r="S12">
            <v>2018</v>
          </cell>
          <cell r="T12">
            <v>43187</v>
          </cell>
          <cell r="U12">
            <v>3</v>
          </cell>
        </row>
        <row r="13">
          <cell r="E13">
            <v>10354010</v>
          </cell>
          <cell r="F13" t="str">
            <v>标准热电偶</v>
          </cell>
          <cell r="G13" t="str">
            <v>S</v>
          </cell>
          <cell r="H13">
            <v>9600</v>
          </cell>
        </row>
        <row r="13">
          <cell r="J13" t="str">
            <v>SBS</v>
          </cell>
          <cell r="K13">
            <v>218</v>
          </cell>
          <cell r="L13">
            <v>52</v>
          </cell>
          <cell r="M13">
            <v>43279</v>
          </cell>
          <cell r="N13" t="str">
            <v>APPROVED SUPP</v>
          </cell>
        </row>
        <row r="13">
          <cell r="P13" t="str">
            <v>2017E12-20-1163434001</v>
          </cell>
          <cell r="Q13">
            <v>-6</v>
          </cell>
          <cell r="R13">
            <v>29</v>
          </cell>
          <cell r="S13">
            <v>2018</v>
          </cell>
          <cell r="T13">
            <v>42915</v>
          </cell>
        </row>
        <row r="14">
          <cell r="E14">
            <v>17720027</v>
          </cell>
          <cell r="F14" t="str">
            <v>红外温度计</v>
          </cell>
          <cell r="G14" t="str">
            <v>MX2</v>
          </cell>
          <cell r="H14">
            <v>227</v>
          </cell>
        </row>
        <row r="14">
          <cell r="J14" t="str">
            <v>SBS</v>
          </cell>
          <cell r="K14">
            <v>218</v>
          </cell>
          <cell r="L14">
            <v>52</v>
          </cell>
          <cell r="M14">
            <v>43280</v>
          </cell>
          <cell r="N14" t="str">
            <v>JJG415-2001,JJG856-1994</v>
          </cell>
        </row>
        <row r="14">
          <cell r="Q14">
            <v>-6</v>
          </cell>
          <cell r="R14">
            <v>30</v>
          </cell>
          <cell r="S14">
            <v>2018</v>
          </cell>
          <cell r="T14">
            <v>42916</v>
          </cell>
        </row>
        <row r="15">
          <cell r="E15">
            <v>10222032</v>
          </cell>
          <cell r="F15" t="str">
            <v>多功能校验仪</v>
          </cell>
          <cell r="G15" t="str">
            <v>MC6</v>
          </cell>
          <cell r="H15">
            <v>603382</v>
          </cell>
        </row>
        <row r="15">
          <cell r="J15" t="str">
            <v>LCE</v>
          </cell>
          <cell r="K15">
            <v>216</v>
          </cell>
          <cell r="L15">
            <v>13</v>
          </cell>
          <cell r="M15">
            <v>43283</v>
          </cell>
        </row>
        <row r="15">
          <cell r="O15" t="str">
            <v>电压测量/输出：TC1:（-10~80）mV，≤±（|0.015%读数|+2μV）;
电阻测量/输出：（10~1500）Ω，≤±（0.015%读数+20mΩ）;
</v>
          </cell>
        </row>
        <row r="15">
          <cell r="Q15">
            <v>4</v>
          </cell>
          <cell r="R15">
            <v>3</v>
          </cell>
          <cell r="S15">
            <v>2018</v>
          </cell>
          <cell r="T15">
            <v>43193</v>
          </cell>
          <cell r="U15">
            <v>3</v>
          </cell>
        </row>
        <row r="15">
          <cell r="X15" t="str">
            <v>≤±（0.015%读数+2μV）</v>
          </cell>
          <cell r="Y15" t="str">
            <v>≤±（0.015%读数+20mΩ）</v>
          </cell>
        </row>
        <row r="16">
          <cell r="E16">
            <v>10222035</v>
          </cell>
          <cell r="F16" t="str">
            <v>手持式多功能校验仪 </v>
          </cell>
          <cell r="G16" t="str">
            <v>ASC-400 </v>
          </cell>
          <cell r="H16" t="str">
            <v>631893-00223 </v>
          </cell>
        </row>
        <row r="16">
          <cell r="J16" t="str">
            <v>LCP</v>
          </cell>
          <cell r="K16">
            <v>216</v>
          </cell>
          <cell r="L16">
            <v>13</v>
          </cell>
          <cell r="M16">
            <v>43298</v>
          </cell>
          <cell r="N16" t="str">
            <v>JJG315,JJG445,JJG166，JJG(航天)37，SCPC-0507</v>
          </cell>
          <cell r="O16" t="str">
            <v>电压测量/输出：TC:（-10~75）mV，≤±（0.02%读数+2μV）;
电阻测量/输出：（100~3000）Ω，≤±（0.02%读数+20mΩ）;
温度测量/输出：（T型：-80℃~150℃；J型：0℃~400℃;N型：0℃~1100℃)，≤±0.6℃</v>
          </cell>
        </row>
        <row r="17">
          <cell r="E17">
            <v>10222029</v>
          </cell>
          <cell r="F17" t="str">
            <v>便携式温度表</v>
          </cell>
          <cell r="G17" t="str">
            <v>54Ⅱ</v>
          </cell>
        </row>
        <row r="17">
          <cell r="J17" t="str">
            <v>LCP</v>
          </cell>
          <cell r="K17">
            <v>219</v>
          </cell>
          <cell r="L17">
            <v>13</v>
          </cell>
          <cell r="M17">
            <v>43298</v>
          </cell>
          <cell r="N17" t="str">
            <v>SCPC 0507,JJG 874</v>
          </cell>
        </row>
        <row r="17">
          <cell r="Q17">
            <v>4</v>
          </cell>
          <cell r="R17">
            <v>18</v>
          </cell>
          <cell r="S17">
            <v>2018</v>
          </cell>
          <cell r="T17">
            <v>43208</v>
          </cell>
          <cell r="U17">
            <v>3</v>
          </cell>
        </row>
        <row r="18">
          <cell r="E18">
            <v>10510025</v>
          </cell>
          <cell r="F18" t="str">
            <v>温湿度检定箱 </v>
          </cell>
          <cell r="G18" t="str">
            <v>EC30 </v>
          </cell>
          <cell r="H18">
            <v>1608221</v>
          </cell>
          <cell r="I18" t="str">
            <v>建标</v>
          </cell>
        </row>
        <row r="18">
          <cell r="K18">
            <v>219</v>
          </cell>
          <cell r="L18">
            <v>52</v>
          </cell>
          <cell r="M18">
            <v>43292</v>
          </cell>
        </row>
        <row r="18">
          <cell r="O18" t="str">
            <v>温度均匀度：0.3℃  湿度均匀度：1.0%RH(20℃)
温度波动度：±0.2℃  湿度波动度：±0.8%RH(20℃)</v>
          </cell>
          <cell r="P18" t="str">
            <v>GFJGJL1001170707417</v>
          </cell>
        </row>
        <row r="19">
          <cell r="E19">
            <v>10510026</v>
          </cell>
          <cell r="F19" t="str">
            <v>精密露点仪</v>
          </cell>
          <cell r="G19" t="str">
            <v>Dew Master</v>
          </cell>
          <cell r="H19">
            <v>52167</v>
          </cell>
          <cell r="I19" t="str">
            <v>建标</v>
          </cell>
          <cell r="J19">
            <v>304</v>
          </cell>
          <cell r="K19">
            <v>219</v>
          </cell>
          <cell r="L19">
            <v>52</v>
          </cell>
          <cell r="M19">
            <v>43304</v>
          </cell>
        </row>
        <row r="19">
          <cell r="O19" t="str">
            <v>露点精度：≤±0.2℃ DP
温度精度：≤±0.1℃</v>
          </cell>
          <cell r="P19" t="str">
            <v>GFJGJL1001170707268</v>
          </cell>
        </row>
        <row r="20">
          <cell r="E20">
            <v>10222010</v>
          </cell>
          <cell r="F20" t="str">
            <v>多功能校验仪</v>
          </cell>
          <cell r="G20">
            <v>200</v>
          </cell>
          <cell r="H20">
            <v>84317</v>
          </cell>
        </row>
        <row r="20">
          <cell r="J20" t="str">
            <v>LCE</v>
          </cell>
          <cell r="K20">
            <v>219</v>
          </cell>
          <cell r="L20">
            <v>13</v>
          </cell>
          <cell r="M20">
            <v>43308</v>
          </cell>
          <cell r="N20" t="str">
            <v>JJF1472-2014 </v>
          </cell>
          <cell r="O20" t="str">
            <v>电压测量/输出：TC1:（-10~80）mV，≤±（|0.015%读数|+2μV）;
电阻测量/输出：（10~1500）Ω，≤±（0.015%读数+20mΩ）;
</v>
          </cell>
        </row>
        <row r="20">
          <cell r="Q20">
            <v>4</v>
          </cell>
          <cell r="R20">
            <v>28</v>
          </cell>
          <cell r="S20">
            <v>2018</v>
          </cell>
          <cell r="T20">
            <v>43218</v>
          </cell>
        </row>
        <row r="20">
          <cell r="X20" t="str">
            <v>≤±（0.015%读数+2μV）</v>
          </cell>
          <cell r="Y20" t="str">
            <v>≤±（0.015%读数+20mΩ）</v>
          </cell>
        </row>
        <row r="21">
          <cell r="E21">
            <v>15340093</v>
          </cell>
          <cell r="F21" t="str">
            <v>秒表</v>
          </cell>
          <cell r="G21" t="str">
            <v>SJ9-2</v>
          </cell>
          <cell r="H21">
            <v>56632</v>
          </cell>
        </row>
        <row r="21">
          <cell r="J21" t="str">
            <v>LCE</v>
          </cell>
          <cell r="K21">
            <v>219</v>
          </cell>
          <cell r="L21">
            <v>52</v>
          </cell>
          <cell r="M21">
            <v>43308</v>
          </cell>
          <cell r="N21" t="str">
            <v>JJG 237-2010</v>
          </cell>
          <cell r="O21" t="str">
            <v>通用</v>
          </cell>
        </row>
        <row r="21">
          <cell r="Q21">
            <v>-5</v>
          </cell>
          <cell r="R21">
            <v>28</v>
          </cell>
          <cell r="S21">
            <v>2018</v>
          </cell>
          <cell r="T21">
            <v>42944</v>
          </cell>
        </row>
        <row r="22">
          <cell r="E22">
            <v>10354007</v>
          </cell>
          <cell r="F22" t="str">
            <v>标准热电偶</v>
          </cell>
          <cell r="G22" t="str">
            <v>S</v>
          </cell>
          <cell r="H22" t="str">
            <v>20-1-03</v>
          </cell>
          <cell r="I22" t="str">
            <v>建标</v>
          </cell>
          <cell r="J22">
            <v>304</v>
          </cell>
          <cell r="K22">
            <v>215</v>
          </cell>
          <cell r="L22">
            <v>52</v>
          </cell>
          <cell r="M22">
            <v>43318</v>
          </cell>
          <cell r="N22" t="str">
            <v>JJG75-1995</v>
          </cell>
          <cell r="O22" t="str">
            <v>用于转包、支线项目
精度：≤538℃时：≤±0.6℃；
&gt;538℃时：≤±0.1%
JJG75-1995：二等标准</v>
          </cell>
          <cell r="P22" t="str">
            <v>GFJGJL1001171100906</v>
          </cell>
          <cell r="Q22">
            <v>-4</v>
          </cell>
          <cell r="R22">
            <v>7</v>
          </cell>
          <cell r="S22">
            <v>2018</v>
          </cell>
          <cell r="T22">
            <v>42954</v>
          </cell>
        </row>
        <row r="23">
          <cell r="E23">
            <v>15079307</v>
          </cell>
          <cell r="F23" t="str">
            <v>数字万用表</v>
          </cell>
          <cell r="G23" t="str">
            <v>87V</v>
          </cell>
          <cell r="H23">
            <v>15340314</v>
          </cell>
        </row>
        <row r="23">
          <cell r="J23" t="str">
            <v>LCE</v>
          </cell>
          <cell r="K23">
            <v>110</v>
          </cell>
          <cell r="L23">
            <v>52</v>
          </cell>
          <cell r="M23">
            <v>43328</v>
          </cell>
          <cell r="N23" t="str">
            <v>JJF(沪)1-2003 数字多用表校准规范</v>
          </cell>
          <cell r="O23" t="str">
            <v>通用</v>
          </cell>
        </row>
        <row r="23">
          <cell r="Q23">
            <v>-4</v>
          </cell>
          <cell r="R23">
            <v>17</v>
          </cell>
          <cell r="S23">
            <v>2018</v>
          </cell>
          <cell r="T23">
            <v>42964</v>
          </cell>
        </row>
        <row r="24">
          <cell r="E24">
            <v>15079308</v>
          </cell>
          <cell r="F24" t="str">
            <v>数字万用表</v>
          </cell>
          <cell r="G24" t="str">
            <v>87Ⅴ</v>
          </cell>
          <cell r="H24">
            <v>15340313</v>
          </cell>
        </row>
        <row r="24">
          <cell r="J24" t="str">
            <v>LCE</v>
          </cell>
          <cell r="K24">
            <v>110</v>
          </cell>
          <cell r="L24">
            <v>52</v>
          </cell>
          <cell r="M24">
            <v>43328</v>
          </cell>
          <cell r="N24" t="str">
            <v>JJF(沪)1-2003 数字多用表校准规范</v>
          </cell>
          <cell r="O24" t="str">
            <v>通用</v>
          </cell>
        </row>
        <row r="24">
          <cell r="Q24">
            <v>-4</v>
          </cell>
          <cell r="R24">
            <v>17</v>
          </cell>
          <cell r="S24">
            <v>2018</v>
          </cell>
          <cell r="T24">
            <v>42964</v>
          </cell>
        </row>
        <row r="25">
          <cell r="E25">
            <v>15079305</v>
          </cell>
          <cell r="F25" t="str">
            <v>数字万用表</v>
          </cell>
          <cell r="G25" t="str">
            <v>287C</v>
          </cell>
          <cell r="H25">
            <v>15300024</v>
          </cell>
        </row>
        <row r="25">
          <cell r="J25" t="str">
            <v>LCE</v>
          </cell>
          <cell r="K25">
            <v>110</v>
          </cell>
          <cell r="L25">
            <v>52</v>
          </cell>
          <cell r="M25">
            <v>43332</v>
          </cell>
          <cell r="N25" t="str">
            <v>JJF(沪)1-2003 数字多用表校准规范</v>
          </cell>
          <cell r="O25" t="str">
            <v>通用</v>
          </cell>
        </row>
        <row r="25">
          <cell r="Q25">
            <v>-4</v>
          </cell>
          <cell r="R25">
            <v>21</v>
          </cell>
          <cell r="S25">
            <v>2018</v>
          </cell>
          <cell r="T25">
            <v>42968</v>
          </cell>
        </row>
        <row r="26">
          <cell r="E26">
            <v>15079306</v>
          </cell>
          <cell r="F26" t="str">
            <v>数字万用表</v>
          </cell>
          <cell r="G26" t="str">
            <v>287C</v>
          </cell>
          <cell r="H26">
            <v>15300025</v>
          </cell>
        </row>
        <row r="26">
          <cell r="J26" t="str">
            <v>LCE</v>
          </cell>
          <cell r="K26">
            <v>110</v>
          </cell>
          <cell r="L26">
            <v>52</v>
          </cell>
          <cell r="M26">
            <v>43332</v>
          </cell>
          <cell r="N26" t="str">
            <v>JJF(沪)1-2003 数字多用表校准规范</v>
          </cell>
          <cell r="O26" t="str">
            <v>通用</v>
          </cell>
        </row>
        <row r="26">
          <cell r="Q26">
            <v>-4</v>
          </cell>
          <cell r="R26">
            <v>21</v>
          </cell>
          <cell r="S26">
            <v>2018</v>
          </cell>
          <cell r="T26">
            <v>42968</v>
          </cell>
        </row>
        <row r="27">
          <cell r="E27">
            <v>15079309</v>
          </cell>
          <cell r="F27" t="str">
            <v>数字万用表</v>
          </cell>
          <cell r="G27">
            <v>179</v>
          </cell>
          <cell r="H27">
            <v>15540055</v>
          </cell>
        </row>
        <row r="27">
          <cell r="J27" t="str">
            <v>LCE</v>
          </cell>
          <cell r="K27">
            <v>110</v>
          </cell>
          <cell r="L27">
            <v>52</v>
          </cell>
          <cell r="M27">
            <v>43332</v>
          </cell>
          <cell r="N27" t="str">
            <v>JJF(沪)1-2003 数字多用表校准规范</v>
          </cell>
          <cell r="O27" t="str">
            <v>通用</v>
          </cell>
        </row>
        <row r="27">
          <cell r="Q27">
            <v>-4</v>
          </cell>
          <cell r="R27">
            <v>21</v>
          </cell>
          <cell r="S27">
            <v>2018</v>
          </cell>
          <cell r="T27">
            <v>42968</v>
          </cell>
        </row>
        <row r="28">
          <cell r="E28">
            <v>15181031</v>
          </cell>
          <cell r="F28" t="str">
            <v>绝缘抵抗计</v>
          </cell>
          <cell r="G28">
            <v>567862</v>
          </cell>
          <cell r="H28">
            <v>110117541</v>
          </cell>
        </row>
        <row r="28">
          <cell r="J28" t="str">
            <v>LCE</v>
          </cell>
          <cell r="K28">
            <v>110</v>
          </cell>
          <cell r="L28">
            <v>52</v>
          </cell>
          <cell r="M28">
            <v>43342</v>
          </cell>
          <cell r="N28" t="str">
            <v>JJG 724-91,JJG690-2003,JJG（航天）34-1999</v>
          </cell>
          <cell r="O28" t="str">
            <v>通用</v>
          </cell>
        </row>
        <row r="28">
          <cell r="Q28">
            <v>-4</v>
          </cell>
          <cell r="R28">
            <v>31</v>
          </cell>
          <cell r="S28">
            <v>2018</v>
          </cell>
          <cell r="T28">
            <v>42978</v>
          </cell>
        </row>
        <row r="29">
          <cell r="E29">
            <v>15181032</v>
          </cell>
          <cell r="F29" t="str">
            <v>绝缘抵抗计</v>
          </cell>
          <cell r="G29">
            <v>567862</v>
          </cell>
          <cell r="H29">
            <v>110117532</v>
          </cell>
        </row>
        <row r="29">
          <cell r="J29" t="str">
            <v>LCE</v>
          </cell>
          <cell r="K29">
            <v>110</v>
          </cell>
          <cell r="L29">
            <v>52</v>
          </cell>
          <cell r="M29">
            <v>43342</v>
          </cell>
          <cell r="N29" t="str">
            <v>JJG 724-91,JJG690-2003,JJG（航天）34-1999</v>
          </cell>
          <cell r="O29" t="str">
            <v>通用</v>
          </cell>
        </row>
        <row r="29">
          <cell r="Q29">
            <v>-4</v>
          </cell>
          <cell r="R29">
            <v>31</v>
          </cell>
          <cell r="S29">
            <v>2018</v>
          </cell>
          <cell r="T29">
            <v>42978</v>
          </cell>
        </row>
        <row r="30">
          <cell r="E30">
            <v>15181033</v>
          </cell>
          <cell r="F30" t="str">
            <v>绝缘抵抗计</v>
          </cell>
          <cell r="G30">
            <v>567862</v>
          </cell>
          <cell r="H30">
            <v>110117540</v>
          </cell>
        </row>
        <row r="30">
          <cell r="J30" t="str">
            <v>LCE</v>
          </cell>
          <cell r="K30">
            <v>110</v>
          </cell>
          <cell r="L30">
            <v>52</v>
          </cell>
          <cell r="M30">
            <v>43342</v>
          </cell>
          <cell r="N30" t="str">
            <v>JJG 724-91,JJG690-2003,JJG（航天）34-1999</v>
          </cell>
          <cell r="O30" t="str">
            <v>通用</v>
          </cell>
        </row>
        <row r="30">
          <cell r="Q30">
            <v>-4</v>
          </cell>
          <cell r="R30">
            <v>31</v>
          </cell>
          <cell r="S30">
            <v>2018</v>
          </cell>
          <cell r="T30">
            <v>42978</v>
          </cell>
        </row>
        <row r="31">
          <cell r="E31">
            <v>15209018</v>
          </cell>
          <cell r="F31" t="str">
            <v>微欧计</v>
          </cell>
          <cell r="G31" t="str">
            <v>CA6240</v>
          </cell>
          <cell r="H31" t="str">
            <v>174400HKV</v>
          </cell>
        </row>
        <row r="31">
          <cell r="J31" t="str">
            <v>LCE</v>
          </cell>
          <cell r="K31">
            <v>110</v>
          </cell>
          <cell r="L31">
            <v>52</v>
          </cell>
          <cell r="M31">
            <v>43342</v>
          </cell>
          <cell r="N31" t="str">
            <v>JJG837-2003</v>
          </cell>
          <cell r="O31" t="str">
            <v>通用</v>
          </cell>
        </row>
        <row r="31">
          <cell r="Q31">
            <v>-4</v>
          </cell>
          <cell r="R31">
            <v>31</v>
          </cell>
          <cell r="S31">
            <v>2018</v>
          </cell>
          <cell r="T31">
            <v>42978</v>
          </cell>
        </row>
        <row r="32">
          <cell r="E32">
            <v>15079310</v>
          </cell>
          <cell r="F32" t="str">
            <v>数字万用表</v>
          </cell>
          <cell r="G32">
            <v>179</v>
          </cell>
          <cell r="H32">
            <v>15540056</v>
          </cell>
        </row>
        <row r="32">
          <cell r="J32" t="str">
            <v>LCE</v>
          </cell>
          <cell r="K32">
            <v>110</v>
          </cell>
          <cell r="L32">
            <v>52</v>
          </cell>
          <cell r="M32">
            <v>43343</v>
          </cell>
          <cell r="N32" t="str">
            <v>JJF(沪)1-2003 数字多用表校准规范</v>
          </cell>
          <cell r="O32" t="str">
            <v>通用</v>
          </cell>
        </row>
        <row r="32">
          <cell r="Q32">
            <v>-4</v>
          </cell>
          <cell r="R32">
            <v>32</v>
          </cell>
          <cell r="S32">
            <v>2018</v>
          </cell>
          <cell r="T32">
            <v>42979</v>
          </cell>
        </row>
        <row r="33">
          <cell r="E33">
            <v>10510001</v>
          </cell>
          <cell r="F33" t="str">
            <v>黑体炉</v>
          </cell>
          <cell r="G33">
            <v>4181</v>
          </cell>
          <cell r="H33" t="str">
            <v>A8A228</v>
          </cell>
        </row>
        <row r="33">
          <cell r="J33" t="str">
            <v>SBS</v>
          </cell>
          <cell r="K33">
            <v>218</v>
          </cell>
          <cell r="L33">
            <v>52</v>
          </cell>
          <cell r="M33">
            <v>43348</v>
          </cell>
          <cell r="N33" t="str">
            <v>JJG 856-1994</v>
          </cell>
        </row>
        <row r="33">
          <cell r="P33" t="str">
            <v>2017E12-10-1227844001</v>
          </cell>
          <cell r="Q33">
            <v>-3</v>
          </cell>
          <cell r="R33">
            <v>6</v>
          </cell>
          <cell r="S33">
            <v>2018</v>
          </cell>
          <cell r="T33">
            <v>42984</v>
          </cell>
        </row>
        <row r="34">
          <cell r="E34">
            <v>10350003</v>
          </cell>
          <cell r="F34" t="str">
            <v>标准热电偶</v>
          </cell>
          <cell r="G34" t="str">
            <v>S</v>
          </cell>
          <cell r="H34" t="str">
            <v>S13-1-1011</v>
          </cell>
          <cell r="I34" t="str">
            <v>建标</v>
          </cell>
          <cell r="J34">
            <v>304</v>
          </cell>
          <cell r="K34">
            <v>218</v>
          </cell>
          <cell r="L34">
            <v>52</v>
          </cell>
          <cell r="M34">
            <v>43362</v>
          </cell>
          <cell r="N34" t="str">
            <v>JJG 75-1995</v>
          </cell>
        </row>
        <row r="34">
          <cell r="P34" t="str">
            <v>GFJGJL1001170905739</v>
          </cell>
          <cell r="Q34">
            <v>-3</v>
          </cell>
          <cell r="R34">
            <v>20</v>
          </cell>
          <cell r="S34">
            <v>2018</v>
          </cell>
          <cell r="T34">
            <v>42998</v>
          </cell>
        </row>
        <row r="35">
          <cell r="E35">
            <v>10510012</v>
          </cell>
          <cell r="F35" t="str">
            <v>表面温度校验器</v>
          </cell>
          <cell r="G35" t="str">
            <v>2200//3125</v>
          </cell>
          <cell r="H35" t="str">
            <v>B37561//B37399</v>
          </cell>
        </row>
        <row r="35">
          <cell r="J35" t="str">
            <v>SBS</v>
          </cell>
          <cell r="K35">
            <v>218</v>
          </cell>
          <cell r="L35">
            <v>52</v>
          </cell>
          <cell r="M35">
            <v>43370</v>
          </cell>
          <cell r="N35" t="str">
            <v>JJF 1409-2013</v>
          </cell>
        </row>
        <row r="35">
          <cell r="P35" t="str">
            <v>2017E11-10-1254105001</v>
          </cell>
          <cell r="Q35">
            <v>-3</v>
          </cell>
          <cell r="R35">
            <v>28</v>
          </cell>
          <cell r="S35">
            <v>2018</v>
          </cell>
          <cell r="T35">
            <v>43006</v>
          </cell>
        </row>
        <row r="36">
          <cell r="E36">
            <v>10222020</v>
          </cell>
          <cell r="F36" t="str">
            <v>温度校准仪</v>
          </cell>
          <cell r="G36" t="str">
            <v>525B</v>
          </cell>
          <cell r="H36">
            <v>1427059</v>
          </cell>
        </row>
        <row r="36">
          <cell r="J36" t="str">
            <v>LCE</v>
          </cell>
          <cell r="K36">
            <v>219</v>
          </cell>
          <cell r="L36">
            <v>26</v>
          </cell>
          <cell r="M36">
            <v>43375</v>
          </cell>
          <cell r="N36" t="str">
            <v>JJG 445-86;JJG(航天)38-87；JJG166-93;JJG724-91</v>
          </cell>
        </row>
        <row r="36">
          <cell r="P36" t="str">
            <v>LCE(N)-2017-0085</v>
          </cell>
          <cell r="Q36">
            <v>4</v>
          </cell>
          <cell r="R36">
            <v>3</v>
          </cell>
          <cell r="S36">
            <v>2018</v>
          </cell>
          <cell r="T36">
            <v>43193</v>
          </cell>
          <cell r="U36">
            <v>6</v>
          </cell>
        </row>
        <row r="37">
          <cell r="E37">
            <v>10510015</v>
          </cell>
          <cell r="F37" t="str">
            <v>恒温油槽</v>
          </cell>
          <cell r="G37" t="str">
            <v>DTS-300</v>
          </cell>
          <cell r="H37" t="str">
            <v>DY300154</v>
          </cell>
        </row>
        <row r="37">
          <cell r="K37">
            <v>218</v>
          </cell>
          <cell r="L37">
            <v>52</v>
          </cell>
          <cell r="M37">
            <v>43388</v>
          </cell>
          <cell r="N37" t="str">
            <v>APPROVED SUPP</v>
          </cell>
        </row>
        <row r="37">
          <cell r="P37" t="str">
            <v>GFJGJL1001171003803</v>
          </cell>
          <cell r="Q37">
            <v>-2</v>
          </cell>
          <cell r="R37">
            <v>16</v>
          </cell>
          <cell r="S37">
            <v>2018</v>
          </cell>
          <cell r="T37">
            <v>43024</v>
          </cell>
        </row>
        <row r="38">
          <cell r="E38">
            <v>17792312</v>
          </cell>
          <cell r="F38" t="str">
            <v>标准恒温槽</v>
          </cell>
          <cell r="G38">
            <v>6331</v>
          </cell>
          <cell r="H38" t="str">
            <v>A8A230</v>
          </cell>
          <cell r="I38" t="str">
            <v>建标</v>
          </cell>
        </row>
        <row r="38">
          <cell r="K38">
            <v>218</v>
          </cell>
          <cell r="L38">
            <v>52</v>
          </cell>
          <cell r="M38">
            <v>43388</v>
          </cell>
          <cell r="N38" t="str">
            <v>JJF1030-2010</v>
          </cell>
        </row>
        <row r="38">
          <cell r="P38" t="str">
            <v>GFJGJL1001171003802</v>
          </cell>
          <cell r="Q38">
            <v>-2</v>
          </cell>
          <cell r="R38">
            <v>16</v>
          </cell>
          <cell r="S38">
            <v>2018</v>
          </cell>
          <cell r="T38">
            <v>43024</v>
          </cell>
        </row>
        <row r="39">
          <cell r="E39">
            <v>10231002</v>
          </cell>
          <cell r="F39" t="str">
            <v>温湿度校验箱</v>
          </cell>
          <cell r="G39" t="str">
            <v>EC4</v>
          </cell>
          <cell r="H39">
            <v>908061</v>
          </cell>
          <cell r="I39" t="str">
            <v>建标</v>
          </cell>
        </row>
        <row r="39">
          <cell r="K39">
            <v>219</v>
          </cell>
          <cell r="L39">
            <v>52</v>
          </cell>
          <cell r="M39">
            <v>43388</v>
          </cell>
          <cell r="N39" t="str">
            <v>JJG 205-2005附录D</v>
          </cell>
        </row>
        <row r="39">
          <cell r="P39" t="str">
            <v>GFJGJL1001171003773</v>
          </cell>
          <cell r="Q39">
            <v>-2</v>
          </cell>
          <cell r="R39">
            <v>16</v>
          </cell>
          <cell r="S39">
            <v>2018</v>
          </cell>
          <cell r="T39">
            <v>43024</v>
          </cell>
        </row>
        <row r="40">
          <cell r="E40">
            <v>10510020</v>
          </cell>
          <cell r="F40" t="str">
            <v>恒温槽</v>
          </cell>
          <cell r="G40">
            <v>7381</v>
          </cell>
          <cell r="H40" t="str">
            <v>B53495</v>
          </cell>
        </row>
        <row r="40">
          <cell r="K40">
            <v>218</v>
          </cell>
          <cell r="L40">
            <v>52</v>
          </cell>
          <cell r="M40">
            <v>43388</v>
          </cell>
          <cell r="N40" t="str">
            <v>JJF1030-2010</v>
          </cell>
        </row>
        <row r="40">
          <cell r="P40" t="str">
            <v>GFJGJL1001171003805</v>
          </cell>
          <cell r="Q40">
            <v>-2</v>
          </cell>
          <cell r="R40">
            <v>16</v>
          </cell>
          <cell r="S40">
            <v>2018</v>
          </cell>
          <cell r="T40">
            <v>43024</v>
          </cell>
        </row>
        <row r="41">
          <cell r="E41">
            <v>10510016</v>
          </cell>
          <cell r="F41" t="str">
            <v>制冷恒温槽</v>
          </cell>
          <cell r="G41" t="str">
            <v>DTS-01</v>
          </cell>
          <cell r="H41" t="str">
            <v>DS010149</v>
          </cell>
        </row>
        <row r="41">
          <cell r="K41">
            <v>218</v>
          </cell>
          <cell r="L41">
            <v>52</v>
          </cell>
          <cell r="M41">
            <v>43388</v>
          </cell>
          <cell r="N41" t="str">
            <v>APPROVED SUPP</v>
          </cell>
        </row>
        <row r="41">
          <cell r="P41" t="str">
            <v>GFJGJL1001171003801</v>
          </cell>
          <cell r="Q41">
            <v>-2</v>
          </cell>
          <cell r="R41">
            <v>16</v>
          </cell>
          <cell r="S41">
            <v>2018</v>
          </cell>
          <cell r="T41">
            <v>43024</v>
          </cell>
        </row>
        <row r="42">
          <cell r="E42">
            <v>17792311</v>
          </cell>
          <cell r="F42" t="str">
            <v>标准恒温槽</v>
          </cell>
          <cell r="G42">
            <v>7381</v>
          </cell>
          <cell r="H42" t="str">
            <v>A8A202</v>
          </cell>
          <cell r="I42" t="str">
            <v>建标</v>
          </cell>
        </row>
        <row r="42">
          <cell r="K42">
            <v>218</v>
          </cell>
          <cell r="L42">
            <v>52</v>
          </cell>
          <cell r="M42">
            <v>43388</v>
          </cell>
          <cell r="N42" t="str">
            <v>JJF 1030-2010</v>
          </cell>
        </row>
        <row r="42">
          <cell r="Q42">
            <v>-2</v>
          </cell>
          <cell r="R42">
            <v>16</v>
          </cell>
          <cell r="S42">
            <v>2018</v>
          </cell>
          <cell r="T42">
            <v>43024</v>
          </cell>
        </row>
        <row r="43">
          <cell r="E43">
            <v>10222030</v>
          </cell>
          <cell r="F43" t="str">
            <v>热像仪</v>
          </cell>
          <cell r="G43" t="str">
            <v>Ti32</v>
          </cell>
          <cell r="H43">
            <v>13010147</v>
          </cell>
        </row>
        <row r="43">
          <cell r="J43" t="str">
            <v>SBS</v>
          </cell>
          <cell r="K43">
            <v>221</v>
          </cell>
          <cell r="L43">
            <v>52</v>
          </cell>
          <cell r="M43">
            <v>43402</v>
          </cell>
          <cell r="N43" t="str">
            <v>JJF 1187-2008</v>
          </cell>
          <cell r="O43" t="str">
            <v>精度要求（示值误差）：≤±2.8℃
测温一致性：≤±1.4℃</v>
          </cell>
          <cell r="P43" t="str">
            <v>2017E12-10-1275110001-01</v>
          </cell>
          <cell r="Q43">
            <v>-2</v>
          </cell>
          <cell r="R43">
            <v>30</v>
          </cell>
          <cell r="S43">
            <v>2018</v>
          </cell>
          <cell r="T43">
            <v>43038</v>
          </cell>
        </row>
        <row r="44">
          <cell r="E44">
            <v>10273001</v>
          </cell>
          <cell r="F44" t="str">
            <v>露点仪</v>
          </cell>
          <cell r="G44" t="str">
            <v>DEWMASTER</v>
          </cell>
          <cell r="H44">
            <v>36986</v>
          </cell>
          <cell r="I44" t="str">
            <v>建标</v>
          </cell>
          <cell r="J44">
            <v>304</v>
          </cell>
          <cell r="K44">
            <v>219</v>
          </cell>
          <cell r="L44">
            <v>52</v>
          </cell>
          <cell r="M44">
            <v>43410</v>
          </cell>
          <cell r="N44" t="str">
            <v>JJG499-2004，JJG874-2007</v>
          </cell>
          <cell r="O44" t="str">
            <v>露点精度：≤±0.2℃ DP
温度精度：≤±0.1℃</v>
          </cell>
          <cell r="P44" t="str">
            <v>GFJGJL1001171006690</v>
          </cell>
          <cell r="Q44">
            <v>-1</v>
          </cell>
          <cell r="R44">
            <v>7</v>
          </cell>
          <cell r="S44">
            <v>2018</v>
          </cell>
          <cell r="T44">
            <v>43046</v>
          </cell>
        </row>
        <row r="45">
          <cell r="E45">
            <v>10350001</v>
          </cell>
          <cell r="F45" t="str">
            <v>标准热电偶</v>
          </cell>
          <cell r="G45" t="str">
            <v>S</v>
          </cell>
          <cell r="H45" t="str">
            <v>S11-3538</v>
          </cell>
          <cell r="I45" t="str">
            <v>建标</v>
          </cell>
          <cell r="J45">
            <v>304</v>
          </cell>
          <cell r="K45">
            <v>215</v>
          </cell>
          <cell r="L45">
            <v>52</v>
          </cell>
          <cell r="M45">
            <v>43410</v>
          </cell>
          <cell r="N45" t="str">
            <v>JJG 75-1995</v>
          </cell>
          <cell r="O45" t="str">
            <v>用于转包、支线项目
精度：≤538℃时：≤±0.6℃；
&gt;538℃时：≤±0.1%
JJG75-1995：一等标准</v>
          </cell>
          <cell r="P45" t="str">
            <v>GFJGJL1001171100907</v>
          </cell>
          <cell r="Q45">
            <v>-1</v>
          </cell>
          <cell r="R45">
            <v>7</v>
          </cell>
          <cell r="S45">
            <v>2018</v>
          </cell>
          <cell r="T45">
            <v>43046</v>
          </cell>
          <cell r="U45">
            <v>12</v>
          </cell>
        </row>
        <row r="46">
          <cell r="E46">
            <v>10510021</v>
          </cell>
          <cell r="F46" t="str">
            <v>温度校准炉 </v>
          </cell>
          <cell r="G46" t="str">
            <v>9100S  </v>
          </cell>
          <cell r="H46" t="str">
            <v>B56682  </v>
          </cell>
        </row>
        <row r="46">
          <cell r="K46">
            <v>216</v>
          </cell>
          <cell r="L46">
            <v>52</v>
          </cell>
          <cell r="M46">
            <v>43410</v>
          </cell>
          <cell r="N46" t="str">
            <v>JJF 1030-2010</v>
          </cell>
          <cell r="O46" t="str">
            <v>：（35~375）℃
温度偏差：≤±0.3℃@35℃，≤±0.3℃@200℃，≤±0.5℃@375℃
波动性: ≤±0.1℃/10min@35℃，±0.1℃/10min@200℃，±0.3℃/10min@375℃
</v>
          </cell>
        </row>
        <row r="47">
          <cell r="E47">
            <v>10510022</v>
          </cell>
          <cell r="F47" t="str">
            <v>温度校准炉 </v>
          </cell>
          <cell r="G47" t="str">
            <v>9102S  </v>
          </cell>
          <cell r="H47" t="str">
            <v>B56190  </v>
          </cell>
        </row>
        <row r="47">
          <cell r="K47">
            <v>216</v>
          </cell>
          <cell r="L47">
            <v>52</v>
          </cell>
          <cell r="M47">
            <v>43410</v>
          </cell>
          <cell r="N47" t="str">
            <v>JJF 1030-2010</v>
          </cell>
        </row>
        <row r="48">
          <cell r="E48">
            <v>11068061</v>
          </cell>
          <cell r="F48" t="str">
            <v>数显游标卡尺</v>
          </cell>
          <cell r="G48" t="str">
            <v>0-150MM</v>
          </cell>
          <cell r="H48">
            <v>9101191</v>
          </cell>
        </row>
        <row r="48">
          <cell r="J48" t="str">
            <v>LCD</v>
          </cell>
          <cell r="K48">
            <v>218</v>
          </cell>
          <cell r="L48">
            <v>52</v>
          </cell>
          <cell r="M48">
            <v>43417</v>
          </cell>
          <cell r="N48" t="str">
            <v>JJG 30-2012 通用卡尺检定规程</v>
          </cell>
          <cell r="O48" t="str">
            <v>通用</v>
          </cell>
        </row>
        <row r="48">
          <cell r="Q48">
            <v>-1</v>
          </cell>
          <cell r="R48">
            <v>14</v>
          </cell>
          <cell r="S48">
            <v>2018</v>
          </cell>
          <cell r="T48">
            <v>43053</v>
          </cell>
        </row>
        <row r="49">
          <cell r="E49">
            <v>10273004</v>
          </cell>
          <cell r="F49" t="str">
            <v>精密数字温湿度计</v>
          </cell>
          <cell r="G49" t="str">
            <v>HP23</v>
          </cell>
          <cell r="H49">
            <v>6037</v>
          </cell>
        </row>
        <row r="49">
          <cell r="J49" t="str">
            <v>SBS</v>
          </cell>
          <cell r="K49">
            <v>219</v>
          </cell>
          <cell r="L49">
            <v>52</v>
          </cell>
          <cell r="M49">
            <v>43437</v>
          </cell>
          <cell r="N49" t="str">
            <v>JJF1076-2001;JJG874-2007</v>
          </cell>
        </row>
        <row r="49">
          <cell r="Q49">
            <v>0</v>
          </cell>
          <cell r="R49">
            <v>4</v>
          </cell>
          <cell r="S49">
            <v>2018</v>
          </cell>
          <cell r="T49">
            <v>43073</v>
          </cell>
        </row>
        <row r="50">
          <cell r="E50">
            <v>10354013</v>
          </cell>
          <cell r="F50" t="str">
            <v>标准铂电阻</v>
          </cell>
          <cell r="G50">
            <v>5626</v>
          </cell>
          <cell r="H50">
            <v>2053</v>
          </cell>
          <cell r="I50" t="str">
            <v>建标</v>
          </cell>
          <cell r="J50">
            <v>102</v>
          </cell>
          <cell r="K50">
            <v>218</v>
          </cell>
          <cell r="L50">
            <v>52</v>
          </cell>
          <cell r="M50">
            <v>43461</v>
          </cell>
          <cell r="N50" t="str">
            <v>JJG160-2007</v>
          </cell>
          <cell r="O50" t="str">
            <v>二等标准</v>
          </cell>
          <cell r="P50" t="str">
            <v>GFJGJL1003170006665</v>
          </cell>
          <cell r="Q50">
            <v>0</v>
          </cell>
          <cell r="R50">
            <v>28</v>
          </cell>
          <cell r="S50">
            <v>2018</v>
          </cell>
          <cell r="T50">
            <v>43097</v>
          </cell>
        </row>
        <row r="51">
          <cell r="E51">
            <v>10354014</v>
          </cell>
          <cell r="F51" t="str">
            <v>标准铂电阻</v>
          </cell>
          <cell r="G51">
            <v>5628</v>
          </cell>
          <cell r="H51">
            <v>2051</v>
          </cell>
          <cell r="I51" t="str">
            <v>建标</v>
          </cell>
          <cell r="J51">
            <v>102</v>
          </cell>
          <cell r="K51">
            <v>218</v>
          </cell>
          <cell r="L51">
            <v>52</v>
          </cell>
          <cell r="M51">
            <v>43461</v>
          </cell>
          <cell r="N51" t="str">
            <v>JJG160-2007</v>
          </cell>
          <cell r="O51" t="str">
            <v>二等标准</v>
          </cell>
          <cell r="P51" t="str">
            <v>GFJGJL1003170006663</v>
          </cell>
          <cell r="Q51">
            <v>0</v>
          </cell>
          <cell r="R51">
            <v>28</v>
          </cell>
          <cell r="S51">
            <v>2018</v>
          </cell>
          <cell r="T51">
            <v>43097</v>
          </cell>
        </row>
        <row r="52">
          <cell r="E52">
            <v>10222011</v>
          </cell>
          <cell r="F52" t="str">
            <v>数字温度计</v>
          </cell>
          <cell r="G52" t="str">
            <v>1502A/5626</v>
          </cell>
          <cell r="H52" t="str">
            <v>A87048/2086</v>
          </cell>
          <cell r="I52" t="str">
            <v>配套10354009</v>
          </cell>
          <cell r="J52" t="str">
            <v>SBS</v>
          </cell>
          <cell r="K52">
            <v>218</v>
          </cell>
          <cell r="L52">
            <v>52</v>
          </cell>
          <cell r="M52">
            <v>43461</v>
          </cell>
          <cell r="N52" t="str">
            <v>APPROVED SUPP</v>
          </cell>
        </row>
        <row r="52">
          <cell r="P52" t="str">
            <v>2017F11-10-1334847001</v>
          </cell>
          <cell r="Q52">
            <v>0</v>
          </cell>
          <cell r="R52">
            <v>28</v>
          </cell>
          <cell r="S52">
            <v>2018</v>
          </cell>
          <cell r="T52">
            <v>43097</v>
          </cell>
          <cell r="U52">
            <v>12</v>
          </cell>
          <cell r="V52" t="str">
            <v>\\ZZ-J1112661P\Lgo\aa传送门aa\。日常工作流程\标准器 扫描件\10222011</v>
          </cell>
        </row>
        <row r="53">
          <cell r="E53">
            <v>10510006</v>
          </cell>
          <cell r="F53" t="str">
            <v>冰点瓶</v>
          </cell>
          <cell r="G53" t="str">
            <v>OF-612-HT</v>
          </cell>
          <cell r="H53">
            <v>962</v>
          </cell>
          <cell r="I53" t="str">
            <v>建标</v>
          </cell>
          <cell r="J53">
            <v>304</v>
          </cell>
          <cell r="K53">
            <v>218</v>
          </cell>
          <cell r="L53">
            <v>104</v>
          </cell>
          <cell r="M53">
            <v>43498</v>
          </cell>
          <cell r="N53" t="str">
            <v>APPROVED SUPP</v>
          </cell>
        </row>
        <row r="53">
          <cell r="P53" t="str">
            <v>GFJGJL1001170312089</v>
          </cell>
          <cell r="Q53">
            <v>-22</v>
          </cell>
          <cell r="R53">
            <v>3</v>
          </cell>
          <cell r="S53">
            <v>2019</v>
          </cell>
          <cell r="T53">
            <v>42769</v>
          </cell>
          <cell r="U53">
            <v>24</v>
          </cell>
        </row>
        <row r="54">
          <cell r="E54">
            <v>10602003</v>
          </cell>
          <cell r="F54" t="str">
            <v>标准水银温度计</v>
          </cell>
          <cell r="G54" t="str">
            <v>-30-300^C</v>
          </cell>
          <cell r="H54">
            <v>18687</v>
          </cell>
          <cell r="I54" t="str">
            <v>建标</v>
          </cell>
          <cell r="J54" t="str">
            <v>SBS</v>
          </cell>
          <cell r="K54">
            <v>219</v>
          </cell>
          <cell r="L54">
            <v>104</v>
          </cell>
          <cell r="M54">
            <v>43503</v>
          </cell>
          <cell r="N54" t="str">
            <v>APPROVED SUPP</v>
          </cell>
          <cell r="O54" t="str">
            <v>二等标准</v>
          </cell>
          <cell r="P54" t="str">
            <v>2017E11-20-1024411001</v>
          </cell>
          <cell r="Q54">
            <v>-22</v>
          </cell>
          <cell r="R54">
            <v>8</v>
          </cell>
          <cell r="S54">
            <v>2019</v>
          </cell>
          <cell r="T54">
            <v>42774</v>
          </cell>
          <cell r="U54">
            <v>24</v>
          </cell>
        </row>
        <row r="55">
          <cell r="E55">
            <v>10354009</v>
          </cell>
          <cell r="F55" t="str">
            <v>标准铂电阻</v>
          </cell>
          <cell r="G55">
            <v>5626</v>
          </cell>
          <cell r="H55">
            <v>2086</v>
          </cell>
          <cell r="I55" t="str">
            <v>SBS:双月检，单月送</v>
          </cell>
          <cell r="J55" t="str">
            <v>SBS</v>
          </cell>
          <cell r="K55">
            <v>215</v>
          </cell>
          <cell r="L55">
            <v>52</v>
          </cell>
          <cell r="M55">
            <v>43519</v>
          </cell>
          <cell r="N55" t="str">
            <v>JJG160-2007</v>
          </cell>
          <cell r="O55" t="str">
            <v>U=20mK(k=2)</v>
          </cell>
        </row>
        <row r="55">
          <cell r="Q55">
            <v>-10</v>
          </cell>
          <cell r="R55">
            <v>24</v>
          </cell>
          <cell r="S55">
            <v>2019</v>
          </cell>
          <cell r="T55">
            <v>43155</v>
          </cell>
        </row>
        <row r="55">
          <cell r="V55" t="str">
            <v>\\ZZ-J1112661P\Lgo\aa传送门aa\。日常工作流程\标准器 扫描件\10354009</v>
          </cell>
        </row>
        <row r="56">
          <cell r="E56">
            <v>15181024</v>
          </cell>
          <cell r="F56" t="str">
            <v>绝缘电阻表</v>
          </cell>
          <cell r="G56" t="str">
            <v>ZC25B-3</v>
          </cell>
          <cell r="H56" t="str">
            <v>7-0471</v>
          </cell>
        </row>
        <row r="56">
          <cell r="J56" t="str">
            <v>LCE</v>
          </cell>
          <cell r="K56">
            <v>219</v>
          </cell>
          <cell r="L56">
            <v>52</v>
          </cell>
          <cell r="M56">
            <v>43522</v>
          </cell>
          <cell r="N56" t="str">
            <v>JJG622-1997绝缘电阻表（兆欧表）检定规程</v>
          </cell>
          <cell r="O56" t="str">
            <v>通用</v>
          </cell>
        </row>
        <row r="56">
          <cell r="Q56">
            <v>-10</v>
          </cell>
          <cell r="R56">
            <v>27</v>
          </cell>
          <cell r="S56">
            <v>2019</v>
          </cell>
          <cell r="T56">
            <v>43158</v>
          </cell>
          <cell r="U56">
            <v>12</v>
          </cell>
        </row>
        <row r="57">
          <cell r="E57">
            <v>10222009</v>
          </cell>
          <cell r="F57" t="str">
            <v>数字万用表</v>
          </cell>
          <cell r="G57">
            <v>2000</v>
          </cell>
          <cell r="H57">
            <v>1176049</v>
          </cell>
          <cell r="I57" t="str">
            <v>建标  10222009校完后，进行检定炉校准</v>
          </cell>
          <cell r="J57">
            <v>808</v>
          </cell>
          <cell r="K57">
            <v>220</v>
          </cell>
          <cell r="L57">
            <v>52</v>
          </cell>
          <cell r="M57">
            <v>43528</v>
          </cell>
          <cell r="N57" t="str">
            <v>JJG724-91</v>
          </cell>
        </row>
        <row r="57">
          <cell r="P57" t="str">
            <v>D2-170371</v>
          </cell>
          <cell r="Q57">
            <v>-9</v>
          </cell>
          <cell r="R57">
            <v>5</v>
          </cell>
          <cell r="S57">
            <v>2019</v>
          </cell>
          <cell r="T57">
            <v>43164</v>
          </cell>
        </row>
        <row r="58">
          <cell r="E58">
            <v>10222021</v>
          </cell>
          <cell r="F58" t="str">
            <v>四通道数字测温仪</v>
          </cell>
          <cell r="G58">
            <v>1529</v>
          </cell>
          <cell r="H58" t="str">
            <v>A9A099</v>
          </cell>
          <cell r="I58" t="str">
            <v>建标</v>
          </cell>
          <cell r="J58">
            <v>514</v>
          </cell>
          <cell r="K58">
            <v>218</v>
          </cell>
          <cell r="L58">
            <v>52</v>
          </cell>
          <cell r="M58">
            <v>43535</v>
          </cell>
        </row>
        <row r="58">
          <cell r="P58" t="str">
            <v>DC18-0458</v>
          </cell>
          <cell r="Q58">
            <v>-9</v>
          </cell>
          <cell r="R58">
            <v>12</v>
          </cell>
          <cell r="S58">
            <v>2019</v>
          </cell>
          <cell r="T58">
            <v>43171</v>
          </cell>
          <cell r="U58">
            <v>12</v>
          </cell>
        </row>
        <row r="59">
          <cell r="E59">
            <v>17720257</v>
          </cell>
          <cell r="F59" t="str">
            <v>数字温度表</v>
          </cell>
          <cell r="G59" t="str">
            <v>54 II</v>
          </cell>
          <cell r="H59">
            <v>16520007</v>
          </cell>
        </row>
        <row r="59">
          <cell r="J59" t="str">
            <v>LCP</v>
          </cell>
          <cell r="K59">
            <v>220</v>
          </cell>
          <cell r="L59">
            <v>52</v>
          </cell>
          <cell r="M59">
            <v>43537</v>
          </cell>
          <cell r="N59" t="str">
            <v>JJF1379-2012</v>
          </cell>
        </row>
        <row r="59">
          <cell r="Q59">
            <v>-9</v>
          </cell>
          <cell r="R59">
            <v>14</v>
          </cell>
          <cell r="S59">
            <v>2019</v>
          </cell>
          <cell r="T59">
            <v>43173</v>
          </cell>
          <cell r="U59">
            <v>12</v>
          </cell>
        </row>
        <row r="60">
          <cell r="E60">
            <v>10510007</v>
          </cell>
          <cell r="F60" t="str">
            <v>热电偶检定炉</v>
          </cell>
          <cell r="G60" t="str">
            <v>KRJ-600</v>
          </cell>
          <cell r="H60">
            <v>1106643</v>
          </cell>
          <cell r="I60" t="str">
            <v>建标10222009校完后，进行检定炉校准</v>
          </cell>
          <cell r="J60">
            <v>808</v>
          </cell>
          <cell r="K60">
            <v>218</v>
          </cell>
          <cell r="L60">
            <v>52</v>
          </cell>
          <cell r="M60">
            <v>43538</v>
          </cell>
          <cell r="N60" t="str">
            <v>JJG 1184-2007</v>
          </cell>
        </row>
        <row r="60">
          <cell r="P60" t="str">
            <v>T1-160951</v>
          </cell>
          <cell r="Q60">
            <v>-9</v>
          </cell>
          <cell r="R60">
            <v>15</v>
          </cell>
          <cell r="S60">
            <v>2019</v>
          </cell>
          <cell r="T60">
            <v>43174</v>
          </cell>
        </row>
        <row r="61">
          <cell r="E61">
            <v>10510024</v>
          </cell>
        </row>
        <row r="61">
          <cell r="G61" t="str">
            <v>PR107 </v>
          </cell>
          <cell r="H61" t="str">
            <v>PB2073017 </v>
          </cell>
        </row>
        <row r="61">
          <cell r="J61">
            <v>808</v>
          </cell>
          <cell r="K61">
            <v>218</v>
          </cell>
          <cell r="L61">
            <v>52</v>
          </cell>
          <cell r="M61">
            <v>43538</v>
          </cell>
          <cell r="N61" t="str">
            <v>JJF 1098-2003</v>
          </cell>
          <cell r="O61" t="str">
            <v>JJF 1098-2003 工作偶系统</v>
          </cell>
        </row>
        <row r="62">
          <cell r="E62">
            <v>10510008</v>
          </cell>
          <cell r="F62" t="str">
            <v>热电偶检定炉</v>
          </cell>
          <cell r="G62" t="str">
            <v>KRJ-600D</v>
          </cell>
          <cell r="H62">
            <v>1106802</v>
          </cell>
          <cell r="I62" t="str">
            <v>建标10222009校完后，进行检定炉校准</v>
          </cell>
          <cell r="J62">
            <v>808</v>
          </cell>
          <cell r="K62">
            <v>218</v>
          </cell>
          <cell r="L62">
            <v>52</v>
          </cell>
          <cell r="M62">
            <v>43538</v>
          </cell>
          <cell r="N62" t="str">
            <v>JJF 1184-2007</v>
          </cell>
        </row>
        <row r="62">
          <cell r="P62" t="str">
            <v>T1-170945</v>
          </cell>
          <cell r="Q62">
            <v>-9</v>
          </cell>
          <cell r="R62">
            <v>15</v>
          </cell>
          <cell r="S62">
            <v>2019</v>
          </cell>
          <cell r="T62">
            <v>43174</v>
          </cell>
        </row>
        <row r="63">
          <cell r="E63">
            <v>10354012</v>
          </cell>
          <cell r="F63" t="str">
            <v>标准铂电阻</v>
          </cell>
          <cell r="G63">
            <v>5628</v>
          </cell>
          <cell r="H63">
            <v>2003</v>
          </cell>
          <cell r="I63" t="str">
            <v>建标</v>
          </cell>
          <cell r="J63">
            <v>102</v>
          </cell>
          <cell r="K63">
            <v>218</v>
          </cell>
          <cell r="L63">
            <v>52</v>
          </cell>
          <cell r="M63">
            <v>43543</v>
          </cell>
          <cell r="N63" t="str">
            <v>JJG160-2007</v>
          </cell>
          <cell r="O63" t="str">
            <v>二等标准</v>
          </cell>
        </row>
        <row r="63">
          <cell r="Q63">
            <v>-9</v>
          </cell>
          <cell r="R63">
            <v>20</v>
          </cell>
          <cell r="S63">
            <v>2019</v>
          </cell>
          <cell r="T63">
            <v>43179</v>
          </cell>
        </row>
        <row r="64">
          <cell r="E64">
            <v>11050734</v>
          </cell>
          <cell r="F64" t="str">
            <v>游标卡尺</v>
          </cell>
          <cell r="G64" t="str">
            <v>0-125</v>
          </cell>
          <cell r="H64" t="str">
            <v>A203-524</v>
          </cell>
        </row>
        <row r="64">
          <cell r="J64" t="str">
            <v>LCD</v>
          </cell>
          <cell r="K64">
            <v>219</v>
          </cell>
          <cell r="L64">
            <v>52</v>
          </cell>
          <cell r="M64">
            <v>43557</v>
          </cell>
          <cell r="N64" t="str">
            <v>JJG 30-2012 通用卡尺检定规程</v>
          </cell>
          <cell r="O64" t="str">
            <v>通用</v>
          </cell>
        </row>
        <row r="64">
          <cell r="Q64">
            <v>-8</v>
          </cell>
          <cell r="R64">
            <v>3</v>
          </cell>
          <cell r="S64">
            <v>2019</v>
          </cell>
          <cell r="T64">
            <v>43193</v>
          </cell>
        </row>
        <row r="65">
          <cell r="E65">
            <v>10354008</v>
          </cell>
          <cell r="F65" t="str">
            <v>标准热电偶</v>
          </cell>
          <cell r="G65" t="str">
            <v>S</v>
          </cell>
          <cell r="H65" t="str">
            <v>2-119</v>
          </cell>
          <cell r="I65" t="str">
            <v>建标</v>
          </cell>
          <cell r="J65">
            <v>304</v>
          </cell>
          <cell r="K65">
            <v>215</v>
          </cell>
          <cell r="L65">
            <v>52</v>
          </cell>
          <cell r="M65">
            <v>43574</v>
          </cell>
          <cell r="N65" t="str">
            <v>JJG75-1995</v>
          </cell>
          <cell r="O65" t="str">
            <v>≤±0.6℃,JJG75-1995：二等标准</v>
          </cell>
        </row>
        <row r="65">
          <cell r="Q65">
            <v>-8</v>
          </cell>
          <cell r="R65">
            <v>20</v>
          </cell>
          <cell r="S65">
            <v>2019</v>
          </cell>
          <cell r="T65">
            <v>43210</v>
          </cell>
        </row>
        <row r="66">
          <cell r="E66">
            <v>10222034</v>
          </cell>
          <cell r="F66" t="str">
            <v>超级测温仪 </v>
          </cell>
          <cell r="G66" t="str">
            <v>1595A  </v>
          </cell>
          <cell r="H66" t="str">
            <v>B53200  </v>
          </cell>
        </row>
        <row r="66">
          <cell r="J66">
            <v>514</v>
          </cell>
          <cell r="K66">
            <v>216</v>
          </cell>
          <cell r="L66">
            <v>52</v>
          </cell>
          <cell r="M66">
            <v>43578</v>
          </cell>
        </row>
        <row r="66">
          <cell r="O66" t="str">
            <v>（1~10K）Ω:相对误差≤(1*10^-5)
</v>
          </cell>
        </row>
        <row r="67">
          <cell r="E67">
            <v>10273002</v>
          </cell>
          <cell r="F67" t="str">
            <v>手持式温湿度计</v>
          </cell>
          <cell r="G67">
            <v>635</v>
          </cell>
          <cell r="H67" t="str">
            <v>01669408/20195896/9</v>
          </cell>
        </row>
        <row r="67">
          <cell r="J67" t="str">
            <v>SBS</v>
          </cell>
          <cell r="K67">
            <v>219</v>
          </cell>
          <cell r="L67">
            <v>52</v>
          </cell>
          <cell r="M67">
            <v>43591</v>
          </cell>
          <cell r="N67" t="str">
            <v>JJF 1076-2001、JJG 874-2007</v>
          </cell>
        </row>
        <row r="67">
          <cell r="Q67">
            <v>-7</v>
          </cell>
          <cell r="R67">
            <v>7</v>
          </cell>
          <cell r="S67">
            <v>2019</v>
          </cell>
          <cell r="T67">
            <v>43227</v>
          </cell>
          <cell r="U67">
            <v>12</v>
          </cell>
        </row>
        <row r="68">
          <cell r="E68">
            <v>10510013</v>
          </cell>
          <cell r="F68" t="str">
            <v>温湿度发生器</v>
          </cell>
          <cell r="G68" t="str">
            <v>HG2-S</v>
          </cell>
          <cell r="H68" t="str">
            <v>VCT-HG2-1337(61213816</v>
          </cell>
        </row>
        <row r="68">
          <cell r="J68" t="str">
            <v>SBS</v>
          </cell>
          <cell r="K68">
            <v>217</v>
          </cell>
          <cell r="L68">
            <v>52</v>
          </cell>
          <cell r="M68">
            <v>43592</v>
          </cell>
        </row>
        <row r="68">
          <cell r="O68" t="str">
            <v>温度范围：(5~50)℃
温度均匀度≤0.10℃
温度波动度≤0.05℃/10min
湿度范围：(10~90)%RH
湿度波动度：≤1%RH</v>
          </cell>
        </row>
        <row r="68">
          <cell r="Q68">
            <v>-7</v>
          </cell>
          <cell r="R68">
            <v>8</v>
          </cell>
          <cell r="S68">
            <v>2019</v>
          </cell>
          <cell r="T68">
            <v>43228</v>
          </cell>
          <cell r="U68">
            <v>12</v>
          </cell>
        </row>
        <row r="69">
          <cell r="E69">
            <v>10510014</v>
          </cell>
          <cell r="F69" t="str">
            <v>精密露点仪</v>
          </cell>
          <cell r="G69" t="str">
            <v>S8000 REMOTE</v>
          </cell>
          <cell r="H69">
            <v>143984</v>
          </cell>
        </row>
        <row r="69">
          <cell r="J69" t="str">
            <v>SBS</v>
          </cell>
          <cell r="K69">
            <v>217</v>
          </cell>
          <cell r="L69">
            <v>52</v>
          </cell>
          <cell r="M69">
            <v>43592</v>
          </cell>
          <cell r="N69" t="str">
            <v>JJG499-2004</v>
          </cell>
          <cell r="O69" t="str">
            <v>露点范围：（-20~40）℃  DP
精度要求：≤±0.15℃ DP
温度范围：（0~50）℃
精度要求：≤±0.1℃</v>
          </cell>
        </row>
        <row r="69">
          <cell r="Q69">
            <v>-7</v>
          </cell>
          <cell r="R69">
            <v>8</v>
          </cell>
          <cell r="S69">
            <v>2019</v>
          </cell>
          <cell r="T69">
            <v>43228</v>
          </cell>
        </row>
        <row r="70">
          <cell r="E70">
            <v>10510005</v>
          </cell>
          <cell r="F70" t="str">
            <v>水三相点瓶</v>
          </cell>
          <cell r="G70" t="str">
            <v>9210//5901</v>
          </cell>
          <cell r="H70" t="str">
            <v>B08417//B-G2320</v>
          </cell>
          <cell r="I70" t="str">
            <v>建标</v>
          </cell>
          <cell r="J70">
            <v>304</v>
          </cell>
          <cell r="K70">
            <v>218</v>
          </cell>
          <cell r="L70">
            <v>104</v>
          </cell>
          <cell r="M70">
            <v>43593</v>
          </cell>
          <cell r="N70" t="str">
            <v>JJF1178-2007</v>
          </cell>
          <cell r="O70" t="str">
            <v>与上级检定结果差值≤3.0mK</v>
          </cell>
        </row>
        <row r="70">
          <cell r="Q70">
            <v>-19</v>
          </cell>
          <cell r="R70">
            <v>9</v>
          </cell>
          <cell r="S70">
            <v>2019</v>
          </cell>
          <cell r="T70">
            <v>42864</v>
          </cell>
          <cell r="U70">
            <v>24</v>
          </cell>
        </row>
        <row r="71">
          <cell r="E71">
            <v>10350002</v>
          </cell>
          <cell r="F71" t="str">
            <v>补偿导线</v>
          </cell>
          <cell r="G71">
            <v>1520</v>
          </cell>
          <cell r="H71">
            <v>112112</v>
          </cell>
          <cell r="I71" t="str">
            <v>建标</v>
          </cell>
          <cell r="J71">
            <v>808</v>
          </cell>
          <cell r="K71">
            <v>219</v>
          </cell>
          <cell r="L71">
            <v>104</v>
          </cell>
          <cell r="M71">
            <v>43635</v>
          </cell>
          <cell r="N71" t="str">
            <v>JJG 351- 1996</v>
          </cell>
        </row>
        <row r="71">
          <cell r="Q71">
            <v>-18</v>
          </cell>
          <cell r="R71">
            <v>20</v>
          </cell>
          <cell r="S71">
            <v>2019</v>
          </cell>
          <cell r="T71">
            <v>42906</v>
          </cell>
        </row>
        <row r="72">
          <cell r="E72">
            <v>10354015</v>
          </cell>
          <cell r="F72" t="str">
            <v>补偿导线</v>
          </cell>
          <cell r="G72">
            <v>1520</v>
          </cell>
          <cell r="H72">
            <v>112403</v>
          </cell>
          <cell r="I72" t="str">
            <v>建标</v>
          </cell>
          <cell r="J72">
            <v>808</v>
          </cell>
          <cell r="K72">
            <v>219</v>
          </cell>
          <cell r="L72">
            <v>104</v>
          </cell>
          <cell r="M72">
            <v>43671</v>
          </cell>
          <cell r="N72" t="str">
            <v>JJG351-1996</v>
          </cell>
        </row>
        <row r="72">
          <cell r="Q72">
            <v>-17</v>
          </cell>
          <cell r="R72">
            <v>26</v>
          </cell>
          <cell r="S72">
            <v>2019</v>
          </cell>
          <cell r="T72">
            <v>42942</v>
          </cell>
        </row>
        <row r="73">
          <cell r="E73">
            <v>10602001</v>
          </cell>
          <cell r="F73" t="str">
            <v>标准水银温度计</v>
          </cell>
        </row>
        <row r="73">
          <cell r="H73">
            <v>17623</v>
          </cell>
          <cell r="I73" t="str">
            <v>建标</v>
          </cell>
          <cell r="J73" t="str">
            <v>SBS</v>
          </cell>
          <cell r="K73">
            <v>219</v>
          </cell>
          <cell r="L73">
            <v>104</v>
          </cell>
          <cell r="M73">
            <v>43721</v>
          </cell>
          <cell r="N73" t="str">
            <v>JJG 161-2010</v>
          </cell>
        </row>
        <row r="73">
          <cell r="P73" t="str">
            <v>2017E11-20-1221733001</v>
          </cell>
          <cell r="Q73">
            <v>-15</v>
          </cell>
          <cell r="R73">
            <v>14</v>
          </cell>
          <cell r="S73">
            <v>2019</v>
          </cell>
          <cell r="T73">
            <v>42992</v>
          </cell>
        </row>
        <row r="74">
          <cell r="E74">
            <v>10510023</v>
          </cell>
        </row>
        <row r="74">
          <cell r="G74" t="str">
            <v>9260//5947 </v>
          </cell>
          <cell r="H74" t="str">
            <v>B3A358//AL-47036 </v>
          </cell>
        </row>
        <row r="74">
          <cell r="J74" t="str">
            <v>LCP</v>
          </cell>
          <cell r="K74">
            <v>216</v>
          </cell>
          <cell r="L74">
            <v>104</v>
          </cell>
          <cell r="M74">
            <v>43908</v>
          </cell>
          <cell r="N74" t="str">
            <v>JJF 1178-2007 </v>
          </cell>
        </row>
        <row r="74">
          <cell r="P74" t="str">
            <v>2016E11-10-002160</v>
          </cell>
          <cell r="Q74">
            <v>-21</v>
          </cell>
          <cell r="R74">
            <v>19</v>
          </cell>
          <cell r="S74">
            <v>2020</v>
          </cell>
          <cell r="T74">
            <v>43178</v>
          </cell>
        </row>
        <row r="75">
          <cell r="E75">
            <v>19450559</v>
          </cell>
          <cell r="F75" t="str">
            <v>量筒</v>
          </cell>
          <cell r="G75" t="str">
            <v>50ML</v>
          </cell>
          <cell r="H75">
            <v>8</v>
          </cell>
        </row>
        <row r="75">
          <cell r="J75" t="str">
            <v>LCD</v>
          </cell>
          <cell r="K75">
            <v>219</v>
          </cell>
          <cell r="L75">
            <v>156</v>
          </cell>
          <cell r="M75">
            <v>43986</v>
          </cell>
          <cell r="N75" t="str">
            <v>APPROVED SUPP</v>
          </cell>
          <cell r="O75" t="str">
            <v>通用</v>
          </cell>
        </row>
        <row r="75">
          <cell r="Q75">
            <v>-30</v>
          </cell>
          <cell r="R75">
            <v>5</v>
          </cell>
          <cell r="S75">
            <v>2020</v>
          </cell>
          <cell r="T75">
            <v>42891</v>
          </cell>
        </row>
        <row r="76">
          <cell r="E76">
            <v>19450552</v>
          </cell>
          <cell r="F76" t="str">
            <v>量筒</v>
          </cell>
          <cell r="G76" t="str">
            <v>50ML</v>
          </cell>
          <cell r="H76">
            <v>1</v>
          </cell>
        </row>
        <row r="76">
          <cell r="J76" t="str">
            <v>LCD</v>
          </cell>
          <cell r="K76">
            <v>219</v>
          </cell>
          <cell r="L76">
            <v>156</v>
          </cell>
          <cell r="M76">
            <v>43986</v>
          </cell>
          <cell r="N76" t="str">
            <v>APPROVED SUPP</v>
          </cell>
          <cell r="O76" t="str">
            <v>通用</v>
          </cell>
        </row>
        <row r="76">
          <cell r="Q76">
            <v>-30</v>
          </cell>
          <cell r="R76">
            <v>5</v>
          </cell>
          <cell r="S76">
            <v>2020</v>
          </cell>
          <cell r="T76">
            <v>42891</v>
          </cell>
        </row>
        <row r="77">
          <cell r="E77">
            <v>19450553</v>
          </cell>
          <cell r="F77" t="str">
            <v>量筒</v>
          </cell>
          <cell r="G77" t="str">
            <v>50ML</v>
          </cell>
          <cell r="H77">
            <v>2</v>
          </cell>
        </row>
        <row r="77">
          <cell r="J77" t="str">
            <v>LCD</v>
          </cell>
          <cell r="K77">
            <v>219</v>
          </cell>
          <cell r="L77">
            <v>156</v>
          </cell>
          <cell r="M77">
            <v>43986</v>
          </cell>
          <cell r="N77" t="str">
            <v>APPROVED SUPP</v>
          </cell>
          <cell r="O77" t="str">
            <v>通用</v>
          </cell>
        </row>
        <row r="77">
          <cell r="Q77">
            <v>-30</v>
          </cell>
          <cell r="R77">
            <v>5</v>
          </cell>
          <cell r="S77">
            <v>2020</v>
          </cell>
          <cell r="T77">
            <v>42891</v>
          </cell>
        </row>
        <row r="78">
          <cell r="E78">
            <v>19450555</v>
          </cell>
          <cell r="F78" t="str">
            <v>量筒</v>
          </cell>
          <cell r="G78" t="str">
            <v>50ML</v>
          </cell>
          <cell r="H78">
            <v>4</v>
          </cell>
        </row>
        <row r="78">
          <cell r="J78" t="str">
            <v>LCD</v>
          </cell>
          <cell r="K78">
            <v>219</v>
          </cell>
          <cell r="L78">
            <v>156</v>
          </cell>
          <cell r="M78">
            <v>43986</v>
          </cell>
          <cell r="N78" t="str">
            <v>APPROVED SUPP</v>
          </cell>
          <cell r="O78" t="str">
            <v>通用</v>
          </cell>
        </row>
        <row r="78">
          <cell r="Q78">
            <v>-30</v>
          </cell>
          <cell r="R78">
            <v>5</v>
          </cell>
          <cell r="S78">
            <v>2020</v>
          </cell>
          <cell r="T78">
            <v>42891</v>
          </cell>
        </row>
        <row r="79">
          <cell r="E79">
            <v>19450556</v>
          </cell>
          <cell r="F79" t="str">
            <v>量筒</v>
          </cell>
          <cell r="G79" t="str">
            <v>50ML</v>
          </cell>
          <cell r="H79">
            <v>5</v>
          </cell>
        </row>
        <row r="79">
          <cell r="J79" t="str">
            <v>LCD</v>
          </cell>
          <cell r="K79">
            <v>219</v>
          </cell>
          <cell r="L79">
            <v>156</v>
          </cell>
          <cell r="M79">
            <v>43986</v>
          </cell>
          <cell r="N79" t="str">
            <v>APPROVED SUPP</v>
          </cell>
          <cell r="O79" t="str">
            <v>通用</v>
          </cell>
        </row>
        <row r="79">
          <cell r="Q79">
            <v>-30</v>
          </cell>
          <cell r="R79">
            <v>5</v>
          </cell>
          <cell r="S79">
            <v>2020</v>
          </cell>
          <cell r="T79">
            <v>42891</v>
          </cell>
        </row>
        <row r="80">
          <cell r="E80">
            <v>19450557</v>
          </cell>
          <cell r="F80" t="str">
            <v>量筒</v>
          </cell>
          <cell r="G80" t="str">
            <v>50ML</v>
          </cell>
          <cell r="H80">
            <v>6</v>
          </cell>
        </row>
        <row r="80">
          <cell r="J80" t="str">
            <v>LCD</v>
          </cell>
          <cell r="K80">
            <v>219</v>
          </cell>
          <cell r="L80">
            <v>156</v>
          </cell>
          <cell r="M80">
            <v>43986</v>
          </cell>
          <cell r="N80" t="str">
            <v>APPROVED SUPP</v>
          </cell>
          <cell r="O80" t="str">
            <v>通用</v>
          </cell>
        </row>
        <row r="80">
          <cell r="Q80">
            <v>-30</v>
          </cell>
          <cell r="R80">
            <v>5</v>
          </cell>
          <cell r="S80">
            <v>2020</v>
          </cell>
          <cell r="T80">
            <v>42891</v>
          </cell>
        </row>
        <row r="81">
          <cell r="E81">
            <v>19450558</v>
          </cell>
          <cell r="F81" t="str">
            <v>量筒</v>
          </cell>
          <cell r="G81" t="str">
            <v>50ML</v>
          </cell>
          <cell r="H81">
            <v>7</v>
          </cell>
        </row>
        <row r="81">
          <cell r="J81" t="str">
            <v>LCD</v>
          </cell>
          <cell r="K81">
            <v>219</v>
          </cell>
          <cell r="L81">
            <v>156</v>
          </cell>
          <cell r="M81">
            <v>43986</v>
          </cell>
          <cell r="N81" t="str">
            <v>APPROVED SUPP</v>
          </cell>
          <cell r="O81" t="str">
            <v>通用</v>
          </cell>
        </row>
        <row r="81">
          <cell r="Q81">
            <v>-30</v>
          </cell>
          <cell r="R81">
            <v>5</v>
          </cell>
          <cell r="S81">
            <v>2020</v>
          </cell>
          <cell r="T81">
            <v>42891</v>
          </cell>
        </row>
        <row r="82">
          <cell r="E82">
            <v>10350005</v>
          </cell>
          <cell r="F82" t="str">
            <v>热电阻</v>
          </cell>
          <cell r="G82" t="str">
            <v>Pt100 </v>
          </cell>
          <cell r="H82" t="str">
            <v>#1</v>
          </cell>
        </row>
        <row r="82">
          <cell r="J82" t="str">
            <v>LCP</v>
          </cell>
          <cell r="K82">
            <v>218</v>
          </cell>
        </row>
        <row r="82">
          <cell r="N82" t="str">
            <v>JJG 229-2010 </v>
          </cell>
        </row>
        <row r="83">
          <cell r="E83">
            <v>10350006</v>
          </cell>
          <cell r="F83" t="str">
            <v>热电阻</v>
          </cell>
          <cell r="G83" t="str">
            <v>Pt100 </v>
          </cell>
        </row>
        <row r="83">
          <cell r="J83" t="str">
            <v>LCP</v>
          </cell>
          <cell r="K83">
            <v>218</v>
          </cell>
          <cell r="L83">
            <v>52</v>
          </cell>
        </row>
        <row r="83">
          <cell r="N83" t="str">
            <v>JJG 229-2010 </v>
          </cell>
        </row>
        <row r="84">
          <cell r="E84">
            <v>15041005</v>
          </cell>
          <cell r="F84" t="str">
            <v>阻抗计</v>
          </cell>
          <cell r="G84" t="str">
            <v>252/SP2596</v>
          </cell>
          <cell r="H84">
            <v>20201112596</v>
          </cell>
        </row>
        <row r="84">
          <cell r="J84" t="str">
            <v>LCE</v>
          </cell>
          <cell r="K84">
            <v>110</v>
          </cell>
          <cell r="L84">
            <v>26</v>
          </cell>
        </row>
        <row r="84">
          <cell r="N84" t="str">
            <v>SCPC1-0013交流阻抗表878A校准程序</v>
          </cell>
          <cell r="O84" t="str">
            <v>通用</v>
          </cell>
        </row>
        <row r="84">
          <cell r="Q84">
            <v>-5</v>
          </cell>
          <cell r="R84">
            <v>1</v>
          </cell>
          <cell r="S84">
            <v>1900</v>
          </cell>
          <cell r="T84" t="e">
            <v>#NUM!</v>
          </cell>
        </row>
        <row r="85">
          <cell r="E85">
            <v>15041006</v>
          </cell>
          <cell r="F85" t="str">
            <v>阻抗计</v>
          </cell>
          <cell r="G85" t="str">
            <v>252/SP2596</v>
          </cell>
          <cell r="H85">
            <v>20101112596</v>
          </cell>
        </row>
        <row r="85">
          <cell r="J85" t="str">
            <v>LCE</v>
          </cell>
          <cell r="K85">
            <v>110</v>
          </cell>
          <cell r="L85">
            <v>26</v>
          </cell>
        </row>
        <row r="85">
          <cell r="N85" t="str">
            <v>SCPC1-0013交流阻抗表878A校准程序</v>
          </cell>
          <cell r="O85" t="str">
            <v>通用</v>
          </cell>
        </row>
        <row r="85">
          <cell r="Q85">
            <v>-5</v>
          </cell>
          <cell r="R85">
            <v>1</v>
          </cell>
          <cell r="S85">
            <v>1900</v>
          </cell>
          <cell r="T85" t="e">
            <v>#NUM!</v>
          </cell>
        </row>
        <row r="86">
          <cell r="E86">
            <v>10510004</v>
          </cell>
          <cell r="F86" t="str">
            <v>热电偶检定炉</v>
          </cell>
          <cell r="G86" t="str">
            <v>9112B</v>
          </cell>
          <cell r="H86" t="str">
            <v>A8A071</v>
          </cell>
        </row>
        <row r="86">
          <cell r="J86" t="str">
            <v>SBS</v>
          </cell>
          <cell r="K86">
            <v>218</v>
          </cell>
          <cell r="L86">
            <v>52</v>
          </cell>
        </row>
        <row r="86">
          <cell r="N86" t="str">
            <v>JJF 1184-2007,JJF1257-2010</v>
          </cell>
        </row>
        <row r="86">
          <cell r="P86" t="str">
            <v>2015E12-30-000125</v>
          </cell>
          <cell r="Q86">
            <v>-11</v>
          </cell>
          <cell r="R86">
            <v>1</v>
          </cell>
          <cell r="S86">
            <v>1900</v>
          </cell>
          <cell r="T86" t="e">
            <v>#NUM!</v>
          </cell>
        </row>
        <row r="87">
          <cell r="E87">
            <v>10510011</v>
          </cell>
          <cell r="F87" t="str">
            <v>微型恒温槽</v>
          </cell>
          <cell r="G87">
            <v>7102</v>
          </cell>
          <cell r="H87" t="str">
            <v>B32951</v>
          </cell>
        </row>
        <row r="87">
          <cell r="J87" t="str">
            <v>SBS</v>
          </cell>
          <cell r="K87">
            <v>218</v>
          </cell>
          <cell r="L87">
            <v>52</v>
          </cell>
        </row>
        <row r="87">
          <cell r="N87" t="str">
            <v>JJF 1030-2010</v>
          </cell>
        </row>
        <row r="87">
          <cell r="P87" t="str">
            <v>2015E11-30-000129</v>
          </cell>
          <cell r="Q87">
            <v>-11</v>
          </cell>
          <cell r="R87">
            <v>1</v>
          </cell>
          <cell r="S87">
            <v>1900</v>
          </cell>
          <cell r="T87" t="e">
            <v>#NUM!</v>
          </cell>
        </row>
        <row r="88">
          <cell r="E88">
            <v>17510007</v>
          </cell>
          <cell r="F88" t="str">
            <v>干式炉</v>
          </cell>
          <cell r="G88" t="str">
            <v>T100</v>
          </cell>
          <cell r="H88">
            <v>22165</v>
          </cell>
        </row>
        <row r="88">
          <cell r="J88" t="str">
            <v>LCP</v>
          </cell>
          <cell r="K88">
            <v>218</v>
          </cell>
          <cell r="L88">
            <v>52</v>
          </cell>
        </row>
        <row r="88">
          <cell r="N88" t="str">
            <v>JJF 1030-2010</v>
          </cell>
        </row>
        <row r="88">
          <cell r="Q88">
            <v>-11</v>
          </cell>
          <cell r="R88">
            <v>1</v>
          </cell>
          <cell r="S88">
            <v>1900</v>
          </cell>
          <cell r="T88" t="e">
            <v>#NUM!</v>
          </cell>
          <cell r="U88">
            <v>12</v>
          </cell>
        </row>
        <row r="89">
          <cell r="E89">
            <v>11900891</v>
          </cell>
          <cell r="F89" t="str">
            <v>钢卷尺</v>
          </cell>
          <cell r="G89" t="str">
            <v>5M</v>
          </cell>
          <cell r="H89" t="str">
            <v>NONE</v>
          </cell>
        </row>
        <row r="89">
          <cell r="J89" t="str">
            <v>LCD</v>
          </cell>
          <cell r="K89">
            <v>218</v>
          </cell>
          <cell r="L89">
            <v>52</v>
          </cell>
        </row>
        <row r="89">
          <cell r="N89" t="str">
            <v>APPROVED SUPP</v>
          </cell>
          <cell r="O89" t="str">
            <v>通用</v>
          </cell>
        </row>
        <row r="89">
          <cell r="Q89">
            <v>-11</v>
          </cell>
          <cell r="R89">
            <v>1</v>
          </cell>
          <cell r="S89">
            <v>1900</v>
          </cell>
          <cell r="T89" t="e">
            <v>#NUM!</v>
          </cell>
          <cell r="U89">
            <v>12</v>
          </cell>
        </row>
        <row r="90">
          <cell r="E90">
            <v>17273125</v>
          </cell>
          <cell r="F90" t="str">
            <v>温湿度记录仪</v>
          </cell>
          <cell r="G90" t="str">
            <v>DSR-THEXT-UC</v>
          </cell>
          <cell r="H90" t="str">
            <v>THEXT1312102816UC</v>
          </cell>
        </row>
        <row r="90">
          <cell r="J90" t="str">
            <v>LCP</v>
          </cell>
          <cell r="K90">
            <v>221</v>
          </cell>
          <cell r="L90">
            <v>52</v>
          </cell>
        </row>
        <row r="90">
          <cell r="N90" t="str">
            <v>JJF 1076-2001</v>
          </cell>
          <cell r="O90" t="str">
            <v>通用</v>
          </cell>
        </row>
        <row r="90">
          <cell r="Q90">
            <v>-11</v>
          </cell>
          <cell r="R90">
            <v>1</v>
          </cell>
          <cell r="S90">
            <v>1900</v>
          </cell>
          <cell r="T90" t="e">
            <v>#NUM!</v>
          </cell>
          <cell r="U90">
            <v>12</v>
          </cell>
        </row>
        <row r="91">
          <cell r="E91">
            <v>17722006</v>
          </cell>
          <cell r="F91" t="str">
            <v>温湿度记录仪</v>
          </cell>
          <cell r="G91" t="str">
            <v>ZJ1</v>
          </cell>
          <cell r="H91">
            <v>872211</v>
          </cell>
        </row>
        <row r="91">
          <cell r="J91" t="str">
            <v>LCP</v>
          </cell>
          <cell r="K91">
            <v>215</v>
          </cell>
          <cell r="L91">
            <v>52</v>
          </cell>
        </row>
        <row r="91">
          <cell r="N91" t="str">
            <v>JJG 205-2005</v>
          </cell>
          <cell r="O91" t="str">
            <v>通用</v>
          </cell>
        </row>
        <row r="91">
          <cell r="Q91">
            <v>-11</v>
          </cell>
          <cell r="R91">
            <v>1</v>
          </cell>
          <cell r="S91">
            <v>1900</v>
          </cell>
          <cell r="T91" t="e">
            <v>#NUM!</v>
          </cell>
          <cell r="U91">
            <v>12</v>
          </cell>
        </row>
        <row r="92">
          <cell r="E92">
            <v>17722138</v>
          </cell>
          <cell r="F92" t="str">
            <v>温湿度记录仪</v>
          </cell>
          <cell r="G92" t="str">
            <v>ZJ1-2A(ZB)</v>
          </cell>
          <cell r="H92">
            <v>508085</v>
          </cell>
        </row>
        <row r="92">
          <cell r="J92" t="str">
            <v>LCP</v>
          </cell>
          <cell r="K92">
            <v>219</v>
          </cell>
          <cell r="L92">
            <v>52</v>
          </cell>
        </row>
        <row r="92">
          <cell r="N92" t="str">
            <v>JJG 205-2005</v>
          </cell>
          <cell r="O92" t="str">
            <v>通用</v>
          </cell>
        </row>
        <row r="92">
          <cell r="Q92">
            <v>-11</v>
          </cell>
          <cell r="R92">
            <v>1</v>
          </cell>
          <cell r="S92">
            <v>1900</v>
          </cell>
          <cell r="T92" t="e">
            <v>#NUM!</v>
          </cell>
        </row>
        <row r="93">
          <cell r="E93">
            <v>17273129</v>
          </cell>
          <cell r="F93" t="str">
            <v>温湿度记录器</v>
          </cell>
          <cell r="G93" t="str">
            <v>HL-20D</v>
          </cell>
          <cell r="H93">
            <v>61168968</v>
          </cell>
        </row>
        <row r="93">
          <cell r="J93" t="str">
            <v>LCP</v>
          </cell>
          <cell r="K93">
            <v>221</v>
          </cell>
          <cell r="L93">
            <v>52</v>
          </cell>
        </row>
        <row r="93">
          <cell r="N93" t="str">
            <v>JJF 1076-2001、JJF 1183-2007</v>
          </cell>
          <cell r="O93" t="str">
            <v>通用</v>
          </cell>
        </row>
        <row r="93">
          <cell r="Q93">
            <v>-11</v>
          </cell>
          <cell r="R93">
            <v>1</v>
          </cell>
          <cell r="S93">
            <v>1900</v>
          </cell>
          <cell r="T93" t="e">
            <v>#NUM!</v>
          </cell>
          <cell r="U93">
            <v>12</v>
          </cell>
        </row>
        <row r="94">
          <cell r="E94">
            <v>10350004</v>
          </cell>
          <cell r="F94" t="str">
            <v>铂热电阻</v>
          </cell>
          <cell r="G94" t="str">
            <v>Pt100 </v>
          </cell>
          <cell r="H94" t="str">
            <v>2#</v>
          </cell>
        </row>
        <row r="94">
          <cell r="J94" t="str">
            <v>LCP</v>
          </cell>
          <cell r="K94">
            <v>221</v>
          </cell>
          <cell r="L94">
            <v>52</v>
          </cell>
        </row>
        <row r="94">
          <cell r="N94" t="str">
            <v>JJG 229-2010 </v>
          </cell>
        </row>
        <row r="95">
          <cell r="E95">
            <v>17273131</v>
          </cell>
          <cell r="F95" t="str">
            <v>温湿度记录器</v>
          </cell>
          <cell r="G95" t="str">
            <v>HL-20D</v>
          </cell>
          <cell r="H95">
            <v>61168983</v>
          </cell>
        </row>
        <row r="95">
          <cell r="J95" t="str">
            <v>LCP</v>
          </cell>
          <cell r="K95">
            <v>221</v>
          </cell>
          <cell r="L95">
            <v>52</v>
          </cell>
        </row>
        <row r="95">
          <cell r="N95" t="str">
            <v>JJF 1076-2001、JJF 1183-2007</v>
          </cell>
          <cell r="O95" t="str">
            <v>通用</v>
          </cell>
        </row>
        <row r="95">
          <cell r="Q95">
            <v>-11</v>
          </cell>
          <cell r="R95">
            <v>1</v>
          </cell>
          <cell r="S95">
            <v>1900</v>
          </cell>
          <cell r="T95" t="e">
            <v>#NUM!</v>
          </cell>
          <cell r="U95">
            <v>12</v>
          </cell>
        </row>
        <row r="96">
          <cell r="E96">
            <v>17273015</v>
          </cell>
          <cell r="F96" t="str">
            <v>T.H RECORDER</v>
          </cell>
          <cell r="G96" t="str">
            <v>TM320</v>
          </cell>
          <cell r="H96">
            <v>9197132</v>
          </cell>
        </row>
        <row r="96">
          <cell r="J96" t="str">
            <v>LCP</v>
          </cell>
          <cell r="K96">
            <v>221</v>
          </cell>
          <cell r="L96">
            <v>52</v>
          </cell>
        </row>
        <row r="96">
          <cell r="N96" t="str">
            <v>JJF 1076-2001、JJG874-2007</v>
          </cell>
          <cell r="O96" t="str">
            <v>通用</v>
          </cell>
        </row>
        <row r="96">
          <cell r="Q96">
            <v>-11</v>
          </cell>
          <cell r="R96">
            <v>1</v>
          </cell>
          <cell r="S96">
            <v>1900</v>
          </cell>
          <cell r="T96" t="e">
            <v>#NUM!</v>
          </cell>
          <cell r="U96">
            <v>12</v>
          </cell>
        </row>
        <row r="97">
          <cell r="E97">
            <v>17273130</v>
          </cell>
          <cell r="F97" t="str">
            <v>温湿度记录器</v>
          </cell>
          <cell r="G97" t="str">
            <v>HL-20D</v>
          </cell>
          <cell r="H97">
            <v>61168969</v>
          </cell>
        </row>
        <row r="97">
          <cell r="J97" t="str">
            <v>LCP</v>
          </cell>
          <cell r="K97">
            <v>221</v>
          </cell>
          <cell r="L97">
            <v>52</v>
          </cell>
        </row>
        <row r="97">
          <cell r="N97" t="str">
            <v>JJF 1076-2001、JJF 1183-2007</v>
          </cell>
          <cell r="O97" t="str">
            <v>通用</v>
          </cell>
        </row>
        <row r="97">
          <cell r="Q97">
            <v>-11</v>
          </cell>
          <cell r="R97">
            <v>1</v>
          </cell>
          <cell r="S97">
            <v>1900</v>
          </cell>
          <cell r="T97" t="e">
            <v>#NUM!</v>
          </cell>
          <cell r="U97">
            <v>12</v>
          </cell>
        </row>
        <row r="98">
          <cell r="E98">
            <v>17273132</v>
          </cell>
          <cell r="F98" t="str">
            <v>温湿度记录器</v>
          </cell>
          <cell r="G98" t="str">
            <v>HL-20D</v>
          </cell>
          <cell r="H98">
            <v>61168982</v>
          </cell>
        </row>
        <row r="98">
          <cell r="J98" t="str">
            <v>LCP</v>
          </cell>
          <cell r="K98">
            <v>221</v>
          </cell>
          <cell r="L98">
            <v>52</v>
          </cell>
        </row>
        <row r="98">
          <cell r="N98" t="str">
            <v>JJF 1076-2001、JJF 1183-2007</v>
          </cell>
          <cell r="O98" t="str">
            <v>通用</v>
          </cell>
        </row>
        <row r="98">
          <cell r="Q98">
            <v>-11</v>
          </cell>
          <cell r="R98">
            <v>1</v>
          </cell>
          <cell r="S98">
            <v>1900</v>
          </cell>
          <cell r="T98" t="e">
            <v>#NUM!</v>
          </cell>
          <cell r="U98">
            <v>12</v>
          </cell>
        </row>
        <row r="99">
          <cell r="E99">
            <v>17273133</v>
          </cell>
          <cell r="F99" t="str">
            <v>温湿度记录器</v>
          </cell>
          <cell r="G99" t="str">
            <v>HL-20D</v>
          </cell>
          <cell r="H99">
            <v>61168984</v>
          </cell>
        </row>
        <row r="99">
          <cell r="J99" t="str">
            <v>LCP</v>
          </cell>
          <cell r="K99">
            <v>221</v>
          </cell>
          <cell r="L99">
            <v>52</v>
          </cell>
        </row>
        <row r="99">
          <cell r="N99" t="str">
            <v>JJF 1076-2001、JJF 1183-2007</v>
          </cell>
          <cell r="O99" t="str">
            <v>通用</v>
          </cell>
        </row>
        <row r="99">
          <cell r="Q99">
            <v>-11</v>
          </cell>
          <cell r="R99">
            <v>1</v>
          </cell>
          <cell r="S99">
            <v>1900</v>
          </cell>
          <cell r="T99" t="e">
            <v>#NUM!</v>
          </cell>
          <cell r="U99">
            <v>12</v>
          </cell>
        </row>
        <row r="100">
          <cell r="E100">
            <v>10273003</v>
          </cell>
          <cell r="F100" t="str">
            <v>温湿度记录器</v>
          </cell>
          <cell r="G100" t="str">
            <v>HI-NT3-D</v>
          </cell>
          <cell r="H100">
            <v>60422176</v>
          </cell>
        </row>
        <row r="100">
          <cell r="J100" t="str">
            <v>LCP</v>
          </cell>
          <cell r="K100">
            <v>219</v>
          </cell>
          <cell r="L100">
            <v>52</v>
          </cell>
        </row>
        <row r="100">
          <cell r="N100" t="str">
            <v>JJF 1076-2001,JJG 874-2007</v>
          </cell>
        </row>
        <row r="100">
          <cell r="Q100">
            <v>-11</v>
          </cell>
          <cell r="R100">
            <v>1</v>
          </cell>
          <cell r="S100">
            <v>1900</v>
          </cell>
          <cell r="T100" t="e">
            <v>#NUM!</v>
          </cell>
        </row>
        <row r="101">
          <cell r="E101">
            <v>17722194</v>
          </cell>
          <cell r="F101" t="str">
            <v>温湿度记录仪</v>
          </cell>
          <cell r="G101" t="str">
            <v>ZJ1</v>
          </cell>
          <cell r="H101">
            <v>878095</v>
          </cell>
        </row>
        <row r="101">
          <cell r="J101" t="str">
            <v>LCP</v>
          </cell>
          <cell r="K101">
            <v>220</v>
          </cell>
          <cell r="L101">
            <v>52</v>
          </cell>
        </row>
        <row r="101">
          <cell r="N101" t="str">
            <v>SCPC-0531A</v>
          </cell>
          <cell r="O101" t="str">
            <v>通用</v>
          </cell>
        </row>
        <row r="101">
          <cell r="Q101">
            <v>-11</v>
          </cell>
          <cell r="R101">
            <v>1</v>
          </cell>
          <cell r="S101">
            <v>1900</v>
          </cell>
          <cell r="T101" t="e">
            <v>#NUM!</v>
          </cell>
        </row>
        <row r="102">
          <cell r="E102">
            <v>17722181</v>
          </cell>
          <cell r="F102" t="str">
            <v>温湿度记录仪</v>
          </cell>
          <cell r="G102" t="str">
            <v>ZJ1</v>
          </cell>
          <cell r="H102">
            <v>876146</v>
          </cell>
        </row>
        <row r="102">
          <cell r="J102" t="str">
            <v>LCP</v>
          </cell>
          <cell r="K102">
            <v>219</v>
          </cell>
          <cell r="L102">
            <v>52</v>
          </cell>
        </row>
        <row r="102">
          <cell r="N102" t="str">
            <v>SCPC-0531A</v>
          </cell>
          <cell r="O102" t="str">
            <v>通用</v>
          </cell>
        </row>
        <row r="102">
          <cell r="Q102">
            <v>-11</v>
          </cell>
          <cell r="R102">
            <v>1</v>
          </cell>
          <cell r="S102">
            <v>1900</v>
          </cell>
          <cell r="T102" t="e">
            <v>#NUM!</v>
          </cell>
        </row>
        <row r="103">
          <cell r="E103">
            <v>17722164</v>
          </cell>
          <cell r="F103" t="str">
            <v>温湿度记录仪</v>
          </cell>
          <cell r="G103" t="str">
            <v>ZJ1-1</v>
          </cell>
          <cell r="H103">
            <v>872275</v>
          </cell>
        </row>
        <row r="103">
          <cell r="J103" t="str">
            <v>LCP</v>
          </cell>
          <cell r="K103">
            <v>219</v>
          </cell>
          <cell r="L103">
            <v>52</v>
          </cell>
        </row>
        <row r="103">
          <cell r="N103" t="str">
            <v>SCPC-0531A</v>
          </cell>
          <cell r="O103" t="str">
            <v>通用</v>
          </cell>
        </row>
        <row r="103">
          <cell r="Q103">
            <v>-11</v>
          </cell>
          <cell r="R103">
            <v>1</v>
          </cell>
          <cell r="S103">
            <v>1900</v>
          </cell>
          <cell r="T103" t="e">
            <v>#NUM!</v>
          </cell>
        </row>
        <row r="104">
          <cell r="E104">
            <v>17722167</v>
          </cell>
          <cell r="F104" t="str">
            <v>温湿度记录仪</v>
          </cell>
          <cell r="G104" t="str">
            <v>ZJ1</v>
          </cell>
          <cell r="H104">
            <v>876139</v>
          </cell>
        </row>
        <row r="104">
          <cell r="J104" t="str">
            <v>LCP</v>
          </cell>
          <cell r="K104">
            <v>218</v>
          </cell>
          <cell r="L104">
            <v>52</v>
          </cell>
        </row>
        <row r="104">
          <cell r="N104" t="str">
            <v>SCPC-0531</v>
          </cell>
          <cell r="O104" t="str">
            <v>通用</v>
          </cell>
        </row>
        <row r="104">
          <cell r="Q104">
            <v>-11</v>
          </cell>
          <cell r="R104">
            <v>1</v>
          </cell>
          <cell r="S104">
            <v>1900</v>
          </cell>
          <cell r="T104" t="e">
            <v>#NUM!</v>
          </cell>
        </row>
        <row r="105">
          <cell r="E105">
            <v>17722178</v>
          </cell>
          <cell r="F105" t="str">
            <v>温湿度记录仪</v>
          </cell>
          <cell r="G105" t="str">
            <v>ZJ1</v>
          </cell>
          <cell r="H105">
            <v>878142</v>
          </cell>
        </row>
        <row r="105">
          <cell r="J105" t="str">
            <v>LCP</v>
          </cell>
          <cell r="K105">
            <v>106</v>
          </cell>
          <cell r="L105">
            <v>52</v>
          </cell>
        </row>
        <row r="105">
          <cell r="N105" t="str">
            <v>SCPC-0531A</v>
          </cell>
          <cell r="O105" t="str">
            <v>通用</v>
          </cell>
        </row>
        <row r="105">
          <cell r="Q105">
            <v>-11</v>
          </cell>
          <cell r="R105">
            <v>1</v>
          </cell>
          <cell r="S105">
            <v>1900</v>
          </cell>
          <cell r="T105" t="e">
            <v>#NUM!</v>
          </cell>
        </row>
        <row r="106">
          <cell r="E106">
            <v>15079320</v>
          </cell>
          <cell r="F106" t="str">
            <v>万用表</v>
          </cell>
          <cell r="G106" t="str">
            <v>17B</v>
          </cell>
          <cell r="H106">
            <v>1886957</v>
          </cell>
        </row>
        <row r="106">
          <cell r="J106" t="str">
            <v>LCE</v>
          </cell>
          <cell r="K106">
            <v>219</v>
          </cell>
          <cell r="L106">
            <v>52</v>
          </cell>
        </row>
        <row r="106">
          <cell r="N106" t="str">
            <v>JJF(HU)1-2003</v>
          </cell>
          <cell r="O106" t="str">
            <v>通用</v>
          </cell>
        </row>
        <row r="106">
          <cell r="Q106">
            <v>-11</v>
          </cell>
          <cell r="R106">
            <v>1</v>
          </cell>
          <cell r="S106">
            <v>1900</v>
          </cell>
          <cell r="T106" t="e">
            <v>#NUM!</v>
          </cell>
        </row>
        <row r="107">
          <cell r="E107">
            <v>10222002</v>
          </cell>
          <cell r="F107" t="str">
            <v>数据采集仪</v>
          </cell>
          <cell r="G107" t="str">
            <v>DR-90</v>
          </cell>
          <cell r="H107">
            <v>41</v>
          </cell>
        </row>
        <row r="107">
          <cell r="K107">
            <v>219</v>
          </cell>
          <cell r="L107">
            <v>4</v>
          </cell>
        </row>
        <row r="107">
          <cell r="N107" t="str">
            <v>SCPC-0509C</v>
          </cell>
        </row>
        <row r="107">
          <cell r="Q107">
            <v>0</v>
          </cell>
          <cell r="R107">
            <v>1</v>
          </cell>
          <cell r="S107">
            <v>1900</v>
          </cell>
          <cell r="T107" t="e">
            <v>#NUM!</v>
          </cell>
        </row>
        <row r="108">
          <cell r="E108">
            <v>10222007</v>
          </cell>
          <cell r="F108" t="str">
            <v>多功能校验仪</v>
          </cell>
          <cell r="G108" t="str">
            <v>200+</v>
          </cell>
          <cell r="H108">
            <v>21995</v>
          </cell>
        </row>
        <row r="108">
          <cell r="K108">
            <v>219</v>
          </cell>
          <cell r="L108">
            <v>13</v>
          </cell>
        </row>
        <row r="108">
          <cell r="N108" t="str">
            <v>JJG315,JJG445,JJG166,JJG(航天)38，JJG(航天)37</v>
          </cell>
        </row>
        <row r="108">
          <cell r="Q108">
            <v>-2</v>
          </cell>
          <cell r="R108">
            <v>1</v>
          </cell>
          <cell r="S108">
            <v>1900</v>
          </cell>
          <cell r="T108" t="e">
            <v>#NUM!</v>
          </cell>
        </row>
        <row r="109">
          <cell r="E109">
            <v>10222015</v>
          </cell>
          <cell r="F109" t="str">
            <v>数据采集仪</v>
          </cell>
          <cell r="G109" t="str">
            <v>2635A</v>
          </cell>
          <cell r="H109" t="str">
            <v>9752008/M9754002</v>
          </cell>
        </row>
        <row r="109">
          <cell r="J109" t="str">
            <v>LCP</v>
          </cell>
          <cell r="K109">
            <v>219</v>
          </cell>
          <cell r="L109">
            <v>4</v>
          </cell>
        </row>
        <row r="109">
          <cell r="N109" t="str">
            <v>SCPC-0529A</v>
          </cell>
        </row>
        <row r="109">
          <cell r="Q109">
            <v>0</v>
          </cell>
          <cell r="R109">
            <v>1</v>
          </cell>
          <cell r="S109">
            <v>1900</v>
          </cell>
          <cell r="T109" t="e">
            <v>#NUM!</v>
          </cell>
          <cell r="U109">
            <v>1</v>
          </cell>
        </row>
        <row r="110">
          <cell r="E110">
            <v>10222018</v>
          </cell>
          <cell r="F110" t="str">
            <v>数据采集仪</v>
          </cell>
          <cell r="G110" t="str">
            <v>2680A</v>
          </cell>
          <cell r="H110">
            <v>9759010</v>
          </cell>
        </row>
        <row r="110">
          <cell r="K110">
            <v>219</v>
          </cell>
          <cell r="L110">
            <v>4</v>
          </cell>
        </row>
        <row r="110">
          <cell r="N110" t="str">
            <v>SCPC-0529A</v>
          </cell>
        </row>
        <row r="110">
          <cell r="Q110">
            <v>0</v>
          </cell>
          <cell r="R110">
            <v>1</v>
          </cell>
          <cell r="S110">
            <v>1900</v>
          </cell>
          <cell r="T110" t="e">
            <v>#NUM!</v>
          </cell>
          <cell r="U110">
            <v>1</v>
          </cell>
        </row>
        <row r="111">
          <cell r="E111">
            <v>10222022</v>
          </cell>
        </row>
        <row r="111">
          <cell r="G111" t="str">
            <v>2635A</v>
          </cell>
          <cell r="H111">
            <v>1670017</v>
          </cell>
          <cell r="I111" t="str">
            <v>411-15</v>
          </cell>
        </row>
        <row r="111">
          <cell r="K111" t="str">
            <v>B1</v>
          </cell>
          <cell r="L111">
            <v>4</v>
          </cell>
        </row>
        <row r="111">
          <cell r="Q111">
            <v>0</v>
          </cell>
          <cell r="R111">
            <v>1</v>
          </cell>
          <cell r="S111">
            <v>1900</v>
          </cell>
          <cell r="T111" t="e">
            <v>#NUM!</v>
          </cell>
        </row>
        <row r="112">
          <cell r="E112">
            <v>10222023</v>
          </cell>
          <cell r="F112" t="str">
            <v>数据采集仪</v>
          </cell>
          <cell r="G112" t="str">
            <v>2635A</v>
          </cell>
          <cell r="H112">
            <v>1415016</v>
          </cell>
        </row>
        <row r="112">
          <cell r="K112">
            <v>219</v>
          </cell>
          <cell r="L112">
            <v>4</v>
          </cell>
        </row>
        <row r="112">
          <cell r="N112" t="str">
            <v>SCPC-0529A</v>
          </cell>
        </row>
        <row r="112">
          <cell r="Q112">
            <v>0</v>
          </cell>
          <cell r="R112">
            <v>1</v>
          </cell>
          <cell r="S112">
            <v>1900</v>
          </cell>
          <cell r="T112" t="e">
            <v>#NUM!</v>
          </cell>
          <cell r="U112">
            <v>1</v>
          </cell>
        </row>
        <row r="113">
          <cell r="E113">
            <v>10222024</v>
          </cell>
          <cell r="F113" t="str">
            <v>数据采集仪</v>
          </cell>
          <cell r="G113" t="str">
            <v>2635A</v>
          </cell>
          <cell r="H113" t="str">
            <v>/</v>
          </cell>
        </row>
        <row r="113">
          <cell r="K113">
            <v>219</v>
          </cell>
          <cell r="L113">
            <v>4</v>
          </cell>
        </row>
        <row r="113">
          <cell r="N113" t="str">
            <v>SCPC-0529A</v>
          </cell>
        </row>
        <row r="113">
          <cell r="Q113">
            <v>0</v>
          </cell>
          <cell r="R113">
            <v>1</v>
          </cell>
          <cell r="S113">
            <v>1900</v>
          </cell>
          <cell r="T113" t="e">
            <v>#NUM!</v>
          </cell>
          <cell r="U113">
            <v>1</v>
          </cell>
        </row>
        <row r="114">
          <cell r="E114">
            <v>10222025</v>
          </cell>
          <cell r="F114" t="str">
            <v>数据采集仪</v>
          </cell>
          <cell r="G114">
            <v>2680</v>
          </cell>
          <cell r="H114">
            <v>1483003</v>
          </cell>
        </row>
        <row r="114">
          <cell r="K114">
            <v>219</v>
          </cell>
          <cell r="L114">
            <v>4</v>
          </cell>
        </row>
        <row r="114">
          <cell r="N114" t="str">
            <v>SCPC-0529A</v>
          </cell>
        </row>
        <row r="114">
          <cell r="Q114">
            <v>0</v>
          </cell>
          <cell r="R114">
            <v>1</v>
          </cell>
          <cell r="S114">
            <v>1900</v>
          </cell>
          <cell r="T114" t="e">
            <v>#NUM!</v>
          </cell>
          <cell r="U114">
            <v>1</v>
          </cell>
        </row>
        <row r="115">
          <cell r="E115">
            <v>10222027</v>
          </cell>
          <cell r="F115" t="str">
            <v>数据采集仪</v>
          </cell>
          <cell r="G115" t="str">
            <v>2635A</v>
          </cell>
          <cell r="H115">
            <v>2224005</v>
          </cell>
        </row>
        <row r="115">
          <cell r="K115">
            <v>219</v>
          </cell>
          <cell r="L115">
            <v>4</v>
          </cell>
        </row>
        <row r="115">
          <cell r="N115" t="str">
            <v>SCPC-0529A</v>
          </cell>
        </row>
        <row r="115">
          <cell r="Q115">
            <v>0</v>
          </cell>
          <cell r="R115">
            <v>1</v>
          </cell>
          <cell r="S115">
            <v>1900</v>
          </cell>
          <cell r="T115" t="e">
            <v>#NUM!</v>
          </cell>
          <cell r="U115">
            <v>1</v>
          </cell>
        </row>
        <row r="116">
          <cell r="E116">
            <v>10222028</v>
          </cell>
        </row>
        <row r="116">
          <cell r="G116" t="str">
            <v>2635A</v>
          </cell>
        </row>
        <row r="116">
          <cell r="I116" t="str">
            <v>411-15</v>
          </cell>
        </row>
        <row r="116">
          <cell r="K116" t="str">
            <v>B1</v>
          </cell>
          <cell r="L116">
            <v>4</v>
          </cell>
        </row>
        <row r="116">
          <cell r="Q116">
            <v>0</v>
          </cell>
          <cell r="R116">
            <v>1</v>
          </cell>
          <cell r="S116">
            <v>1900</v>
          </cell>
          <cell r="T116" t="e">
            <v>#NUM!</v>
          </cell>
        </row>
        <row r="117">
          <cell r="E117">
            <v>10510009</v>
          </cell>
          <cell r="F117" t="str">
            <v>热电偶检定炉</v>
          </cell>
          <cell r="G117" t="str">
            <v>KRJ-H</v>
          </cell>
          <cell r="H117">
            <v>1094020</v>
          </cell>
          <cell r="I117" t="str">
            <v>10222009校完后，进行检定炉校准</v>
          </cell>
          <cell r="J117" t="str">
            <v>sbs</v>
          </cell>
          <cell r="K117">
            <v>218</v>
          </cell>
          <cell r="L117">
            <v>52</v>
          </cell>
        </row>
        <row r="117">
          <cell r="N117" t="str">
            <v>JJG 1184-2007</v>
          </cell>
        </row>
        <row r="117">
          <cell r="P117" t="str">
            <v>2015E12-30-000051</v>
          </cell>
          <cell r="Q117">
            <v>-11</v>
          </cell>
          <cell r="R117">
            <v>1</v>
          </cell>
          <cell r="S117">
            <v>1900</v>
          </cell>
          <cell r="T117" t="e">
            <v>#NUM!</v>
          </cell>
        </row>
        <row r="118">
          <cell r="E118">
            <v>17722067</v>
          </cell>
          <cell r="F118" t="str">
            <v>温湿度记录仪</v>
          </cell>
          <cell r="G118" t="str">
            <v>ZJ1</v>
          </cell>
          <cell r="H118">
            <v>108</v>
          </cell>
        </row>
        <row r="118">
          <cell r="J118" t="str">
            <v>LCP</v>
          </cell>
          <cell r="K118">
            <v>219</v>
          </cell>
          <cell r="L118">
            <v>52</v>
          </cell>
        </row>
        <row r="118">
          <cell r="N118" t="str">
            <v>SCPC-0531A</v>
          </cell>
        </row>
        <row r="118">
          <cell r="Q118">
            <v>-11</v>
          </cell>
          <cell r="R118">
            <v>1</v>
          </cell>
          <cell r="S118">
            <v>1900</v>
          </cell>
          <cell r="T118" t="e">
            <v>#NUM!</v>
          </cell>
        </row>
        <row r="119">
          <cell r="Q119">
            <v>1</v>
          </cell>
          <cell r="R119">
            <v>1</v>
          </cell>
          <cell r="S119">
            <v>1900</v>
          </cell>
          <cell r="T119">
            <v>1</v>
          </cell>
        </row>
        <row r="126">
          <cell r="E126">
            <v>10510017</v>
          </cell>
          <cell r="F126" t="str">
            <v>便携式制冷恒温槽</v>
          </cell>
          <cell r="G126" t="str">
            <v>DTS-20R</v>
          </cell>
          <cell r="H126" t="str">
            <v>DS020146</v>
          </cell>
        </row>
        <row r="126">
          <cell r="J126" t="str">
            <v>sbs</v>
          </cell>
          <cell r="K126">
            <v>218</v>
          </cell>
          <cell r="L126">
            <v>52</v>
          </cell>
        </row>
        <row r="126">
          <cell r="N126" t="str">
            <v>APPROVED SUPP</v>
          </cell>
        </row>
        <row r="126">
          <cell r="Q126">
            <v>-11</v>
          </cell>
          <cell r="R126">
            <v>1</v>
          </cell>
          <cell r="S126">
            <v>1900</v>
          </cell>
          <cell r="T126" t="e">
            <v>#NUM!</v>
          </cell>
        </row>
        <row r="127">
          <cell r="E127">
            <v>10510002</v>
          </cell>
          <cell r="F127" t="str">
            <v>计量干式炉</v>
          </cell>
          <cell r="G127">
            <v>9173</v>
          </cell>
          <cell r="H127" t="str">
            <v>A8A431</v>
          </cell>
        </row>
        <row r="127">
          <cell r="J127" t="str">
            <v>LCP</v>
          </cell>
          <cell r="K127">
            <v>218</v>
          </cell>
          <cell r="L127">
            <v>52</v>
          </cell>
        </row>
        <row r="127">
          <cell r="N127" t="str">
            <v>JJF 1257-2010</v>
          </cell>
        </row>
        <row r="127">
          <cell r="Q127">
            <v>-11</v>
          </cell>
          <cell r="R127">
            <v>1</v>
          </cell>
          <cell r="S127">
            <v>1900</v>
          </cell>
          <cell r="T127" t="e">
            <v>#NUM!</v>
          </cell>
        </row>
        <row r="128">
          <cell r="E128">
            <v>10510010</v>
          </cell>
          <cell r="F128" t="str">
            <v>计量干式炉</v>
          </cell>
          <cell r="G128">
            <v>9170</v>
          </cell>
          <cell r="H128" t="str">
            <v>B13551</v>
          </cell>
        </row>
        <row r="128">
          <cell r="J128" t="str">
            <v>LCP</v>
          </cell>
          <cell r="K128">
            <v>218</v>
          </cell>
          <cell r="L128">
            <v>52</v>
          </cell>
        </row>
        <row r="128">
          <cell r="N128" t="str">
            <v>JJF 1257-2010</v>
          </cell>
        </row>
        <row r="128">
          <cell r="Q128">
            <v>-11</v>
          </cell>
          <cell r="R128">
            <v>1</v>
          </cell>
          <cell r="S128">
            <v>1900</v>
          </cell>
          <cell r="T128" t="e">
            <v>#NUM!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A146"/>
  <sheetViews>
    <sheetView tabSelected="1" topLeftCell="A63" workbookViewId="0">
      <selection activeCell="K66" sqref="K66:N67"/>
    </sheetView>
  </sheetViews>
  <sheetFormatPr defaultColWidth="9" defaultRowHeight="14.4"/>
  <cols>
    <col min="1" max="1" width="0.5" style="1" customWidth="1"/>
    <col min="2" max="2" width="5.88888888888889" customWidth="1"/>
    <col min="3" max="3" width="5.12962962962963" customWidth="1"/>
    <col min="4" max="4" width="5.22222222222222" customWidth="1"/>
    <col min="5" max="5" width="5.12962962962963" customWidth="1"/>
    <col min="6" max="6" width="4.87962962962963" customWidth="1"/>
    <col min="7" max="8" width="5.12962962962963" customWidth="1"/>
    <col min="9" max="10" width="4.87962962962963" customWidth="1"/>
    <col min="11" max="14" width="4.68518518518519" customWidth="1"/>
    <col min="15" max="15" width="10.6296296296296" customWidth="1"/>
    <col min="16" max="19" width="3.87962962962963" customWidth="1"/>
    <col min="20" max="20" width="4.87962962962963" customWidth="1"/>
    <col min="21" max="21" width="3" customWidth="1"/>
    <col min="22" max="22" width="3.5" style="2" customWidth="1"/>
    <col min="23" max="23" width="7.12962962962963" customWidth="1"/>
    <col min="24" max="24" width="10.8796296296296" customWidth="1"/>
    <col min="25" max="25" width="33" customWidth="1"/>
    <col min="26" max="26" width="9" style="3"/>
    <col min="27" max="27" width="9" style="3" customWidth="1"/>
    <col min="28" max="29" width="9.5" customWidth="1"/>
  </cols>
  <sheetData>
    <row r="1" spans="1:26">
      <c r="A1" s="4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95" t="str">
        <f>IF(I10-VLOOKUP(G19,[1]Sheet2!$E:$P,9,0)&lt;0,"","标准器过期！")</f>
        <v>标准器过期！</v>
      </c>
      <c r="Z1" s="3" t="s">
        <v>1</v>
      </c>
    </row>
    <row r="2" ht="20.4" spans="1:21">
      <c r="A2" s="4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ht="20.25" customHeight="1" spans="1:25">
      <c r="A3" s="4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X3" s="96"/>
      <c r="Y3" s="96"/>
    </row>
    <row r="4" spans="1:28">
      <c r="A4" s="4"/>
      <c r="B4" s="8" t="s">
        <v>4</v>
      </c>
      <c r="C4" s="9"/>
      <c r="D4" s="9"/>
      <c r="E4" s="9"/>
      <c r="F4" s="9"/>
      <c r="G4" s="152">
        <v>43900</v>
      </c>
      <c r="H4" s="152"/>
      <c r="I4" s="152"/>
      <c r="J4" s="152"/>
      <c r="K4" s="164"/>
      <c r="L4" s="8" t="s">
        <v>5</v>
      </c>
      <c r="M4" s="9"/>
      <c r="N4" s="9"/>
      <c r="O4" s="9"/>
      <c r="P4" s="9"/>
      <c r="Q4" s="14" t="s">
        <v>6</v>
      </c>
      <c r="R4" s="14"/>
      <c r="S4" s="14"/>
      <c r="T4" s="14"/>
      <c r="U4" s="16"/>
      <c r="V4" s="97">
        <f>IF(ISBLANK(Q4),0,1)+IF(ISBLANK(G4),0,1)</f>
        <v>2</v>
      </c>
      <c r="X4" s="98"/>
      <c r="Y4" s="96"/>
      <c r="Z4" s="3" t="s">
        <v>7</v>
      </c>
      <c r="AB4" t="s">
        <v>6</v>
      </c>
    </row>
    <row r="5" ht="13.5" customHeight="1" spans="1:25">
      <c r="A5" s="4"/>
      <c r="B5" s="11" t="s">
        <v>8</v>
      </c>
      <c r="C5" s="12"/>
      <c r="D5" s="12"/>
      <c r="E5" s="12"/>
      <c r="F5" s="12"/>
      <c r="G5" s="153"/>
      <c r="H5" s="153"/>
      <c r="I5" s="153"/>
      <c r="J5" s="153"/>
      <c r="K5" s="165"/>
      <c r="L5" s="11" t="s">
        <v>9</v>
      </c>
      <c r="M5" s="12"/>
      <c r="N5" s="12"/>
      <c r="O5" s="12"/>
      <c r="P5" s="12"/>
      <c r="Q5" s="15"/>
      <c r="R5" s="15"/>
      <c r="S5" s="15"/>
      <c r="T5" s="15"/>
      <c r="U5" s="19"/>
      <c r="V5" s="97"/>
      <c r="X5" s="96"/>
      <c r="Y5" s="96"/>
    </row>
    <row r="6" ht="13.5" customHeight="1" spans="1:53">
      <c r="A6" s="4"/>
      <c r="B6" s="154" t="s">
        <v>10</v>
      </c>
      <c r="C6" s="8"/>
      <c r="D6" s="8"/>
      <c r="E6" s="8"/>
      <c r="F6" s="8"/>
      <c r="G6" s="14" t="s">
        <v>11</v>
      </c>
      <c r="H6" s="14"/>
      <c r="I6" s="14"/>
      <c r="J6" s="14"/>
      <c r="K6" s="16"/>
      <c r="L6" s="154" t="s">
        <v>12</v>
      </c>
      <c r="M6" s="8"/>
      <c r="N6" s="8"/>
      <c r="O6" s="8"/>
      <c r="P6" s="8"/>
      <c r="Q6" s="14" t="s">
        <v>13</v>
      </c>
      <c r="R6" s="14"/>
      <c r="S6" s="14"/>
      <c r="T6" s="14"/>
      <c r="U6" s="16"/>
      <c r="V6" s="97">
        <f>IF(ISBLANK(Q6),0,1)+IF(ISBLANK(G6),0,1)</f>
        <v>2</v>
      </c>
      <c r="X6" s="99"/>
      <c r="Y6" s="96"/>
      <c r="Z6" s="3" t="s">
        <v>14</v>
      </c>
      <c r="AB6" s="3" t="s">
        <v>6</v>
      </c>
      <c r="AC6" s="128" t="s">
        <v>15</v>
      </c>
      <c r="AD6" s="129" t="s">
        <v>16</v>
      </c>
      <c r="AE6" s="128" t="s">
        <v>17</v>
      </c>
      <c r="AF6" s="128" t="s">
        <v>18</v>
      </c>
      <c r="AG6" s="128" t="s">
        <v>19</v>
      </c>
      <c r="AH6" s="128" t="s">
        <v>20</v>
      </c>
      <c r="AI6" s="128" t="s">
        <v>21</v>
      </c>
      <c r="AJ6" s="128" t="s">
        <v>22</v>
      </c>
      <c r="AK6" s="128" t="s">
        <v>23</v>
      </c>
      <c r="AL6" s="128" t="s">
        <v>24</v>
      </c>
      <c r="AM6" s="128" t="s">
        <v>25</v>
      </c>
      <c r="AN6" s="128" t="s">
        <v>26</v>
      </c>
      <c r="AO6" s="128" t="s">
        <v>27</v>
      </c>
      <c r="AP6" s="128" t="s">
        <v>28</v>
      </c>
      <c r="AQ6" s="128" t="s">
        <v>29</v>
      </c>
      <c r="AR6" s="128" t="s">
        <v>30</v>
      </c>
      <c r="AS6" s="128" t="s">
        <v>31</v>
      </c>
      <c r="AT6" s="128" t="s">
        <v>32</v>
      </c>
      <c r="AU6" s="128" t="s">
        <v>33</v>
      </c>
      <c r="AV6" s="128" t="s">
        <v>34</v>
      </c>
      <c r="AW6" s="128" t="s">
        <v>35</v>
      </c>
      <c r="AX6" s="128" t="s">
        <v>36</v>
      </c>
      <c r="AY6" s="128" t="s">
        <v>37</v>
      </c>
      <c r="AZ6" s="128" t="s">
        <v>38</v>
      </c>
      <c r="BA6" t="s">
        <v>39</v>
      </c>
    </row>
    <row r="7" spans="1:28">
      <c r="A7" s="4"/>
      <c r="B7" s="11" t="s">
        <v>40</v>
      </c>
      <c r="C7" s="12"/>
      <c r="D7" s="12"/>
      <c r="E7" s="12"/>
      <c r="F7" s="12"/>
      <c r="G7" s="15"/>
      <c r="H7" s="15"/>
      <c r="I7" s="15"/>
      <c r="J7" s="15"/>
      <c r="K7" s="19"/>
      <c r="L7" s="11" t="s">
        <v>41</v>
      </c>
      <c r="M7" s="12"/>
      <c r="N7" s="12"/>
      <c r="O7" s="12"/>
      <c r="P7" s="12"/>
      <c r="Q7" s="15"/>
      <c r="R7" s="15"/>
      <c r="S7" s="15"/>
      <c r="T7" s="15"/>
      <c r="U7" s="19"/>
      <c r="V7" s="97"/>
      <c r="X7" s="99"/>
      <c r="Y7" s="96"/>
      <c r="Z7" s="3" t="s">
        <v>42</v>
      </c>
      <c r="AB7" t="s">
        <v>6</v>
      </c>
    </row>
    <row r="8" ht="13.5" customHeight="1" spans="1:31">
      <c r="A8" s="4"/>
      <c r="B8" s="8" t="s">
        <v>43</v>
      </c>
      <c r="C8" s="9"/>
      <c r="D8" s="14" t="s">
        <v>44</v>
      </c>
      <c r="E8" s="14"/>
      <c r="F8" s="16"/>
      <c r="G8" s="8" t="s">
        <v>45</v>
      </c>
      <c r="H8" s="9"/>
      <c r="I8" s="14" t="s">
        <v>6</v>
      </c>
      <c r="J8" s="14"/>
      <c r="K8" s="16"/>
      <c r="L8" s="8" t="s">
        <v>46</v>
      </c>
      <c r="M8" s="9"/>
      <c r="N8" s="14" t="s">
        <v>47</v>
      </c>
      <c r="O8" s="14"/>
      <c r="P8" s="16"/>
      <c r="Q8" s="8" t="s">
        <v>48</v>
      </c>
      <c r="R8" s="9"/>
      <c r="S8" s="14">
        <v>17720479</v>
      </c>
      <c r="T8" s="14"/>
      <c r="U8" s="16"/>
      <c r="V8" s="97">
        <f>IF(ISBLANK(I8),0,1)+IF(ISBLANK(D8),0,1)+IF(ISBLANK(N8),0,1)+IF(ISBLANK(S8),0,1)</f>
        <v>4</v>
      </c>
      <c r="X8" s="99"/>
      <c r="Y8" s="96"/>
      <c r="Z8" s="3" t="s">
        <v>49</v>
      </c>
      <c r="AB8" t="s">
        <v>50</v>
      </c>
      <c r="AC8" t="s">
        <v>51</v>
      </c>
      <c r="AD8" t="s">
        <v>52</v>
      </c>
      <c r="AE8" t="s">
        <v>53</v>
      </c>
    </row>
    <row r="9" spans="1:45">
      <c r="A9" s="4"/>
      <c r="B9" s="17" t="s">
        <v>54</v>
      </c>
      <c r="C9" s="18"/>
      <c r="D9" s="15"/>
      <c r="E9" s="15"/>
      <c r="F9" s="19"/>
      <c r="G9" s="17" t="s">
        <v>55</v>
      </c>
      <c r="H9" s="18"/>
      <c r="I9" s="15"/>
      <c r="J9" s="15"/>
      <c r="K9" s="19"/>
      <c r="L9" s="17" t="s">
        <v>56</v>
      </c>
      <c r="M9" s="18"/>
      <c r="N9" s="15"/>
      <c r="O9" s="15"/>
      <c r="P9" s="19"/>
      <c r="Q9" s="17" t="s">
        <v>57</v>
      </c>
      <c r="R9" s="18"/>
      <c r="S9" s="15"/>
      <c r="T9" s="15"/>
      <c r="U9" s="19"/>
      <c r="V9" s="97"/>
      <c r="X9" s="99"/>
      <c r="Y9" s="96"/>
      <c r="Z9" s="3" t="s">
        <v>58</v>
      </c>
      <c r="AB9" s="3" t="s">
        <v>6</v>
      </c>
      <c r="AC9" t="s">
        <v>59</v>
      </c>
      <c r="AD9" t="s">
        <v>60</v>
      </c>
      <c r="AE9" t="s">
        <v>61</v>
      </c>
      <c r="AF9" t="s">
        <v>62</v>
      </c>
      <c r="AG9" t="s">
        <v>63</v>
      </c>
      <c r="AH9" t="s">
        <v>64</v>
      </c>
      <c r="AI9" t="s">
        <v>65</v>
      </c>
      <c r="AJ9" s="128" t="s">
        <v>66</v>
      </c>
      <c r="AK9" t="s">
        <v>67</v>
      </c>
      <c r="AL9" t="s">
        <v>68</v>
      </c>
      <c r="AM9" t="s">
        <v>69</v>
      </c>
      <c r="AN9" t="s">
        <v>70</v>
      </c>
      <c r="AO9" t="s">
        <v>71</v>
      </c>
      <c r="AP9" t="s">
        <v>72</v>
      </c>
      <c r="AQ9" t="s">
        <v>73</v>
      </c>
      <c r="AR9" t="s">
        <v>74</v>
      </c>
      <c r="AS9" t="s">
        <v>75</v>
      </c>
    </row>
    <row r="10" ht="13.5" customHeight="1" spans="1:32">
      <c r="A10" s="4"/>
      <c r="B10" s="8" t="s">
        <v>76</v>
      </c>
      <c r="C10" s="9"/>
      <c r="D10" s="14" t="s">
        <v>77</v>
      </c>
      <c r="E10" s="14"/>
      <c r="F10" s="16"/>
      <c r="G10" s="8" t="s">
        <v>78</v>
      </c>
      <c r="H10" s="9"/>
      <c r="I10" s="152">
        <v>43900</v>
      </c>
      <c r="J10" s="152"/>
      <c r="K10" s="164"/>
      <c r="L10" s="8" t="s">
        <v>79</v>
      </c>
      <c r="M10" s="9"/>
      <c r="N10" s="88" t="s">
        <v>80</v>
      </c>
      <c r="O10" s="88"/>
      <c r="P10" s="89"/>
      <c r="Q10" s="8" t="s">
        <v>81</v>
      </c>
      <c r="R10" s="9"/>
      <c r="S10" s="88" t="s">
        <v>82</v>
      </c>
      <c r="T10" s="88"/>
      <c r="U10" s="89"/>
      <c r="V10" s="97">
        <f>IF(ISBLANK(I10),0,1)+IF(ISBLANK(D10),0,1)+IF(ISBLANK(N10),0,1)+IF(ISBLANK(S10),0,1)</f>
        <v>4</v>
      </c>
      <c r="Y10" s="96"/>
      <c r="Z10" s="3" t="s">
        <v>83</v>
      </c>
      <c r="AA10" s="130"/>
      <c r="AB10" s="96" t="s">
        <v>84</v>
      </c>
      <c r="AC10" s="96" t="s">
        <v>85</v>
      </c>
      <c r="AD10" s="96"/>
      <c r="AE10" s="96"/>
      <c r="AF10" s="96"/>
    </row>
    <row r="11" ht="24.95" customHeight="1" spans="1:32">
      <c r="A11" s="4"/>
      <c r="B11" s="17" t="s">
        <v>86</v>
      </c>
      <c r="C11" s="18"/>
      <c r="D11" s="15"/>
      <c r="E11" s="15"/>
      <c r="F11" s="19"/>
      <c r="G11" s="17" t="s">
        <v>87</v>
      </c>
      <c r="H11" s="18"/>
      <c r="I11" s="153"/>
      <c r="J11" s="153"/>
      <c r="K11" s="165"/>
      <c r="L11" s="17" t="s">
        <v>88</v>
      </c>
      <c r="M11" s="18"/>
      <c r="N11" s="90"/>
      <c r="O11" s="90"/>
      <c r="P11" s="91"/>
      <c r="Q11" s="17" t="s">
        <v>89</v>
      </c>
      <c r="R11" s="18"/>
      <c r="S11" s="90"/>
      <c r="T11" s="90"/>
      <c r="U11" s="91"/>
      <c r="V11" s="97"/>
      <c r="W11" s="100"/>
      <c r="X11" s="101"/>
      <c r="Y11" s="131"/>
      <c r="AA11" s="130"/>
      <c r="AB11" s="132"/>
      <c r="AC11" s="96"/>
      <c r="AD11" s="96"/>
      <c r="AE11" s="96"/>
      <c r="AF11" s="96"/>
    </row>
    <row r="12" ht="13.5" customHeight="1" spans="1:32">
      <c r="A12" s="20"/>
      <c r="B12" s="21" t="s">
        <v>90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6"/>
      <c r="V12" s="97">
        <f>IF(ISBLANK(I12),0,1)</f>
        <v>0</v>
      </c>
      <c r="W12" s="100"/>
      <c r="X12" s="96"/>
      <c r="Y12" s="133"/>
      <c r="Z12" s="3" t="s">
        <v>91</v>
      </c>
      <c r="AA12" s="130"/>
      <c r="AB12" s="130" t="s">
        <v>92</v>
      </c>
      <c r="AC12" s="130" t="s">
        <v>93</v>
      </c>
      <c r="AD12" s="130"/>
      <c r="AF12" s="96"/>
    </row>
    <row r="13" ht="13.5" customHeight="1" spans="1:28">
      <c r="A13" s="22"/>
      <c r="B13" s="23" t="s">
        <v>94</v>
      </c>
      <c r="C13" s="24"/>
      <c r="D13" s="24"/>
      <c r="E13" s="24"/>
      <c r="F13" s="24"/>
      <c r="G13" s="24"/>
      <c r="H13" s="24"/>
      <c r="I13" s="26" t="s">
        <v>95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102"/>
      <c r="V13" s="97"/>
      <c r="W13" s="100"/>
      <c r="Y13" s="100"/>
      <c r="AA13" s="130"/>
      <c r="AB13" s="132"/>
    </row>
    <row r="14" ht="13.5" customHeight="1" spans="1:28">
      <c r="A14" s="22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102"/>
      <c r="V14" s="97"/>
      <c r="W14" s="100"/>
      <c r="X14" s="96"/>
      <c r="Y14" s="100"/>
      <c r="AA14" s="130"/>
      <c r="AB14" s="132"/>
    </row>
    <row r="15" spans="1:28">
      <c r="A15" s="20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97"/>
      <c r="W15" s="100"/>
      <c r="X15" s="96"/>
      <c r="Y15" s="100"/>
      <c r="AA15" s="130"/>
      <c r="AB15" s="132"/>
    </row>
    <row r="16" ht="24" customHeight="1" spans="1:28">
      <c r="A16" s="4"/>
      <c r="B16" s="154" t="s">
        <v>96</v>
      </c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05">
        <f>IF(ISBLANK(G19),0,1)</f>
        <v>1</v>
      </c>
      <c r="W16" s="100"/>
      <c r="Y16" s="100"/>
      <c r="AA16" s="130"/>
      <c r="AB16" s="132"/>
    </row>
    <row r="17" ht="28" customHeight="1" spans="1:28">
      <c r="A17" s="4"/>
      <c r="B17" s="25" t="s">
        <v>97</v>
      </c>
      <c r="C17" s="26"/>
      <c r="D17" s="26"/>
      <c r="E17" s="26"/>
      <c r="F17" s="26"/>
      <c r="G17" s="26" t="s">
        <v>98</v>
      </c>
      <c r="H17" s="26"/>
      <c r="I17" s="26"/>
      <c r="J17" s="26"/>
      <c r="K17" s="26"/>
      <c r="L17" s="26" t="s">
        <v>99</v>
      </c>
      <c r="M17" s="26"/>
      <c r="N17" s="26"/>
      <c r="O17" s="26"/>
      <c r="P17" s="26"/>
      <c r="Q17" s="26" t="s">
        <v>100</v>
      </c>
      <c r="R17" s="26"/>
      <c r="S17" s="26"/>
      <c r="T17" s="26"/>
      <c r="U17" s="102"/>
      <c r="V17" s="105"/>
      <c r="W17" s="96"/>
      <c r="X17" s="168" t="s">
        <v>101</v>
      </c>
      <c r="Y17" s="100"/>
      <c r="AB17" s="100"/>
    </row>
    <row r="18" ht="22.5" customHeight="1" spans="1:28">
      <c r="A18" s="4"/>
      <c r="B18" s="30" t="s">
        <v>102</v>
      </c>
      <c r="C18" s="31"/>
      <c r="D18" s="31"/>
      <c r="E18" s="31"/>
      <c r="F18" s="31"/>
      <c r="G18" s="31" t="s">
        <v>103</v>
      </c>
      <c r="H18" s="31"/>
      <c r="I18" s="31"/>
      <c r="J18" s="31"/>
      <c r="K18" s="31"/>
      <c r="L18" s="31" t="s">
        <v>104</v>
      </c>
      <c r="M18" s="31"/>
      <c r="N18" s="31"/>
      <c r="O18" s="31"/>
      <c r="P18" s="31"/>
      <c r="Q18" s="31" t="s">
        <v>105</v>
      </c>
      <c r="R18" s="31"/>
      <c r="S18" s="31"/>
      <c r="T18" s="31"/>
      <c r="U18" s="169"/>
      <c r="V18" s="105"/>
      <c r="W18" s="98"/>
      <c r="X18" s="170" t="s">
        <v>106</v>
      </c>
      <c r="Y18" s="134"/>
      <c r="AB18" s="100"/>
    </row>
    <row r="19" ht="17.25" customHeight="1" spans="1:30">
      <c r="A19" s="20"/>
      <c r="B19" s="33" t="s">
        <v>107</v>
      </c>
      <c r="C19" s="34"/>
      <c r="D19" s="34"/>
      <c r="E19" s="34"/>
      <c r="F19" s="34"/>
      <c r="G19" s="34">
        <v>10354012</v>
      </c>
      <c r="H19" s="34"/>
      <c r="I19" s="34"/>
      <c r="J19" s="34"/>
      <c r="K19" s="34"/>
      <c r="L19" s="34" t="s">
        <v>108</v>
      </c>
      <c r="M19" s="34"/>
      <c r="N19" s="34"/>
      <c r="O19" s="34"/>
      <c r="P19" s="34"/>
      <c r="Q19" s="34" t="s">
        <v>109</v>
      </c>
      <c r="R19" s="34"/>
      <c r="S19" s="34"/>
      <c r="T19" s="34"/>
      <c r="U19" s="108"/>
      <c r="V19" s="105">
        <f ca="1">VLOOKUP(G19,[1]Sheet2!$E:$P,9,0)-NOW()</f>
        <v>-449.002291666664</v>
      </c>
      <c r="W19" s="98"/>
      <c r="X19" s="170"/>
      <c r="Y19" s="135"/>
      <c r="Z19" s="3" t="s">
        <v>110</v>
      </c>
      <c r="AA19" s="130"/>
      <c r="AB19" s="130">
        <v>10354014</v>
      </c>
      <c r="AC19" s="130">
        <v>10222021</v>
      </c>
      <c r="AD19" s="130"/>
    </row>
    <row r="20" ht="17.25" customHeight="1" spans="1:28">
      <c r="A20" s="20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108"/>
      <c r="V20" s="105"/>
      <c r="W20" s="98"/>
      <c r="X20" s="170"/>
      <c r="Z20" s="130"/>
      <c r="AA20" s="130"/>
      <c r="AB20" s="96"/>
    </row>
    <row r="21" ht="17.25" customHeight="1" spans="1:28">
      <c r="A21" s="20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108"/>
      <c r="V21" s="105"/>
      <c r="W21" s="98"/>
      <c r="X21" s="170"/>
      <c r="Z21" s="130"/>
      <c r="AA21" s="130"/>
      <c r="AB21" s="96"/>
    </row>
    <row r="22" ht="17.25" customHeight="1" spans="1:28">
      <c r="A22" s="20"/>
      <c r="B22" s="33" t="s">
        <v>111</v>
      </c>
      <c r="C22" s="34"/>
      <c r="D22" s="34"/>
      <c r="E22" s="34"/>
      <c r="F22" s="34"/>
      <c r="G22" s="34">
        <v>10222021</v>
      </c>
      <c r="H22" s="34"/>
      <c r="I22" s="34"/>
      <c r="J22" s="34"/>
      <c r="K22" s="34"/>
      <c r="L22" s="34" t="s">
        <v>112</v>
      </c>
      <c r="M22" s="34"/>
      <c r="N22" s="34"/>
      <c r="O22" s="34"/>
      <c r="P22" s="34"/>
      <c r="Q22" s="34" t="s">
        <v>113</v>
      </c>
      <c r="R22" s="34"/>
      <c r="S22" s="34"/>
      <c r="T22" s="34"/>
      <c r="U22" s="108"/>
      <c r="V22" s="105">
        <f ca="1">VLOOKUP(G22,[1]Sheet2!$E:$P,9,0)-NOW()</f>
        <v>-457.002291666664</v>
      </c>
      <c r="W22" s="98"/>
      <c r="X22" s="170"/>
      <c r="Z22" s="130"/>
      <c r="AA22" s="130"/>
      <c r="AB22" s="96"/>
    </row>
    <row r="23" ht="17.25" customHeight="1" spans="1:28">
      <c r="A23" s="20"/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108"/>
      <c r="V23" s="105"/>
      <c r="W23" s="98"/>
      <c r="X23" s="170"/>
      <c r="Z23" s="130"/>
      <c r="AA23" s="130"/>
      <c r="AB23" s="96"/>
    </row>
    <row r="24" ht="17.25" customHeight="1" spans="1:24">
      <c r="A24" s="20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108"/>
      <c r="V24" s="105"/>
      <c r="W24" s="98"/>
      <c r="X24" s="171"/>
    </row>
    <row r="25" ht="14" customHeight="1" spans="1:22">
      <c r="A25" s="20"/>
      <c r="B25" s="33" t="str">
        <f>IF(G25="","",VLOOKUP(G25,[1]Sheet2!$E:$P,2,0)&amp;"/"&amp;VLOOKUP(G25,[1]Sheet2!$E:$P,3,0))</f>
        <v/>
      </c>
      <c r="C25" s="34"/>
      <c r="D25" s="34"/>
      <c r="E25" s="34"/>
      <c r="F25" s="34"/>
      <c r="G25" s="34"/>
      <c r="H25" s="34"/>
      <c r="I25" s="34"/>
      <c r="J25" s="34"/>
      <c r="K25" s="34"/>
      <c r="L25" s="34" t="str">
        <f>IF(G25="","",VLOOKUP(G25,[1]Sheet2!$E:$P,12,0)&amp;"/"&amp;MONTH(VLOOKUP(G25,[1]Sheet2!$E:$P,9,0))&amp;"-"&amp;DAY(VLOOKUP(G25,[1]Sheet2!$E:$P,9,0))&amp;"-"&amp;YEAR(VLOOKUP(G25,[1]Sheet2!$E:$P,9,0)))</f>
        <v/>
      </c>
      <c r="M25" s="34"/>
      <c r="N25" s="34"/>
      <c r="O25" s="34"/>
      <c r="P25" s="34"/>
      <c r="Q25" s="34" t="str">
        <f>IF(G25="","",VLOOKUP(G25,[1]Sheet2!$E:$Y,11,0))</f>
        <v/>
      </c>
      <c r="R25" s="34"/>
      <c r="S25" s="34"/>
      <c r="T25" s="34"/>
      <c r="U25" s="108"/>
      <c r="V25" s="105" t="e">
        <f ca="1">VLOOKUP(G25,[1]Sheet2!$E:$P,9,0)-NOW()</f>
        <v>#N/A</v>
      </c>
    </row>
    <row r="26" customFormat="1" ht="14" customHeight="1" spans="1:27">
      <c r="A26" s="20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108"/>
      <c r="V26" s="105"/>
      <c r="Z26" s="3"/>
      <c r="AA26" s="3"/>
    </row>
    <row r="27" customFormat="1" ht="14" customHeight="1" spans="1:27">
      <c r="A27" s="20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108"/>
      <c r="V27" s="105"/>
      <c r="Z27" s="3"/>
      <c r="AA27" s="3"/>
    </row>
    <row r="28" customFormat="1" ht="14" customHeight="1" spans="1:27">
      <c r="A28" s="20"/>
      <c r="B28" s="33" t="str">
        <f>IF(G28="","",VLOOKUP(G28,[1]Sheet2!$E:$P,2,0)&amp;"/"&amp;VLOOKUP(G28,[1]Sheet2!$E:$P,3,0))</f>
        <v/>
      </c>
      <c r="C28" s="34"/>
      <c r="D28" s="34"/>
      <c r="E28" s="34"/>
      <c r="F28" s="34"/>
      <c r="G28" s="34"/>
      <c r="H28" s="34"/>
      <c r="I28" s="34"/>
      <c r="J28" s="34"/>
      <c r="K28" s="34"/>
      <c r="L28" s="34" t="str">
        <f>IF(G28="","",VLOOKUP(G28,[1]Sheet2!$E:$P,12,0)&amp;"/"&amp;MONTH(VLOOKUP(G28,[1]Sheet2!$E:$P,9,0))&amp;"-"&amp;DAY(VLOOKUP(G28,[1]Sheet2!$E:$P,9,0))&amp;"-"&amp;YEAR(VLOOKUP(G28,[1]Sheet2!$E:$P,9,0)))</f>
        <v/>
      </c>
      <c r="M28" s="34"/>
      <c r="N28" s="34"/>
      <c r="O28" s="34"/>
      <c r="P28" s="34"/>
      <c r="Q28" s="34" t="str">
        <f>IF(G28="","",VLOOKUP(G28,[1]Sheet2!$E:$Y,11,0))</f>
        <v/>
      </c>
      <c r="R28" s="34"/>
      <c r="S28" s="34"/>
      <c r="T28" s="34"/>
      <c r="U28" s="108"/>
      <c r="V28" s="105" t="e">
        <f ca="1">VLOOKUP(G28,[1]Sheet2!$E:$P,9,0)-NOW()</f>
        <v>#N/A</v>
      </c>
      <c r="Z28" s="3"/>
      <c r="AA28" s="3"/>
    </row>
    <row r="29" customFormat="1" ht="14" customHeight="1" spans="1:27">
      <c r="A29" s="20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108"/>
      <c r="V29" s="105"/>
      <c r="Z29" s="3"/>
      <c r="AA29" s="3"/>
    </row>
    <row r="30" ht="14" customHeight="1" spans="1:22">
      <c r="A30" s="20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108"/>
      <c r="V30" s="105"/>
    </row>
    <row r="31" ht="13.5" customHeight="1" spans="1:31">
      <c r="A31" s="4"/>
      <c r="B31" s="8" t="s">
        <v>114</v>
      </c>
      <c r="C31" s="9"/>
      <c r="D31" s="9"/>
      <c r="E31" s="9"/>
      <c r="F31" s="9"/>
      <c r="G31" s="37" t="s">
        <v>6</v>
      </c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110"/>
      <c r="V31" s="105">
        <f>IF(ISBLANK(J31),0,1)</f>
        <v>0</v>
      </c>
      <c r="Z31" s="3" t="s">
        <v>115</v>
      </c>
      <c r="AB31" s="3" t="s">
        <v>6</v>
      </c>
      <c r="AC31" s="136" t="s">
        <v>116</v>
      </c>
      <c r="AD31" t="s">
        <v>117</v>
      </c>
      <c r="AE31" t="s">
        <v>118</v>
      </c>
    </row>
    <row r="32" customFormat="1" ht="13.5" customHeight="1" spans="1:29">
      <c r="A32" s="4"/>
      <c r="B32" s="30" t="s">
        <v>119</v>
      </c>
      <c r="C32" s="31"/>
      <c r="D32" s="31"/>
      <c r="E32" s="31"/>
      <c r="F32" s="31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111"/>
      <c r="V32" s="105"/>
      <c r="Z32" s="3" t="s">
        <v>120</v>
      </c>
      <c r="AA32" s="96" t="s">
        <v>6</v>
      </c>
      <c r="AB32" s="96" t="s">
        <v>121</v>
      </c>
      <c r="AC32" s="96" t="s">
        <v>122</v>
      </c>
    </row>
    <row r="33" ht="13.5" customHeight="1" spans="1:22">
      <c r="A33" s="4"/>
      <c r="B33" s="39"/>
      <c r="C33" s="40"/>
      <c r="D33" s="40"/>
      <c r="E33" s="40"/>
      <c r="F33" s="40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12"/>
      <c r="V33" s="105"/>
    </row>
    <row r="34" ht="13.5" customHeight="1" spans="1:21">
      <c r="A34" s="4"/>
      <c r="B34" s="42" t="s">
        <v>123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113"/>
    </row>
    <row r="35" ht="13.5" customHeight="1" spans="1:21">
      <c r="A35" s="4"/>
      <c r="B35" s="44" t="s">
        <v>124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70"/>
    </row>
    <row r="36" ht="13.5" customHeight="1" spans="1:30">
      <c r="A36" s="4"/>
      <c r="B36" s="8" t="s">
        <v>125</v>
      </c>
      <c r="C36" s="9"/>
      <c r="D36" s="9"/>
      <c r="E36" s="9" t="s">
        <v>126</v>
      </c>
      <c r="F36" s="9"/>
      <c r="G36" s="9"/>
      <c r="H36" s="9"/>
      <c r="I36" s="9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110"/>
      <c r="V36" s="105">
        <f>IF(ISBLANK(E36),0,1)</f>
        <v>1</v>
      </c>
      <c r="Z36" s="3" t="s">
        <v>127</v>
      </c>
      <c r="AA36" s="130"/>
      <c r="AB36" s="96" t="s">
        <v>6</v>
      </c>
      <c r="AC36" s="96" t="s">
        <v>126</v>
      </c>
      <c r="AD36" s="137" t="s">
        <v>128</v>
      </c>
    </row>
    <row r="37" ht="13.5" customHeight="1" spans="1:29">
      <c r="A37" s="4"/>
      <c r="B37" s="46" t="s">
        <v>129</v>
      </c>
      <c r="C37" s="47"/>
      <c r="D37" s="47"/>
      <c r="E37" s="48"/>
      <c r="F37" s="48"/>
      <c r="G37" s="48"/>
      <c r="H37" s="48"/>
      <c r="I37" s="4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111"/>
      <c r="V37" s="105"/>
      <c r="W37" s="114"/>
      <c r="AA37" s="130"/>
      <c r="AB37" s="96"/>
      <c r="AC37" s="96"/>
    </row>
    <row r="38" ht="13.5" customHeight="1" spans="1:29">
      <c r="A38" s="4"/>
      <c r="B38" s="49" t="s">
        <v>130</v>
      </c>
      <c r="C38" s="48"/>
      <c r="D38" s="48"/>
      <c r="E38" s="78" t="s">
        <v>131</v>
      </c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72"/>
      <c r="V38" s="105">
        <f>IF(ISBLANK(E38),0,1)</f>
        <v>1</v>
      </c>
      <c r="Z38" s="3" t="s">
        <v>132</v>
      </c>
      <c r="AA38" s="138"/>
      <c r="AB38" s="98" t="s">
        <v>6</v>
      </c>
      <c r="AC38" s="96" t="s">
        <v>133</v>
      </c>
    </row>
    <row r="39" ht="13.5" customHeight="1" spans="1:29">
      <c r="A39" s="4"/>
      <c r="B39" s="51" t="s">
        <v>134</v>
      </c>
      <c r="C39" s="52"/>
      <c r="D39" s="52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73"/>
      <c r="V39" s="105"/>
      <c r="AA39" s="130"/>
      <c r="AB39" s="96"/>
      <c r="AC39" s="96"/>
    </row>
    <row r="40" ht="13.5" customHeight="1" spans="1:29">
      <c r="A40" s="4"/>
      <c r="B40" s="8" t="s">
        <v>135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104"/>
      <c r="AA40" s="130"/>
      <c r="AB40" s="96"/>
      <c r="AC40" s="96"/>
    </row>
    <row r="41" ht="13.5" customHeight="1" spans="1:29">
      <c r="A41" s="4"/>
      <c r="B41" s="54" t="s">
        <v>136</v>
      </c>
      <c r="C41" s="55"/>
      <c r="D41" s="55"/>
      <c r="E41" s="55"/>
      <c r="F41" s="55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117"/>
      <c r="AA41" s="130"/>
      <c r="AB41" s="96"/>
      <c r="AC41" s="96"/>
    </row>
    <row r="42" spans="1:29">
      <c r="A42" s="4"/>
      <c r="B42" s="54"/>
      <c r="C42" s="55"/>
      <c r="D42" s="55"/>
      <c r="E42" s="55"/>
      <c r="F42" s="55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117"/>
      <c r="AA42" s="130"/>
      <c r="AB42" s="96"/>
      <c r="AC42" s="96"/>
    </row>
    <row r="43" ht="13.5" customHeight="1" spans="1:29">
      <c r="A43" s="4"/>
      <c r="B43" s="49" t="s">
        <v>137</v>
      </c>
      <c r="C43" s="48"/>
      <c r="D43" s="48"/>
      <c r="E43" s="48"/>
      <c r="F43" s="48"/>
      <c r="G43" s="158">
        <v>44264</v>
      </c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74"/>
      <c r="V43" s="105">
        <f>IF(ISBLANK(G43),0,1)</f>
        <v>1</v>
      </c>
      <c r="Z43" s="3" t="s">
        <v>138</v>
      </c>
      <c r="AA43" s="139"/>
      <c r="AB43" s="130" t="s">
        <v>6</v>
      </c>
      <c r="AC43" s="96" t="s">
        <v>139</v>
      </c>
    </row>
    <row r="44" ht="13.5" customHeight="1" spans="1:29">
      <c r="A44" s="4"/>
      <c r="B44" s="57" t="s">
        <v>140</v>
      </c>
      <c r="C44" s="58"/>
      <c r="D44" s="58"/>
      <c r="E44" s="58"/>
      <c r="F44" s="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74"/>
      <c r="V44" s="105"/>
      <c r="AA44" s="130"/>
      <c r="AB44" s="96"/>
      <c r="AC44" s="96"/>
    </row>
    <row r="45" ht="13.5" customHeight="1" spans="1:29">
      <c r="A45" s="4"/>
      <c r="B45" s="49" t="s">
        <v>141</v>
      </c>
      <c r="C45" s="48"/>
      <c r="D45" s="48"/>
      <c r="E45" s="48"/>
      <c r="F45" s="48"/>
      <c r="G45" s="26" t="s">
        <v>142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102"/>
      <c r="V45" s="105">
        <f>IF(ISBLANK(G45),0,1)</f>
        <v>1</v>
      </c>
      <c r="Y45" s="96"/>
      <c r="Z45" s="3" t="s">
        <v>143</v>
      </c>
      <c r="AA45" s="130"/>
      <c r="AB45" s="130" t="s">
        <v>6</v>
      </c>
      <c r="AC45" s="140" t="s">
        <v>142</v>
      </c>
    </row>
    <row r="46" ht="13.5" customHeight="1" spans="1:29">
      <c r="A46" s="4"/>
      <c r="B46" s="59" t="s">
        <v>144</v>
      </c>
      <c r="C46" s="60"/>
      <c r="D46" s="60"/>
      <c r="E46" s="60"/>
      <c r="F46" s="60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9"/>
      <c r="V46" s="105"/>
      <c r="AA46" s="130"/>
      <c r="AB46" s="130"/>
      <c r="AC46" s="96" t="s">
        <v>145</v>
      </c>
    </row>
    <row r="47" ht="25.5" customHeight="1" spans="1:21">
      <c r="A47" s="4"/>
      <c r="B47" s="83" t="s">
        <v>146</v>
      </c>
      <c r="C47" s="84"/>
      <c r="D47" s="84"/>
      <c r="E47" s="85"/>
      <c r="F47" s="83" t="s">
        <v>147</v>
      </c>
      <c r="G47" s="84"/>
      <c r="H47" s="84"/>
      <c r="I47" s="85"/>
      <c r="J47" s="83" t="s">
        <v>148</v>
      </c>
      <c r="K47" s="84"/>
      <c r="L47" s="84"/>
      <c r="M47" s="84"/>
      <c r="N47" s="85"/>
      <c r="O47" s="84" t="s">
        <v>149</v>
      </c>
      <c r="P47" s="84"/>
      <c r="Q47" s="84"/>
      <c r="R47" s="84"/>
      <c r="S47" s="84"/>
      <c r="T47" s="84"/>
      <c r="U47" s="85"/>
    </row>
    <row r="48" ht="25.5" customHeight="1" spans="1:21">
      <c r="A48" s="4"/>
      <c r="B48" s="11" t="s">
        <v>150</v>
      </c>
      <c r="C48" s="12"/>
      <c r="D48" s="12"/>
      <c r="E48" s="159"/>
      <c r="F48" s="11" t="s">
        <v>151</v>
      </c>
      <c r="G48" s="12"/>
      <c r="H48" s="12"/>
      <c r="I48" s="159"/>
      <c r="J48" s="11" t="s">
        <v>152</v>
      </c>
      <c r="K48" s="12"/>
      <c r="L48" s="12"/>
      <c r="M48" s="12"/>
      <c r="N48" s="159"/>
      <c r="O48" s="12" t="s">
        <v>153</v>
      </c>
      <c r="P48" s="12"/>
      <c r="Q48" s="12"/>
      <c r="R48" s="12"/>
      <c r="S48" s="12"/>
      <c r="T48" s="12"/>
      <c r="U48" s="159"/>
    </row>
    <row r="49" ht="13.5" customHeight="1" spans="1:21">
      <c r="A49" s="4"/>
      <c r="B49" s="63" t="str">
        <f>"第 1 页,共 "&amp;U50&amp;" 页"</f>
        <v>第 1 页,共 2 页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9"/>
    </row>
    <row r="50" ht="13.5" customHeight="1" spans="1:21">
      <c r="A50" s="4"/>
      <c r="B50" s="44"/>
      <c r="C50" s="45" t="s">
        <v>154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119"/>
      <c r="U50" s="120">
        <f>IF(U146=0,2,IF(U146+U94=1,3))</f>
        <v>2</v>
      </c>
    </row>
    <row r="51" ht="13.5" customHeight="1" spans="1:21">
      <c r="A51" s="65"/>
      <c r="B51" s="66" t="s">
        <v>0</v>
      </c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</row>
    <row r="52" ht="20.4" spans="1:21">
      <c r="A52" s="65"/>
      <c r="B52" s="6" t="s">
        <v>155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22.35" customHeight="1" spans="1:21">
      <c r="A53" s="65"/>
      <c r="B53" s="160" t="s">
        <v>156</v>
      </c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</row>
    <row r="54" ht="13.5" customHeight="1" spans="1:24">
      <c r="A54" s="65"/>
      <c r="B54" s="21" t="s">
        <v>48</v>
      </c>
      <c r="C54" s="14"/>
      <c r="D54" s="14">
        <v>17720479</v>
      </c>
      <c r="E54" s="14"/>
      <c r="F54" s="14"/>
      <c r="G54" s="14"/>
      <c r="H54" s="14"/>
      <c r="I54" s="14"/>
      <c r="J54" s="14"/>
      <c r="K54" s="16"/>
      <c r="L54" s="21" t="s">
        <v>78</v>
      </c>
      <c r="M54" s="14"/>
      <c r="N54" s="152">
        <v>43900</v>
      </c>
      <c r="O54" s="152"/>
      <c r="P54" s="152"/>
      <c r="Q54" s="152"/>
      <c r="R54" s="152"/>
      <c r="S54" s="152"/>
      <c r="T54" s="152"/>
      <c r="U54" s="164"/>
      <c r="V54" s="97">
        <f>IF(ISBLANK(D54),0,1)+IF(ISBLANK(I54),0,1)+IF(ISBLANK(N54),0,1)+IF(ISBLANK(S54),0,1)</f>
        <v>2</v>
      </c>
      <c r="W54" s="48"/>
      <c r="X54" s="48"/>
    </row>
    <row r="55" ht="19" customHeight="1" spans="1:24">
      <c r="A55" s="65"/>
      <c r="B55" s="17" t="s">
        <v>57</v>
      </c>
      <c r="C55" s="18"/>
      <c r="D55" s="15"/>
      <c r="E55" s="15"/>
      <c r="F55" s="15"/>
      <c r="G55" s="15"/>
      <c r="H55" s="15"/>
      <c r="I55" s="15"/>
      <c r="J55" s="15"/>
      <c r="K55" s="19"/>
      <c r="L55" s="166" t="s">
        <v>87</v>
      </c>
      <c r="M55" s="167"/>
      <c r="N55" s="153"/>
      <c r="O55" s="153"/>
      <c r="P55" s="153"/>
      <c r="Q55" s="153"/>
      <c r="R55" s="153"/>
      <c r="S55" s="153"/>
      <c r="T55" s="153"/>
      <c r="U55" s="165"/>
      <c r="V55" s="97"/>
      <c r="W55" s="58"/>
      <c r="X55" s="58"/>
    </row>
    <row r="56" ht="15" customHeight="1" spans="1:24">
      <c r="A56" s="65"/>
      <c r="B56" s="42" t="s">
        <v>123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113"/>
      <c r="V56" s="121"/>
      <c r="W56" s="122"/>
      <c r="X56" s="122"/>
    </row>
    <row r="57" ht="11" customHeight="1" spans="1:24">
      <c r="A57" s="65"/>
      <c r="B57" s="67" t="s">
        <v>157</v>
      </c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123"/>
      <c r="W57" s="124"/>
      <c r="X57" s="124"/>
    </row>
    <row r="58" ht="15" customHeight="1" spans="1:24">
      <c r="A58" s="65"/>
      <c r="B58" s="42" t="s">
        <v>158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113"/>
      <c r="W58" s="125"/>
      <c r="X58" s="125"/>
    </row>
    <row r="59" customFormat="1" ht="15" customHeight="1" spans="1:27">
      <c r="A59" s="65"/>
      <c r="B59" s="161" t="s">
        <v>159</v>
      </c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75"/>
      <c r="V59" s="121"/>
      <c r="W59" s="125"/>
      <c r="X59" s="125"/>
      <c r="Z59" s="3"/>
      <c r="AA59" s="3"/>
    </row>
    <row r="60" ht="15" customHeight="1" spans="1:24">
      <c r="A60" s="65"/>
      <c r="B60" s="42" t="s">
        <v>160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113"/>
      <c r="V60" s="126"/>
      <c r="X60" s="127"/>
    </row>
    <row r="61" ht="10" customHeight="1" spans="1:24">
      <c r="A61" s="65"/>
      <c r="B61" s="161" t="s">
        <v>161</v>
      </c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75"/>
      <c r="V61" s="126"/>
      <c r="X61" s="127"/>
    </row>
    <row r="62" ht="15" customHeight="1" spans="1:24">
      <c r="A62" s="65"/>
      <c r="B62" s="163" t="s">
        <v>162</v>
      </c>
      <c r="C62" s="163" t="s">
        <v>163</v>
      </c>
      <c r="D62" s="163"/>
      <c r="E62" s="163" t="s">
        <v>164</v>
      </c>
      <c r="F62" s="163"/>
      <c r="G62" s="163" t="s">
        <v>165</v>
      </c>
      <c r="H62" s="163"/>
      <c r="I62" s="163"/>
      <c r="J62" s="163"/>
      <c r="K62" s="163"/>
      <c r="L62" s="163"/>
      <c r="M62" s="163"/>
      <c r="N62" s="163"/>
      <c r="O62" s="163" t="s">
        <v>166</v>
      </c>
      <c r="P62" s="163" t="s">
        <v>167</v>
      </c>
      <c r="Q62" s="163"/>
      <c r="R62" s="163"/>
      <c r="S62" s="163"/>
      <c r="T62" s="176" t="s">
        <v>168</v>
      </c>
      <c r="U62" s="176"/>
      <c r="V62" s="126"/>
      <c r="W62" s="127"/>
      <c r="X62" s="127"/>
    </row>
    <row r="63" ht="15" customHeight="1" spans="1:24">
      <c r="A63" s="65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76"/>
      <c r="U63" s="176"/>
      <c r="V63" s="126"/>
      <c r="W63" s="127"/>
      <c r="X63" s="127"/>
    </row>
    <row r="64" ht="15" customHeight="1" spans="1:24">
      <c r="A64" s="65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76"/>
      <c r="U64" s="176"/>
      <c r="V64" s="126"/>
      <c r="W64" s="127"/>
      <c r="X64" s="127"/>
    </row>
    <row r="65" ht="15" customHeight="1" spans="1:24">
      <c r="A65" s="65"/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76"/>
      <c r="U65" s="176"/>
      <c r="V65" s="126"/>
      <c r="W65" s="127"/>
      <c r="X65" s="127"/>
    </row>
    <row r="66" ht="15" customHeight="1" spans="1:24">
      <c r="A66" s="65"/>
      <c r="B66" s="163"/>
      <c r="C66" s="163"/>
      <c r="D66" s="163"/>
      <c r="E66" s="163"/>
      <c r="F66" s="163"/>
      <c r="G66" s="163" t="s">
        <v>169</v>
      </c>
      <c r="H66" s="163"/>
      <c r="I66" s="163"/>
      <c r="J66" s="163"/>
      <c r="K66" s="163" t="s">
        <v>170</v>
      </c>
      <c r="L66" s="163"/>
      <c r="M66" s="163"/>
      <c r="N66" s="163"/>
      <c r="O66" s="163"/>
      <c r="P66" s="163" t="s">
        <v>171</v>
      </c>
      <c r="Q66" s="163"/>
      <c r="R66" s="163" t="s">
        <v>172</v>
      </c>
      <c r="S66" s="163"/>
      <c r="T66" s="176"/>
      <c r="U66" s="176"/>
      <c r="V66" s="126"/>
      <c r="W66" s="127"/>
      <c r="X66" s="127"/>
    </row>
    <row r="67" ht="15" customHeight="1" spans="1:24">
      <c r="A67" s="65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76"/>
      <c r="U67" s="176"/>
      <c r="V67" s="126"/>
      <c r="W67" s="127"/>
      <c r="X67" s="127"/>
    </row>
    <row r="68" customFormat="1" ht="28" customHeight="1" spans="1:27">
      <c r="A68" s="65"/>
      <c r="B68" s="163"/>
      <c r="C68" s="163"/>
      <c r="D68" s="163"/>
      <c r="E68" s="163"/>
      <c r="F68" s="163"/>
      <c r="G68" s="163" t="s">
        <v>173</v>
      </c>
      <c r="H68" s="163"/>
      <c r="I68" s="163" t="s">
        <v>174</v>
      </c>
      <c r="J68" s="163"/>
      <c r="K68" s="163" t="s">
        <v>173</v>
      </c>
      <c r="L68" s="163"/>
      <c r="M68" s="163" t="s">
        <v>174</v>
      </c>
      <c r="N68" s="163"/>
      <c r="O68" s="163"/>
      <c r="P68" s="163"/>
      <c r="Q68" s="163"/>
      <c r="R68" s="163"/>
      <c r="S68" s="163"/>
      <c r="T68" s="176"/>
      <c r="U68" s="176"/>
      <c r="V68" s="126"/>
      <c r="W68" s="127"/>
      <c r="X68" s="127"/>
      <c r="Z68" s="3"/>
      <c r="AA68" s="3"/>
    </row>
    <row r="69" customFormat="1" ht="15" customHeight="1" spans="1:27">
      <c r="A69" s="65"/>
      <c r="B69" s="177" t="s">
        <v>175</v>
      </c>
      <c r="C69" s="177">
        <v>20</v>
      </c>
      <c r="D69" s="177"/>
      <c r="E69" s="177"/>
      <c r="F69" s="177"/>
      <c r="G69" s="177">
        <v>20.1</v>
      </c>
      <c r="H69" s="177"/>
      <c r="I69" s="177">
        <v>20.1</v>
      </c>
      <c r="J69" s="177"/>
      <c r="K69" s="177">
        <v>20.1</v>
      </c>
      <c r="L69" s="177"/>
      <c r="M69" s="177">
        <v>20.1</v>
      </c>
      <c r="N69" s="177"/>
      <c r="O69" s="195">
        <v>0.1</v>
      </c>
      <c r="P69" s="163"/>
      <c r="Q69" s="163"/>
      <c r="R69" s="163"/>
      <c r="S69" s="163"/>
      <c r="T69" s="163"/>
      <c r="U69" s="163"/>
      <c r="V69" s="126"/>
      <c r="W69" s="127"/>
      <c r="X69" s="127"/>
      <c r="Z69" s="3"/>
      <c r="AA69" s="3"/>
    </row>
    <row r="70" customFormat="1" ht="15" customHeight="1" spans="1:27">
      <c r="A70" s="65"/>
      <c r="B70" s="177"/>
      <c r="C70" s="177">
        <v>100</v>
      </c>
      <c r="D70" s="177"/>
      <c r="E70" s="177"/>
      <c r="F70" s="177"/>
      <c r="G70" s="177">
        <v>100.1</v>
      </c>
      <c r="H70" s="177"/>
      <c r="I70" s="177">
        <v>100.1</v>
      </c>
      <c r="J70" s="177"/>
      <c r="K70" s="177">
        <v>100.1</v>
      </c>
      <c r="L70" s="177"/>
      <c r="M70" s="177">
        <v>100.1</v>
      </c>
      <c r="N70" s="177"/>
      <c r="O70" s="195">
        <v>0.1</v>
      </c>
      <c r="P70" s="163"/>
      <c r="Q70" s="163"/>
      <c r="R70" s="163"/>
      <c r="S70" s="163"/>
      <c r="T70" s="163"/>
      <c r="U70" s="163"/>
      <c r="V70" s="126"/>
      <c r="W70" s="127"/>
      <c r="X70" s="127"/>
      <c r="Z70" s="3"/>
      <c r="AA70" s="3"/>
    </row>
    <row r="71" customFormat="1" ht="15" customHeight="1" spans="1:27">
      <c r="A71" s="65"/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95"/>
      <c r="P71" s="163"/>
      <c r="Q71" s="163"/>
      <c r="R71" s="163"/>
      <c r="S71" s="163"/>
      <c r="T71" s="163"/>
      <c r="U71" s="163"/>
      <c r="V71" s="126"/>
      <c r="W71" s="127"/>
      <c r="X71" s="127"/>
      <c r="Z71" s="3"/>
      <c r="AA71" s="3"/>
    </row>
    <row r="72" ht="15" customHeight="1" spans="1:24">
      <c r="A72" s="65"/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96"/>
      <c r="P72" s="163"/>
      <c r="Q72" s="163"/>
      <c r="R72" s="163"/>
      <c r="S72" s="163"/>
      <c r="T72" s="163"/>
      <c r="U72" s="163"/>
      <c r="V72" s="126"/>
      <c r="W72" s="127"/>
      <c r="X72" s="127"/>
    </row>
    <row r="73" ht="15" customHeight="1" spans="1:24">
      <c r="A73" s="65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95"/>
      <c r="P73" s="163"/>
      <c r="Q73" s="163"/>
      <c r="R73" s="163"/>
      <c r="S73" s="163"/>
      <c r="T73" s="163"/>
      <c r="U73" s="163"/>
      <c r="V73" s="126"/>
      <c r="W73" s="127"/>
      <c r="X73" s="127"/>
    </row>
    <row r="74" ht="15" customHeight="1" spans="1:24">
      <c r="A74" s="65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95"/>
      <c r="P74" s="163"/>
      <c r="Q74" s="163"/>
      <c r="R74" s="163"/>
      <c r="S74" s="163"/>
      <c r="T74" s="163"/>
      <c r="U74" s="163"/>
      <c r="W74" s="127"/>
      <c r="X74" s="127"/>
    </row>
    <row r="75" ht="15" customHeight="1" spans="1:24">
      <c r="A75" s="65"/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96"/>
      <c r="P75" s="163"/>
      <c r="Q75" s="163"/>
      <c r="R75" s="163"/>
      <c r="S75" s="163"/>
      <c r="T75" s="163"/>
      <c r="U75" s="163"/>
      <c r="V75" s="126"/>
      <c r="W75" s="127"/>
      <c r="X75" s="127"/>
    </row>
    <row r="76" ht="15" customHeight="1" spans="1:24">
      <c r="A76" s="65"/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95"/>
      <c r="P76" s="163"/>
      <c r="Q76" s="163"/>
      <c r="R76" s="163"/>
      <c r="S76" s="163"/>
      <c r="T76" s="163"/>
      <c r="U76" s="163"/>
      <c r="V76" s="126"/>
      <c r="W76" s="127"/>
      <c r="X76" s="127"/>
    </row>
    <row r="77" ht="15" customHeight="1" spans="1:24">
      <c r="A77" s="65"/>
      <c r="B77" s="177"/>
      <c r="C77" s="177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96"/>
      <c r="P77" s="163"/>
      <c r="Q77" s="163"/>
      <c r="R77" s="163"/>
      <c r="S77" s="163"/>
      <c r="T77" s="163"/>
      <c r="U77" s="163"/>
      <c r="V77" s="126"/>
      <c r="W77" s="127"/>
      <c r="X77" s="127"/>
    </row>
    <row r="78" ht="15" customHeight="1" spans="1:24">
      <c r="A78" s="65"/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95"/>
      <c r="P78" s="163"/>
      <c r="Q78" s="163"/>
      <c r="R78" s="163"/>
      <c r="S78" s="163"/>
      <c r="T78" s="163"/>
      <c r="U78" s="163"/>
      <c r="V78" s="126"/>
      <c r="W78" s="127"/>
      <c r="X78" s="127"/>
    </row>
    <row r="79" customFormat="1" ht="15" customHeight="1" spans="1:27">
      <c r="A79" s="65"/>
      <c r="B79" s="177"/>
      <c r="C79" s="177"/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95"/>
      <c r="P79" s="163"/>
      <c r="Q79" s="163"/>
      <c r="R79" s="163"/>
      <c r="S79" s="163"/>
      <c r="T79" s="163"/>
      <c r="U79" s="163"/>
      <c r="V79" s="126"/>
      <c r="W79" s="127"/>
      <c r="X79" s="127"/>
      <c r="Z79" s="3"/>
      <c r="AA79" s="3"/>
    </row>
    <row r="80" ht="15" customHeight="1" spans="1:24">
      <c r="A80" s="65"/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96"/>
      <c r="P80" s="163"/>
      <c r="Q80" s="163"/>
      <c r="R80" s="163"/>
      <c r="S80" s="163"/>
      <c r="T80" s="163"/>
      <c r="U80" s="163"/>
      <c r="V80" s="126"/>
      <c r="W80" s="127"/>
      <c r="X80" s="127"/>
    </row>
    <row r="81" ht="15" customHeight="1" spans="1:24">
      <c r="A81" s="65"/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95"/>
      <c r="P81" s="163"/>
      <c r="Q81" s="163"/>
      <c r="R81" s="163"/>
      <c r="S81" s="163"/>
      <c r="T81" s="163"/>
      <c r="U81" s="163"/>
      <c r="V81" s="126"/>
      <c r="W81" s="127"/>
      <c r="X81" s="127"/>
    </row>
    <row r="82" ht="15" customHeight="1" spans="1:24">
      <c r="A82" s="65"/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96"/>
      <c r="P82" s="163"/>
      <c r="Q82" s="163"/>
      <c r="R82" s="163"/>
      <c r="S82" s="163"/>
      <c r="T82" s="163"/>
      <c r="U82" s="163"/>
      <c r="V82" s="126"/>
      <c r="W82" s="127"/>
      <c r="X82" s="127"/>
    </row>
    <row r="83" ht="15" customHeight="1" spans="1:24">
      <c r="A83" s="65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95"/>
      <c r="P83" s="163"/>
      <c r="Q83" s="163"/>
      <c r="R83" s="163"/>
      <c r="S83" s="163"/>
      <c r="T83" s="163"/>
      <c r="U83" s="163"/>
      <c r="V83" s="126"/>
      <c r="W83" s="127"/>
      <c r="X83" s="127"/>
    </row>
    <row r="84" customFormat="1" ht="15" customHeight="1" spans="1:27">
      <c r="A84" s="65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95"/>
      <c r="P84" s="163"/>
      <c r="Q84" s="163"/>
      <c r="R84" s="163"/>
      <c r="S84" s="163"/>
      <c r="T84" s="163"/>
      <c r="U84" s="163"/>
      <c r="V84" s="126"/>
      <c r="W84" s="127"/>
      <c r="X84" s="127"/>
      <c r="Z84" s="3"/>
      <c r="AA84" s="3"/>
    </row>
    <row r="85" customFormat="1" ht="15" customHeight="1" spans="1:27">
      <c r="A85" s="65"/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96"/>
      <c r="P85" s="163"/>
      <c r="Q85" s="163"/>
      <c r="R85" s="163"/>
      <c r="S85" s="163"/>
      <c r="T85" s="163"/>
      <c r="U85" s="163"/>
      <c r="V85" s="126"/>
      <c r="W85" s="127"/>
      <c r="X85" s="127"/>
      <c r="Z85" s="3"/>
      <c r="AA85" s="3"/>
    </row>
    <row r="86" customFormat="1" ht="15" customHeight="1" spans="1:27">
      <c r="A86" s="65"/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95"/>
      <c r="P86" s="163"/>
      <c r="Q86" s="163"/>
      <c r="R86" s="163"/>
      <c r="S86" s="163"/>
      <c r="T86" s="163"/>
      <c r="U86" s="163"/>
      <c r="V86" s="126"/>
      <c r="W86" s="127"/>
      <c r="X86" s="127"/>
      <c r="Z86" s="3"/>
      <c r="AA86" s="3"/>
    </row>
    <row r="87" ht="15" customHeight="1" spans="1:24">
      <c r="A87" s="65"/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96"/>
      <c r="P87" s="163"/>
      <c r="Q87" s="163"/>
      <c r="R87" s="163"/>
      <c r="S87" s="163"/>
      <c r="T87" s="163"/>
      <c r="U87" s="163"/>
      <c r="V87" s="126"/>
      <c r="W87" s="127"/>
      <c r="X87" s="127"/>
    </row>
    <row r="88" customFormat="1" ht="15" customHeight="1" spans="1:27">
      <c r="A88" s="65"/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95"/>
      <c r="P88" s="163"/>
      <c r="Q88" s="163"/>
      <c r="R88" s="163"/>
      <c r="S88" s="163"/>
      <c r="T88" s="163"/>
      <c r="U88" s="163"/>
      <c r="V88" s="126"/>
      <c r="W88" s="127"/>
      <c r="X88" s="127"/>
      <c r="Z88" s="3"/>
      <c r="AA88" s="3"/>
    </row>
    <row r="89" customFormat="1" ht="19" customHeight="1" spans="1:27">
      <c r="A89" s="65"/>
      <c r="B89" s="178" t="s">
        <v>176</v>
      </c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203"/>
      <c r="V89" s="126"/>
      <c r="W89" s="127"/>
      <c r="X89" s="127"/>
      <c r="Z89" s="3"/>
      <c r="AA89" s="3"/>
    </row>
    <row r="90" customFormat="1" ht="17" customHeight="1" spans="1:27">
      <c r="A90" s="65"/>
      <c r="B90" s="180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204"/>
      <c r="V90" s="126"/>
      <c r="W90" s="127"/>
      <c r="X90" s="127"/>
      <c r="Z90" s="3"/>
      <c r="AA90" s="3"/>
    </row>
    <row r="91" customFormat="1" ht="18" customHeight="1" spans="1:27">
      <c r="A91" s="65"/>
      <c r="B91" s="178" t="s">
        <v>177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203"/>
      <c r="V91" s="126"/>
      <c r="W91" s="127"/>
      <c r="X91" s="127"/>
      <c r="Z91" s="3"/>
      <c r="AA91" s="3"/>
    </row>
    <row r="92" customFormat="1" ht="21" customHeight="1" spans="1:27">
      <c r="A92" s="65"/>
      <c r="B92" s="180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204"/>
      <c r="V92" s="126"/>
      <c r="W92" s="127"/>
      <c r="X92" s="127"/>
      <c r="Z92" s="3"/>
      <c r="AA92" s="3"/>
    </row>
    <row r="93" customFormat="1" ht="13.5" customHeight="1" spans="1:27">
      <c r="A93" s="182"/>
      <c r="B93" s="183" t="str">
        <f>"第 2 页,共 "&amp;U50&amp;" 页"</f>
        <v>第 2 页,共 2 页</v>
      </c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205"/>
      <c r="V93" s="2"/>
      <c r="Z93" s="3"/>
      <c r="AA93" s="3"/>
    </row>
    <row r="94" customFormat="1" spans="1:27">
      <c r="A94" s="182"/>
      <c r="B94" s="148">
        <f>SUM(D62:D92)</f>
        <v>0</v>
      </c>
      <c r="C94" s="45" t="s">
        <v>154</v>
      </c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70"/>
      <c r="V94" s="2"/>
      <c r="Z94" s="3"/>
      <c r="AA94" s="3"/>
    </row>
    <row r="95" customFormat="1" ht="22.35" customHeight="1" spans="1:27">
      <c r="A95" s="182"/>
      <c r="B95" s="66" t="s">
        <v>178</v>
      </c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2"/>
      <c r="Z95" s="3"/>
      <c r="AA95" s="3"/>
    </row>
    <row r="96" customFormat="1" ht="13.5" customHeight="1" spans="1:27">
      <c r="A96" s="182"/>
      <c r="B96" s="6" t="s">
        <v>179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105">
        <f>IF(ISBLANK(L120),0,1)</f>
        <v>1</v>
      </c>
      <c r="W96" s="48"/>
      <c r="X96" s="48"/>
      <c r="Z96" s="3"/>
      <c r="AA96" s="3"/>
    </row>
    <row r="97" customFormat="1" ht="24.95" customHeight="1" spans="1:27">
      <c r="A97" s="182"/>
      <c r="B97" s="160" t="s">
        <v>180</v>
      </c>
      <c r="C97" s="160"/>
      <c r="D97" s="160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05"/>
      <c r="W97" s="58"/>
      <c r="X97" s="58" t="s">
        <v>181</v>
      </c>
      <c r="Z97" s="3"/>
      <c r="AA97" s="3"/>
    </row>
    <row r="98" customFormat="1" ht="15" customHeight="1" spans="1:27">
      <c r="A98" s="182"/>
      <c r="B98" s="21" t="s">
        <v>48</v>
      </c>
      <c r="C98" s="14"/>
      <c r="D98" s="14"/>
      <c r="E98" s="14"/>
      <c r="F98" s="14"/>
      <c r="G98" s="14"/>
      <c r="H98" s="14"/>
      <c r="I98" s="14"/>
      <c r="J98" s="14"/>
      <c r="K98" s="16"/>
      <c r="L98" s="21" t="s">
        <v>78</v>
      </c>
      <c r="M98" s="14"/>
      <c r="N98" s="14"/>
      <c r="O98" s="14"/>
      <c r="P98" s="14"/>
      <c r="Q98" s="14"/>
      <c r="R98" s="14"/>
      <c r="S98" s="14"/>
      <c r="T98" s="14"/>
      <c r="U98" s="16"/>
      <c r="V98" s="121"/>
      <c r="W98" s="122"/>
      <c r="X98" s="122"/>
      <c r="Z98" s="3"/>
      <c r="AA98" s="3"/>
    </row>
    <row r="99" customFormat="1" ht="15" customHeight="1" spans="1:27">
      <c r="A99" s="182"/>
      <c r="B99" s="17" t="s">
        <v>57</v>
      </c>
      <c r="C99" s="18"/>
      <c r="D99" s="15"/>
      <c r="E99" s="15"/>
      <c r="F99" s="15"/>
      <c r="G99" s="15"/>
      <c r="H99" s="15"/>
      <c r="I99" s="15"/>
      <c r="J99" s="15"/>
      <c r="K99" s="19"/>
      <c r="L99" s="17" t="s">
        <v>87</v>
      </c>
      <c r="M99" s="18"/>
      <c r="N99" s="15"/>
      <c r="O99" s="15"/>
      <c r="P99" s="15"/>
      <c r="Q99" s="15"/>
      <c r="R99" s="15"/>
      <c r="S99" s="15"/>
      <c r="T99" s="15"/>
      <c r="U99" s="19"/>
      <c r="W99" s="124"/>
      <c r="X99" s="124"/>
      <c r="Z99" s="3"/>
      <c r="AA99" s="3"/>
    </row>
    <row r="100" customFormat="1" ht="15" customHeight="1" spans="1:27">
      <c r="A100" s="182"/>
      <c r="B100" s="42" t="s">
        <v>123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113"/>
      <c r="W100" s="125"/>
      <c r="X100" s="125"/>
      <c r="Z100" s="3"/>
      <c r="AA100" s="3"/>
    </row>
    <row r="101" customFormat="1" ht="15" customHeight="1" spans="1:27">
      <c r="A101" s="182"/>
      <c r="B101" s="67" t="s">
        <v>182</v>
      </c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 t="s">
        <v>183</v>
      </c>
      <c r="U101" s="123"/>
      <c r="V101" s="121"/>
      <c r="W101" s="125"/>
      <c r="X101" s="125"/>
      <c r="Z101" s="3"/>
      <c r="AA101" s="3"/>
    </row>
    <row r="102" customFormat="1" ht="15" customHeight="1" spans="1:27">
      <c r="A102" s="182"/>
      <c r="B102" s="63" t="s">
        <v>184</v>
      </c>
      <c r="C102" s="64"/>
      <c r="D102" s="64"/>
      <c r="E102" s="64"/>
      <c r="F102" s="63" t="s">
        <v>185</v>
      </c>
      <c r="G102" s="64"/>
      <c r="H102" s="64"/>
      <c r="I102" s="63" t="s">
        <v>186</v>
      </c>
      <c r="J102" s="64"/>
      <c r="K102" s="69"/>
      <c r="L102" s="63" t="s">
        <v>184</v>
      </c>
      <c r="M102" s="64"/>
      <c r="N102" s="64"/>
      <c r="O102" s="64"/>
      <c r="P102" s="63" t="s">
        <v>185</v>
      </c>
      <c r="Q102" s="64"/>
      <c r="R102" s="64"/>
      <c r="S102" s="63" t="s">
        <v>186</v>
      </c>
      <c r="T102" s="64"/>
      <c r="U102" s="69"/>
      <c r="V102" s="126"/>
      <c r="W102" s="127"/>
      <c r="X102" s="127"/>
      <c r="Z102" s="3"/>
      <c r="AA102" s="3"/>
    </row>
    <row r="103" customFormat="1" ht="15" customHeight="1" spans="1:27">
      <c r="A103" s="182"/>
      <c r="B103" s="44" t="s">
        <v>187</v>
      </c>
      <c r="C103" s="45"/>
      <c r="D103" s="45"/>
      <c r="E103" s="70"/>
      <c r="F103" s="44" t="s">
        <v>188</v>
      </c>
      <c r="G103" s="45"/>
      <c r="H103" s="45"/>
      <c r="I103" s="44" t="s">
        <v>189</v>
      </c>
      <c r="J103" s="45"/>
      <c r="K103" s="45"/>
      <c r="L103" s="44" t="s">
        <v>187</v>
      </c>
      <c r="M103" s="45"/>
      <c r="N103" s="45"/>
      <c r="O103" s="70"/>
      <c r="P103" s="44" t="s">
        <v>188</v>
      </c>
      <c r="Q103" s="45"/>
      <c r="R103" s="45"/>
      <c r="S103" s="44" t="s">
        <v>189</v>
      </c>
      <c r="T103" s="45"/>
      <c r="U103" s="70"/>
      <c r="V103" s="126"/>
      <c r="W103" s="127"/>
      <c r="X103" s="127"/>
      <c r="Z103" s="3"/>
      <c r="AA103" s="3"/>
    </row>
    <row r="104" customFormat="1" ht="15" customHeight="1" spans="1:27">
      <c r="A104" s="182"/>
      <c r="B104" s="63"/>
      <c r="C104" s="184"/>
      <c r="D104" s="184"/>
      <c r="E104" s="185"/>
      <c r="F104" s="63"/>
      <c r="G104" s="64"/>
      <c r="H104" s="64"/>
      <c r="I104" s="63"/>
      <c r="J104" s="64"/>
      <c r="K104" s="69"/>
      <c r="L104" s="63"/>
      <c r="M104" s="184"/>
      <c r="N104" s="184"/>
      <c r="O104" s="185"/>
      <c r="P104" s="63"/>
      <c r="Q104" s="64"/>
      <c r="R104" s="64"/>
      <c r="S104" s="63"/>
      <c r="T104" s="64"/>
      <c r="U104" s="69"/>
      <c r="V104" s="126"/>
      <c r="W104" s="127"/>
      <c r="X104" s="127"/>
      <c r="Z104" s="3"/>
      <c r="AA104" s="3"/>
    </row>
    <row r="105" customFormat="1" ht="15" customHeight="1" spans="1:27">
      <c r="A105" s="182"/>
      <c r="B105" s="186"/>
      <c r="C105" s="187"/>
      <c r="D105" s="187"/>
      <c r="E105" s="188"/>
      <c r="F105" s="63"/>
      <c r="G105" s="64"/>
      <c r="H105" s="64"/>
      <c r="I105" s="74"/>
      <c r="J105" s="75"/>
      <c r="K105" s="76"/>
      <c r="L105" s="186"/>
      <c r="M105" s="187"/>
      <c r="N105" s="187"/>
      <c r="O105" s="188"/>
      <c r="P105" s="63"/>
      <c r="Q105" s="64"/>
      <c r="R105" s="64"/>
      <c r="S105" s="74"/>
      <c r="T105" s="75"/>
      <c r="U105" s="76"/>
      <c r="V105" s="126"/>
      <c r="W105" s="127"/>
      <c r="X105" s="127"/>
      <c r="Z105" s="3"/>
      <c r="AA105" s="3"/>
    </row>
    <row r="106" customFormat="1" ht="15" customHeight="1" spans="1:27">
      <c r="A106" s="182"/>
      <c r="B106" s="186"/>
      <c r="C106" s="187"/>
      <c r="D106" s="187"/>
      <c r="E106" s="188"/>
      <c r="F106" s="63"/>
      <c r="G106" s="64"/>
      <c r="H106" s="64"/>
      <c r="I106" s="63"/>
      <c r="J106" s="64"/>
      <c r="K106" s="64"/>
      <c r="L106" s="186"/>
      <c r="M106" s="187"/>
      <c r="N106" s="187"/>
      <c r="O106" s="188"/>
      <c r="P106" s="63"/>
      <c r="Q106" s="64"/>
      <c r="R106" s="64"/>
      <c r="S106" s="63"/>
      <c r="T106" s="64"/>
      <c r="U106" s="69"/>
      <c r="V106" s="126"/>
      <c r="W106" s="127"/>
      <c r="X106" s="127"/>
      <c r="Z106" s="3"/>
      <c r="AA106" s="3"/>
    </row>
    <row r="107" customFormat="1" ht="15" customHeight="1" spans="1:27">
      <c r="A107" s="182"/>
      <c r="B107" s="189"/>
      <c r="C107" s="190"/>
      <c r="D107" s="190"/>
      <c r="E107" s="191"/>
      <c r="F107" s="63"/>
      <c r="G107" s="64"/>
      <c r="H107" s="64"/>
      <c r="I107" s="63"/>
      <c r="J107" s="64"/>
      <c r="K107" s="64"/>
      <c r="L107" s="189"/>
      <c r="M107" s="190"/>
      <c r="N107" s="190"/>
      <c r="O107" s="191"/>
      <c r="P107" s="63"/>
      <c r="Q107" s="64"/>
      <c r="R107" s="64"/>
      <c r="S107" s="74"/>
      <c r="T107" s="75"/>
      <c r="U107" s="76"/>
      <c r="V107" s="126"/>
      <c r="W107" s="127"/>
      <c r="X107" s="127"/>
      <c r="Z107" s="3"/>
      <c r="AA107" s="3"/>
    </row>
    <row r="108" customFormat="1" ht="15" customHeight="1" spans="1:27">
      <c r="A108" s="182"/>
      <c r="B108" s="63" t="s">
        <v>190</v>
      </c>
      <c r="C108" s="64"/>
      <c r="D108" s="64"/>
      <c r="E108" s="69"/>
      <c r="F108" s="63"/>
      <c r="G108" s="64"/>
      <c r="H108" s="64"/>
      <c r="I108" s="197"/>
      <c r="J108" s="198"/>
      <c r="K108" s="199"/>
      <c r="L108" s="63" t="s">
        <v>190</v>
      </c>
      <c r="M108" s="64"/>
      <c r="N108" s="64"/>
      <c r="O108" s="69"/>
      <c r="P108" s="63"/>
      <c r="Q108" s="64"/>
      <c r="R108" s="64"/>
      <c r="S108" s="197"/>
      <c r="T108" s="198"/>
      <c r="U108" s="199"/>
      <c r="V108" s="126"/>
      <c r="W108" s="127"/>
      <c r="X108" s="127"/>
      <c r="Z108" s="3"/>
      <c r="AA108" s="3"/>
    </row>
    <row r="109" customFormat="1" ht="15" customHeight="1" spans="1:27">
      <c r="A109" s="182"/>
      <c r="B109" s="44" t="s">
        <v>191</v>
      </c>
      <c r="C109" s="45"/>
      <c r="D109" s="45"/>
      <c r="E109" s="45"/>
      <c r="F109" s="192"/>
      <c r="G109" s="193"/>
      <c r="H109" s="193"/>
      <c r="I109" s="200"/>
      <c r="J109" s="201"/>
      <c r="K109" s="202"/>
      <c r="L109" s="44" t="s">
        <v>191</v>
      </c>
      <c r="M109" s="45"/>
      <c r="N109" s="45"/>
      <c r="O109" s="45"/>
      <c r="P109" s="192"/>
      <c r="Q109" s="193"/>
      <c r="R109" s="193"/>
      <c r="S109" s="200"/>
      <c r="T109" s="201"/>
      <c r="U109" s="202"/>
      <c r="V109" s="126"/>
      <c r="W109" s="127"/>
      <c r="X109" s="127"/>
      <c r="Z109" s="3"/>
      <c r="AA109" s="3"/>
    </row>
    <row r="110" customFormat="1" ht="15" customHeight="1" spans="1:27">
      <c r="A110" s="182"/>
      <c r="B110" s="63" t="s">
        <v>192</v>
      </c>
      <c r="C110" s="64"/>
      <c r="D110" s="64"/>
      <c r="E110" s="69"/>
      <c r="F110" s="63"/>
      <c r="G110" s="64"/>
      <c r="H110" s="69"/>
      <c r="I110" s="63"/>
      <c r="J110" s="64"/>
      <c r="K110" s="69"/>
      <c r="L110" s="63" t="s">
        <v>192</v>
      </c>
      <c r="M110" s="64"/>
      <c r="N110" s="64"/>
      <c r="O110" s="69"/>
      <c r="P110" s="63"/>
      <c r="Q110" s="64"/>
      <c r="R110" s="69"/>
      <c r="S110" s="63"/>
      <c r="T110" s="64"/>
      <c r="U110" s="69"/>
      <c r="V110" s="126"/>
      <c r="W110" s="127"/>
      <c r="X110" s="127"/>
      <c r="Z110" s="3"/>
      <c r="AA110" s="3"/>
    </row>
    <row r="111" customFormat="1" ht="15" customHeight="1" spans="1:27">
      <c r="A111" s="182"/>
      <c r="B111" s="44" t="s">
        <v>193</v>
      </c>
      <c r="C111" s="45"/>
      <c r="D111" s="45"/>
      <c r="E111" s="70"/>
      <c r="F111" s="192"/>
      <c r="G111" s="193"/>
      <c r="H111" s="194"/>
      <c r="I111" s="192"/>
      <c r="J111" s="193"/>
      <c r="K111" s="194"/>
      <c r="L111" s="44" t="s">
        <v>193</v>
      </c>
      <c r="M111" s="45"/>
      <c r="N111" s="45"/>
      <c r="O111" s="70"/>
      <c r="P111" s="192"/>
      <c r="Q111" s="193"/>
      <c r="R111" s="194"/>
      <c r="S111" s="192"/>
      <c r="T111" s="193"/>
      <c r="U111" s="194"/>
      <c r="V111" s="126"/>
      <c r="W111" s="127"/>
      <c r="X111" s="127"/>
      <c r="Z111" s="3"/>
      <c r="AA111" s="3"/>
    </row>
    <row r="112" customFormat="1" ht="15" customHeight="1" spans="1:27">
      <c r="A112" s="182"/>
      <c r="B112" s="63" t="s">
        <v>194</v>
      </c>
      <c r="C112" s="64"/>
      <c r="D112" s="64"/>
      <c r="E112" s="64"/>
      <c r="F112" s="64"/>
      <c r="G112" s="64"/>
      <c r="H112" s="69"/>
      <c r="I112" s="63"/>
      <c r="J112" s="64"/>
      <c r="K112" s="69"/>
      <c r="L112" s="63" t="s">
        <v>194</v>
      </c>
      <c r="M112" s="64"/>
      <c r="N112" s="64"/>
      <c r="O112" s="64"/>
      <c r="P112" s="64"/>
      <c r="Q112" s="64"/>
      <c r="R112" s="69"/>
      <c r="S112" s="63"/>
      <c r="T112" s="64"/>
      <c r="U112" s="69"/>
      <c r="V112" s="126"/>
      <c r="W112" s="127"/>
      <c r="X112" s="127"/>
      <c r="Z112" s="3"/>
      <c r="AA112" s="3"/>
    </row>
    <row r="113" customFormat="1" ht="15" customHeight="1" spans="1:27">
      <c r="A113" s="182"/>
      <c r="B113" s="44" t="s">
        <v>195</v>
      </c>
      <c r="C113" s="45"/>
      <c r="D113" s="45"/>
      <c r="E113" s="45"/>
      <c r="F113" s="45"/>
      <c r="G113" s="45"/>
      <c r="H113" s="70"/>
      <c r="I113" s="192"/>
      <c r="J113" s="193"/>
      <c r="K113" s="194"/>
      <c r="L113" s="44" t="s">
        <v>195</v>
      </c>
      <c r="M113" s="45"/>
      <c r="N113" s="45"/>
      <c r="O113" s="45"/>
      <c r="P113" s="45"/>
      <c r="Q113" s="45"/>
      <c r="R113" s="70"/>
      <c r="S113" s="192"/>
      <c r="T113" s="193"/>
      <c r="U113" s="194"/>
      <c r="V113" s="126"/>
      <c r="W113" s="127"/>
      <c r="X113" s="127"/>
      <c r="Z113" s="3"/>
      <c r="AA113" s="3"/>
    </row>
    <row r="114" customFormat="1" ht="15" customHeight="1" spans="1:27">
      <c r="A114" s="182"/>
      <c r="B114" s="63" t="s">
        <v>184</v>
      </c>
      <c r="C114" s="64"/>
      <c r="D114" s="64"/>
      <c r="E114" s="64"/>
      <c r="F114" s="63" t="s">
        <v>185</v>
      </c>
      <c r="G114" s="64"/>
      <c r="H114" s="64"/>
      <c r="I114" s="63" t="s">
        <v>186</v>
      </c>
      <c r="J114" s="64"/>
      <c r="K114" s="69"/>
      <c r="L114" s="63" t="s">
        <v>184</v>
      </c>
      <c r="M114" s="64"/>
      <c r="N114" s="64"/>
      <c r="O114" s="64"/>
      <c r="P114" s="63" t="s">
        <v>185</v>
      </c>
      <c r="Q114" s="64"/>
      <c r="R114" s="64"/>
      <c r="S114" s="63" t="s">
        <v>186</v>
      </c>
      <c r="T114" s="64"/>
      <c r="U114" s="69"/>
      <c r="V114" s="126"/>
      <c r="W114" s="127"/>
      <c r="X114" s="127"/>
      <c r="Z114" s="3"/>
      <c r="AA114" s="3"/>
    </row>
    <row r="115" customFormat="1" ht="15" customHeight="1" spans="1:27">
      <c r="A115" s="182"/>
      <c r="B115" s="44" t="s">
        <v>187</v>
      </c>
      <c r="C115" s="45"/>
      <c r="D115" s="45"/>
      <c r="E115" s="70"/>
      <c r="F115" s="44" t="s">
        <v>188</v>
      </c>
      <c r="G115" s="45"/>
      <c r="H115" s="45"/>
      <c r="I115" s="44" t="s">
        <v>189</v>
      </c>
      <c r="J115" s="45"/>
      <c r="K115" s="45"/>
      <c r="L115" s="44" t="s">
        <v>187</v>
      </c>
      <c r="M115" s="45"/>
      <c r="N115" s="45"/>
      <c r="O115" s="70"/>
      <c r="P115" s="44" t="s">
        <v>188</v>
      </c>
      <c r="Q115" s="45"/>
      <c r="R115" s="45"/>
      <c r="S115" s="44" t="s">
        <v>189</v>
      </c>
      <c r="T115" s="45"/>
      <c r="U115" s="70"/>
      <c r="V115" s="126"/>
      <c r="W115" s="127"/>
      <c r="X115" s="127"/>
      <c r="Z115" s="3"/>
      <c r="AA115" s="3"/>
    </row>
    <row r="116" customFormat="1" ht="15" customHeight="1" spans="1:27">
      <c r="A116" s="182"/>
      <c r="B116" s="63"/>
      <c r="C116" s="184"/>
      <c r="D116" s="184"/>
      <c r="E116" s="185"/>
      <c r="F116" s="63"/>
      <c r="G116" s="64"/>
      <c r="H116" s="64"/>
      <c r="I116" s="63"/>
      <c r="J116" s="64"/>
      <c r="K116" s="69"/>
      <c r="L116" s="63"/>
      <c r="M116" s="184"/>
      <c r="N116" s="184"/>
      <c r="O116" s="185"/>
      <c r="P116" s="63"/>
      <c r="Q116" s="64"/>
      <c r="R116" s="64"/>
      <c r="S116" s="63"/>
      <c r="T116" s="64"/>
      <c r="U116" s="69"/>
      <c r="V116" s="126"/>
      <c r="W116" s="127"/>
      <c r="X116" s="127"/>
      <c r="Z116" s="3"/>
      <c r="AA116" s="3"/>
    </row>
    <row r="117" customFormat="1" ht="15" customHeight="1" spans="1:27">
      <c r="A117" s="182"/>
      <c r="B117" s="186"/>
      <c r="C117" s="187"/>
      <c r="D117" s="187"/>
      <c r="E117" s="188"/>
      <c r="F117" s="63"/>
      <c r="G117" s="64"/>
      <c r="H117" s="64"/>
      <c r="I117" s="74"/>
      <c r="J117" s="75"/>
      <c r="K117" s="76"/>
      <c r="L117" s="186"/>
      <c r="M117" s="187"/>
      <c r="N117" s="187"/>
      <c r="O117" s="188"/>
      <c r="P117" s="63"/>
      <c r="Q117" s="64"/>
      <c r="R117" s="64"/>
      <c r="S117" s="74"/>
      <c r="T117" s="75"/>
      <c r="U117" s="76"/>
      <c r="V117" s="126"/>
      <c r="W117" s="127"/>
      <c r="X117" s="127"/>
      <c r="Z117" s="3"/>
      <c r="AA117" s="3"/>
    </row>
    <row r="118" customFormat="1" ht="15" customHeight="1" spans="1:27">
      <c r="A118" s="182"/>
      <c r="B118" s="186"/>
      <c r="C118" s="187"/>
      <c r="D118" s="187"/>
      <c r="E118" s="188"/>
      <c r="F118" s="63"/>
      <c r="G118" s="64"/>
      <c r="H118" s="64"/>
      <c r="I118" s="63"/>
      <c r="J118" s="64"/>
      <c r="K118" s="64"/>
      <c r="L118" s="186"/>
      <c r="M118" s="187"/>
      <c r="N118" s="187"/>
      <c r="O118" s="188"/>
      <c r="P118" s="63"/>
      <c r="Q118" s="64"/>
      <c r="R118" s="64"/>
      <c r="S118" s="63"/>
      <c r="T118" s="64"/>
      <c r="U118" s="69"/>
      <c r="W118" s="127"/>
      <c r="X118" s="127"/>
      <c r="Z118" s="3"/>
      <c r="AA118" s="3"/>
    </row>
    <row r="119" customFormat="1" ht="15" customHeight="1" spans="1:27">
      <c r="A119" s="182"/>
      <c r="B119" s="189"/>
      <c r="C119" s="190"/>
      <c r="D119" s="190"/>
      <c r="E119" s="191"/>
      <c r="F119" s="63"/>
      <c r="G119" s="64"/>
      <c r="H119" s="64"/>
      <c r="I119" s="63"/>
      <c r="J119" s="64"/>
      <c r="K119" s="64"/>
      <c r="L119" s="189"/>
      <c r="M119" s="190"/>
      <c r="N119" s="190"/>
      <c r="O119" s="191"/>
      <c r="P119" s="63"/>
      <c r="Q119" s="64"/>
      <c r="R119" s="64"/>
      <c r="S119" s="63"/>
      <c r="T119" s="64"/>
      <c r="U119" s="69"/>
      <c r="W119" s="127"/>
      <c r="X119" s="127"/>
      <c r="Z119" s="3"/>
      <c r="AA119" s="3"/>
    </row>
    <row r="120" customFormat="1" ht="15" customHeight="1" spans="1:27">
      <c r="A120" s="182"/>
      <c r="B120" s="63" t="s">
        <v>190</v>
      </c>
      <c r="C120" s="64"/>
      <c r="D120" s="64"/>
      <c r="E120" s="69"/>
      <c r="F120" s="63"/>
      <c r="G120" s="64"/>
      <c r="H120" s="64"/>
      <c r="I120" s="197"/>
      <c r="J120" s="198"/>
      <c r="K120" s="199"/>
      <c r="L120" s="63" t="s">
        <v>190</v>
      </c>
      <c r="M120" s="64"/>
      <c r="N120" s="64"/>
      <c r="O120" s="69"/>
      <c r="P120" s="63"/>
      <c r="Q120" s="64"/>
      <c r="R120" s="64"/>
      <c r="S120" s="197"/>
      <c r="T120" s="198"/>
      <c r="U120" s="199"/>
      <c r="V120" s="126"/>
      <c r="W120" s="127"/>
      <c r="X120" s="127"/>
      <c r="Z120" s="3"/>
      <c r="AA120" s="3"/>
    </row>
    <row r="121" customFormat="1" ht="15" customHeight="1" spans="1:27">
      <c r="A121" s="182"/>
      <c r="B121" s="44" t="s">
        <v>191</v>
      </c>
      <c r="C121" s="45"/>
      <c r="D121" s="45"/>
      <c r="E121" s="45"/>
      <c r="F121" s="192"/>
      <c r="G121" s="193"/>
      <c r="H121" s="193"/>
      <c r="I121" s="200"/>
      <c r="J121" s="201"/>
      <c r="K121" s="202"/>
      <c r="L121" s="44" t="s">
        <v>191</v>
      </c>
      <c r="M121" s="45"/>
      <c r="N121" s="45"/>
      <c r="O121" s="45"/>
      <c r="P121" s="192"/>
      <c r="Q121" s="193"/>
      <c r="R121" s="193"/>
      <c r="S121" s="200"/>
      <c r="T121" s="201"/>
      <c r="U121" s="202"/>
      <c r="V121" s="126"/>
      <c r="W121" s="127"/>
      <c r="X121" s="127"/>
      <c r="Z121" s="3"/>
      <c r="AA121" s="3"/>
    </row>
    <row r="122" customFormat="1" ht="15" customHeight="1" spans="1:27">
      <c r="A122" s="182"/>
      <c r="B122" s="63" t="s">
        <v>192</v>
      </c>
      <c r="C122" s="64"/>
      <c r="D122" s="64"/>
      <c r="E122" s="69"/>
      <c r="F122" s="63"/>
      <c r="G122" s="64"/>
      <c r="H122" s="69"/>
      <c r="I122" s="63"/>
      <c r="J122" s="64"/>
      <c r="K122" s="69"/>
      <c r="L122" s="63" t="s">
        <v>192</v>
      </c>
      <c r="M122" s="64"/>
      <c r="N122" s="64"/>
      <c r="O122" s="69"/>
      <c r="P122" s="63"/>
      <c r="Q122" s="64"/>
      <c r="R122" s="69"/>
      <c r="S122" s="63"/>
      <c r="T122" s="64"/>
      <c r="U122" s="69"/>
      <c r="V122" s="126"/>
      <c r="W122" s="127"/>
      <c r="X122" s="127"/>
      <c r="Z122" s="3"/>
      <c r="AA122" s="3"/>
    </row>
    <row r="123" customFormat="1" ht="15" customHeight="1" spans="1:27">
      <c r="A123" s="182"/>
      <c r="B123" s="44" t="s">
        <v>193</v>
      </c>
      <c r="C123" s="45"/>
      <c r="D123" s="45"/>
      <c r="E123" s="70"/>
      <c r="F123" s="192"/>
      <c r="G123" s="193"/>
      <c r="H123" s="194"/>
      <c r="I123" s="192"/>
      <c r="J123" s="193"/>
      <c r="K123" s="194"/>
      <c r="L123" s="44" t="s">
        <v>193</v>
      </c>
      <c r="M123" s="45"/>
      <c r="N123" s="45"/>
      <c r="O123" s="70"/>
      <c r="P123" s="192"/>
      <c r="Q123" s="193"/>
      <c r="R123" s="194"/>
      <c r="S123" s="192"/>
      <c r="T123" s="193"/>
      <c r="U123" s="194"/>
      <c r="V123" s="126"/>
      <c r="W123" s="127"/>
      <c r="X123" s="127"/>
      <c r="Z123" s="3"/>
      <c r="AA123" s="3"/>
    </row>
    <row r="124" customFormat="1" ht="15" customHeight="1" spans="1:27">
      <c r="A124" s="182"/>
      <c r="B124" s="63" t="s">
        <v>194</v>
      </c>
      <c r="C124" s="64"/>
      <c r="D124" s="64"/>
      <c r="E124" s="64"/>
      <c r="F124" s="64"/>
      <c r="G124" s="64"/>
      <c r="H124" s="69"/>
      <c r="I124" s="63"/>
      <c r="J124" s="64"/>
      <c r="K124" s="69"/>
      <c r="L124" s="63" t="s">
        <v>194</v>
      </c>
      <c r="M124" s="64"/>
      <c r="N124" s="64"/>
      <c r="O124" s="64"/>
      <c r="P124" s="64"/>
      <c r="Q124" s="64"/>
      <c r="R124" s="69"/>
      <c r="S124" s="63"/>
      <c r="T124" s="64"/>
      <c r="U124" s="69"/>
      <c r="V124" s="126"/>
      <c r="W124" s="127"/>
      <c r="X124" s="127"/>
      <c r="Z124" s="3"/>
      <c r="AA124" s="3"/>
    </row>
    <row r="125" customFormat="1" ht="15" customHeight="1" spans="1:27">
      <c r="A125" s="182"/>
      <c r="B125" s="44" t="s">
        <v>195</v>
      </c>
      <c r="C125" s="45"/>
      <c r="D125" s="45"/>
      <c r="E125" s="45"/>
      <c r="F125" s="45"/>
      <c r="G125" s="45"/>
      <c r="H125" s="70"/>
      <c r="I125" s="192"/>
      <c r="J125" s="193"/>
      <c r="K125" s="194"/>
      <c r="L125" s="44" t="s">
        <v>195</v>
      </c>
      <c r="M125" s="45"/>
      <c r="N125" s="45"/>
      <c r="O125" s="45"/>
      <c r="P125" s="45"/>
      <c r="Q125" s="45"/>
      <c r="R125" s="70"/>
      <c r="S125" s="192"/>
      <c r="T125" s="193"/>
      <c r="U125" s="194"/>
      <c r="V125" s="126"/>
      <c r="W125" s="127"/>
      <c r="X125" s="127"/>
      <c r="Z125" s="3"/>
      <c r="AA125" s="3"/>
    </row>
    <row r="126" customFormat="1" ht="15" customHeight="1" spans="1:27">
      <c r="A126" s="182"/>
      <c r="B126" s="63" t="s">
        <v>184</v>
      </c>
      <c r="C126" s="64"/>
      <c r="D126" s="64"/>
      <c r="E126" s="64"/>
      <c r="F126" s="63" t="s">
        <v>185</v>
      </c>
      <c r="G126" s="64"/>
      <c r="H126" s="64"/>
      <c r="I126" s="63" t="s">
        <v>186</v>
      </c>
      <c r="J126" s="64"/>
      <c r="K126" s="69"/>
      <c r="L126" s="63" t="s">
        <v>184</v>
      </c>
      <c r="M126" s="64"/>
      <c r="N126" s="64"/>
      <c r="O126" s="64"/>
      <c r="P126" s="63" t="s">
        <v>185</v>
      </c>
      <c r="Q126" s="64"/>
      <c r="R126" s="64"/>
      <c r="S126" s="63" t="s">
        <v>186</v>
      </c>
      <c r="T126" s="64"/>
      <c r="U126" s="69"/>
      <c r="V126" s="126"/>
      <c r="W126" s="127"/>
      <c r="X126" s="127"/>
      <c r="Z126" s="3"/>
      <c r="AA126" s="3"/>
    </row>
    <row r="127" customFormat="1" ht="15" customHeight="1" spans="1:27">
      <c r="A127" s="182"/>
      <c r="B127" s="44" t="s">
        <v>187</v>
      </c>
      <c r="C127" s="45"/>
      <c r="D127" s="45"/>
      <c r="E127" s="70"/>
      <c r="F127" s="44" t="s">
        <v>188</v>
      </c>
      <c r="G127" s="45"/>
      <c r="H127" s="45"/>
      <c r="I127" s="44" t="s">
        <v>189</v>
      </c>
      <c r="J127" s="45"/>
      <c r="K127" s="45"/>
      <c r="L127" s="44" t="s">
        <v>187</v>
      </c>
      <c r="M127" s="45"/>
      <c r="N127" s="45"/>
      <c r="O127" s="70"/>
      <c r="P127" s="44" t="s">
        <v>188</v>
      </c>
      <c r="Q127" s="45"/>
      <c r="R127" s="45"/>
      <c r="S127" s="44" t="s">
        <v>189</v>
      </c>
      <c r="T127" s="45"/>
      <c r="U127" s="70"/>
      <c r="V127" s="126"/>
      <c r="W127" s="127"/>
      <c r="X127" s="127"/>
      <c r="Z127" s="3"/>
      <c r="AA127" s="3"/>
    </row>
    <row r="128" customFormat="1" ht="15" customHeight="1" spans="1:27">
      <c r="A128" s="182"/>
      <c r="B128" s="63"/>
      <c r="C128" s="184"/>
      <c r="D128" s="184"/>
      <c r="E128" s="185"/>
      <c r="F128" s="63"/>
      <c r="G128" s="64"/>
      <c r="H128" s="64"/>
      <c r="I128" s="63"/>
      <c r="J128" s="64"/>
      <c r="K128" s="69"/>
      <c r="L128" s="63"/>
      <c r="M128" s="184"/>
      <c r="N128" s="184"/>
      <c r="O128" s="185"/>
      <c r="P128" s="63"/>
      <c r="Q128" s="64"/>
      <c r="R128" s="64"/>
      <c r="S128" s="63"/>
      <c r="T128" s="64"/>
      <c r="U128" s="69"/>
      <c r="V128" s="126"/>
      <c r="W128" s="127"/>
      <c r="X128" s="127"/>
      <c r="Z128" s="3"/>
      <c r="AA128" s="3"/>
    </row>
    <row r="129" customFormat="1" ht="15" customHeight="1" spans="1:27">
      <c r="A129" s="182"/>
      <c r="B129" s="186"/>
      <c r="C129" s="187"/>
      <c r="D129" s="187"/>
      <c r="E129" s="188"/>
      <c r="F129" s="63"/>
      <c r="G129" s="64"/>
      <c r="H129" s="64"/>
      <c r="I129" s="74"/>
      <c r="J129" s="75"/>
      <c r="K129" s="76"/>
      <c r="L129" s="186"/>
      <c r="M129" s="187"/>
      <c r="N129" s="187"/>
      <c r="O129" s="188"/>
      <c r="P129" s="63"/>
      <c r="Q129" s="64"/>
      <c r="R129" s="64"/>
      <c r="S129" s="74"/>
      <c r="T129" s="75"/>
      <c r="U129" s="76"/>
      <c r="V129" s="126"/>
      <c r="W129" s="127"/>
      <c r="X129" s="127"/>
      <c r="Z129" s="3"/>
      <c r="AA129" s="3"/>
    </row>
    <row r="130" customFormat="1" ht="15" customHeight="1" spans="1:27">
      <c r="A130" s="182"/>
      <c r="B130" s="186"/>
      <c r="C130" s="187"/>
      <c r="D130" s="187"/>
      <c r="E130" s="188"/>
      <c r="F130" s="63"/>
      <c r="G130" s="64"/>
      <c r="H130" s="64"/>
      <c r="I130" s="63"/>
      <c r="J130" s="64"/>
      <c r="K130" s="64"/>
      <c r="L130" s="186"/>
      <c r="M130" s="187"/>
      <c r="N130" s="187"/>
      <c r="O130" s="188"/>
      <c r="P130" s="63"/>
      <c r="Q130" s="64"/>
      <c r="R130" s="64"/>
      <c r="S130" s="63"/>
      <c r="T130" s="64"/>
      <c r="U130" s="69"/>
      <c r="V130" s="126"/>
      <c r="W130" s="127"/>
      <c r="X130" s="127"/>
      <c r="Z130" s="3"/>
      <c r="AA130" s="3"/>
    </row>
    <row r="131" customFormat="1" ht="15" customHeight="1" spans="1:27">
      <c r="A131" s="182"/>
      <c r="B131" s="189"/>
      <c r="C131" s="190"/>
      <c r="D131" s="190"/>
      <c r="E131" s="191"/>
      <c r="F131" s="63"/>
      <c r="G131" s="64"/>
      <c r="H131" s="64"/>
      <c r="I131" s="63"/>
      <c r="J131" s="64"/>
      <c r="K131" s="64"/>
      <c r="L131" s="189"/>
      <c r="M131" s="190"/>
      <c r="N131" s="190"/>
      <c r="O131" s="191"/>
      <c r="P131" s="63"/>
      <c r="Q131" s="64"/>
      <c r="R131" s="64"/>
      <c r="S131" s="63"/>
      <c r="T131" s="64"/>
      <c r="U131" s="69"/>
      <c r="V131" s="126"/>
      <c r="W131" s="127"/>
      <c r="X131" s="127"/>
      <c r="Z131" s="3"/>
      <c r="AA131" s="3"/>
    </row>
    <row r="132" customFormat="1" ht="15" customHeight="1" spans="1:27">
      <c r="A132" s="182"/>
      <c r="B132" s="63" t="s">
        <v>190</v>
      </c>
      <c r="C132" s="64"/>
      <c r="D132" s="64"/>
      <c r="E132" s="69"/>
      <c r="F132" s="63"/>
      <c r="G132" s="64"/>
      <c r="H132" s="64"/>
      <c r="I132" s="197"/>
      <c r="J132" s="198"/>
      <c r="K132" s="199"/>
      <c r="L132" s="63" t="s">
        <v>190</v>
      </c>
      <c r="M132" s="64"/>
      <c r="N132" s="64"/>
      <c r="O132" s="69"/>
      <c r="P132" s="63"/>
      <c r="Q132" s="64"/>
      <c r="R132" s="64"/>
      <c r="S132" s="197"/>
      <c r="T132" s="198"/>
      <c r="U132" s="199"/>
      <c r="V132" s="126"/>
      <c r="W132" s="127"/>
      <c r="X132" s="127"/>
      <c r="Z132" s="3"/>
      <c r="AA132" s="3"/>
    </row>
    <row r="133" customFormat="1" ht="15" customHeight="1" spans="1:27">
      <c r="A133" s="182"/>
      <c r="B133" s="44" t="s">
        <v>191</v>
      </c>
      <c r="C133" s="45"/>
      <c r="D133" s="45"/>
      <c r="E133" s="45"/>
      <c r="F133" s="192"/>
      <c r="G133" s="193"/>
      <c r="H133" s="193"/>
      <c r="I133" s="200"/>
      <c r="J133" s="201"/>
      <c r="K133" s="202"/>
      <c r="L133" s="44" t="s">
        <v>191</v>
      </c>
      <c r="M133" s="45"/>
      <c r="N133" s="45"/>
      <c r="O133" s="45"/>
      <c r="P133" s="192"/>
      <c r="Q133" s="193"/>
      <c r="R133" s="193"/>
      <c r="S133" s="200"/>
      <c r="T133" s="201"/>
      <c r="U133" s="202"/>
      <c r="V133" s="126"/>
      <c r="W133" s="127"/>
      <c r="X133" s="127"/>
      <c r="Z133" s="3"/>
      <c r="AA133" s="3"/>
    </row>
    <row r="134" customFormat="1" ht="15" customHeight="1" spans="1:27">
      <c r="A134" s="182"/>
      <c r="B134" s="63" t="s">
        <v>192</v>
      </c>
      <c r="C134" s="64"/>
      <c r="D134" s="64"/>
      <c r="E134" s="69"/>
      <c r="F134" s="63"/>
      <c r="G134" s="64"/>
      <c r="H134" s="69"/>
      <c r="I134" s="63"/>
      <c r="J134" s="64"/>
      <c r="K134" s="69"/>
      <c r="L134" s="63" t="s">
        <v>192</v>
      </c>
      <c r="M134" s="64"/>
      <c r="N134" s="64"/>
      <c r="O134" s="69"/>
      <c r="P134" s="63"/>
      <c r="Q134" s="64"/>
      <c r="R134" s="69"/>
      <c r="S134" s="63"/>
      <c r="T134" s="64"/>
      <c r="U134" s="69"/>
      <c r="V134" s="126"/>
      <c r="W134" s="127"/>
      <c r="X134" s="127"/>
      <c r="Z134" s="3"/>
      <c r="AA134" s="3"/>
    </row>
    <row r="135" customFormat="1" ht="15" customHeight="1" spans="1:27">
      <c r="A135" s="182"/>
      <c r="B135" s="44" t="s">
        <v>193</v>
      </c>
      <c r="C135" s="45"/>
      <c r="D135" s="45"/>
      <c r="E135" s="70"/>
      <c r="F135" s="192"/>
      <c r="G135" s="193"/>
      <c r="H135" s="194"/>
      <c r="I135" s="192"/>
      <c r="J135" s="193"/>
      <c r="K135" s="194"/>
      <c r="L135" s="44" t="s">
        <v>193</v>
      </c>
      <c r="M135" s="45"/>
      <c r="N135" s="45"/>
      <c r="O135" s="70"/>
      <c r="P135" s="192"/>
      <c r="Q135" s="193"/>
      <c r="R135" s="194"/>
      <c r="S135" s="192"/>
      <c r="T135" s="193"/>
      <c r="U135" s="194"/>
      <c r="V135" s="126"/>
      <c r="W135" s="127"/>
      <c r="X135" s="127"/>
      <c r="Z135" s="3"/>
      <c r="AA135" s="3"/>
    </row>
    <row r="136" customFormat="1" spans="1:27">
      <c r="A136" s="182"/>
      <c r="B136" s="63" t="s">
        <v>194</v>
      </c>
      <c r="C136" s="64"/>
      <c r="D136" s="64"/>
      <c r="E136" s="64"/>
      <c r="F136" s="64"/>
      <c r="G136" s="64"/>
      <c r="H136" s="69"/>
      <c r="I136" s="63"/>
      <c r="J136" s="64"/>
      <c r="K136" s="69"/>
      <c r="L136" s="63" t="s">
        <v>194</v>
      </c>
      <c r="M136" s="64"/>
      <c r="N136" s="64"/>
      <c r="O136" s="64"/>
      <c r="P136" s="64"/>
      <c r="Q136" s="64"/>
      <c r="R136" s="69"/>
      <c r="S136" s="63"/>
      <c r="T136" s="64"/>
      <c r="U136" s="69"/>
      <c r="V136" s="126"/>
      <c r="W136" s="127"/>
      <c r="X136" s="127"/>
      <c r="Z136" s="3"/>
      <c r="AA136" s="3"/>
    </row>
    <row r="137" customFormat="1" spans="1:27">
      <c r="A137" s="182"/>
      <c r="B137" s="44" t="s">
        <v>195</v>
      </c>
      <c r="C137" s="45"/>
      <c r="D137" s="45"/>
      <c r="E137" s="45"/>
      <c r="F137" s="45"/>
      <c r="G137" s="45"/>
      <c r="H137" s="70"/>
      <c r="I137" s="192"/>
      <c r="J137" s="193"/>
      <c r="K137" s="194"/>
      <c r="L137" s="44" t="s">
        <v>195</v>
      </c>
      <c r="M137" s="45"/>
      <c r="N137" s="45"/>
      <c r="O137" s="45"/>
      <c r="P137" s="45"/>
      <c r="Q137" s="45"/>
      <c r="R137" s="70"/>
      <c r="S137" s="192"/>
      <c r="T137" s="193"/>
      <c r="U137" s="194"/>
      <c r="V137" s="126"/>
      <c r="W137" s="127"/>
      <c r="X137" s="127"/>
      <c r="Z137" s="3"/>
      <c r="AA137" s="3"/>
    </row>
    <row r="138" customFormat="1" ht="13.5" customHeight="1" spans="1:27">
      <c r="A138" s="182"/>
      <c r="B138" s="206" t="s">
        <v>196</v>
      </c>
      <c r="C138" s="207"/>
      <c r="D138" s="71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3"/>
      <c r="V138" s="126"/>
      <c r="W138" s="127"/>
      <c r="X138" s="127"/>
      <c r="Z138" s="3"/>
      <c r="AA138" s="3"/>
    </row>
    <row r="139" customFormat="1" spans="1:27">
      <c r="A139" s="182"/>
      <c r="B139" s="144"/>
      <c r="C139" s="145"/>
      <c r="D139" s="77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9"/>
      <c r="V139" s="126"/>
      <c r="W139" s="127"/>
      <c r="X139" s="127"/>
      <c r="Z139" s="3"/>
      <c r="AA139" s="3"/>
    </row>
    <row r="140" customFormat="1" spans="1:27">
      <c r="A140" s="182"/>
      <c r="B140" s="144"/>
      <c r="C140" s="145"/>
      <c r="D140" s="77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9"/>
      <c r="V140" s="126"/>
      <c r="W140" s="127"/>
      <c r="X140" s="127"/>
      <c r="Z140" s="3"/>
      <c r="AA140" s="3"/>
    </row>
    <row r="141" customFormat="1" spans="1:27">
      <c r="A141" s="182"/>
      <c r="B141" s="144"/>
      <c r="C141" s="145"/>
      <c r="D141" s="77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9"/>
      <c r="V141" s="126"/>
      <c r="W141" s="127"/>
      <c r="X141" s="127"/>
      <c r="Z141" s="3"/>
      <c r="AA141" s="3"/>
    </row>
    <row r="142" customFormat="1" spans="1:27">
      <c r="A142" s="182"/>
      <c r="B142" s="144"/>
      <c r="C142" s="145"/>
      <c r="D142" s="77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9"/>
      <c r="V142" s="126"/>
      <c r="W142" s="127"/>
      <c r="X142" s="127"/>
      <c r="Z142" s="3"/>
      <c r="AA142" s="3"/>
    </row>
    <row r="143" customFormat="1" ht="13.5" customHeight="1" spans="1:27">
      <c r="A143" s="182"/>
      <c r="B143" s="144"/>
      <c r="C143" s="145"/>
      <c r="D143" s="77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9"/>
      <c r="V143" s="2"/>
      <c r="Z143" s="3"/>
      <c r="AA143" s="3"/>
    </row>
    <row r="144" customFormat="1" ht="13.5" customHeight="1" spans="1:27">
      <c r="A144" s="182"/>
      <c r="B144" s="146"/>
      <c r="C144" s="147"/>
      <c r="D144" s="80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2"/>
      <c r="V144" s="2"/>
      <c r="Z144" s="3"/>
      <c r="AA144" s="3"/>
    </row>
    <row r="145" spans="2:21">
      <c r="B145" s="63" t="str">
        <f>IF(U146=0,"第 3 页,共 3 页","第 3 页,共 5 页")</f>
        <v>第 3 页,共 3 页</v>
      </c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9"/>
    </row>
    <row r="146" spans="2:21">
      <c r="B146" s="148">
        <f>SUM(D104:D144)</f>
        <v>0</v>
      </c>
      <c r="C146" s="45" t="s">
        <v>154</v>
      </c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208">
        <f>IF(IF(ISBLANK(B104),0,1)=0,0,1)</f>
        <v>0</v>
      </c>
    </row>
  </sheetData>
  <protectedRanges>
    <protectedRange sqref="I12:U13 B14:N14" name="区域4"/>
    <protectedRange sqref="W18:X24 X14:X15 X12 Y4:Y10 X4:X9" name="区域3"/>
    <protectedRange sqref="D36:E36 D38:E38" name="区域1_1"/>
    <protectedRange sqref="H101 K101 M101 P101 U101 R101 F101" name="区域1_4"/>
    <protectedRange sqref="H59 K59 M59 P59 U59 R59 F59 H57 K57 M57 P57 U57 R57 F57 H61 K61 M61 P61 U61 R61 F61 H90 K90 M90 P90 U90 R90 F90" name="区域1_5"/>
  </protectedRanges>
  <mergeCells count="461">
    <mergeCell ref="B1:U1"/>
    <mergeCell ref="B2:U2"/>
    <mergeCell ref="B3:U3"/>
    <mergeCell ref="B4:F4"/>
    <mergeCell ref="L4:P4"/>
    <mergeCell ref="B5:F5"/>
    <mergeCell ref="L5:P5"/>
    <mergeCell ref="B6:F6"/>
    <mergeCell ref="L6:P6"/>
    <mergeCell ref="B7:F7"/>
    <mergeCell ref="L7:P7"/>
    <mergeCell ref="B8:C8"/>
    <mergeCell ref="G8:H8"/>
    <mergeCell ref="L8:M8"/>
    <mergeCell ref="Q8:R8"/>
    <mergeCell ref="B9:C9"/>
    <mergeCell ref="G9:H9"/>
    <mergeCell ref="L9:M9"/>
    <mergeCell ref="Q9:R9"/>
    <mergeCell ref="B10:C10"/>
    <mergeCell ref="G10:H10"/>
    <mergeCell ref="L10:M10"/>
    <mergeCell ref="Q10:R10"/>
    <mergeCell ref="B11:C11"/>
    <mergeCell ref="G11:H11"/>
    <mergeCell ref="L11:M11"/>
    <mergeCell ref="Q11:R11"/>
    <mergeCell ref="B12:H12"/>
    <mergeCell ref="I12:U12"/>
    <mergeCell ref="B13:H13"/>
    <mergeCell ref="I13:U13"/>
    <mergeCell ref="B14:U14"/>
    <mergeCell ref="B15:U15"/>
    <mergeCell ref="B16:U16"/>
    <mergeCell ref="B17:F17"/>
    <mergeCell ref="G17:K17"/>
    <mergeCell ref="L17:P17"/>
    <mergeCell ref="Q17:U17"/>
    <mergeCell ref="B18:F18"/>
    <mergeCell ref="G18:K18"/>
    <mergeCell ref="L18:P18"/>
    <mergeCell ref="Q18:U18"/>
    <mergeCell ref="B31:F31"/>
    <mergeCell ref="B34:U34"/>
    <mergeCell ref="B35:U35"/>
    <mergeCell ref="B36:D36"/>
    <mergeCell ref="B37:D37"/>
    <mergeCell ref="B38:D38"/>
    <mergeCell ref="B39:D39"/>
    <mergeCell ref="B40:F40"/>
    <mergeCell ref="B43:F43"/>
    <mergeCell ref="B44:F44"/>
    <mergeCell ref="B45:F45"/>
    <mergeCell ref="B46:F46"/>
    <mergeCell ref="B47:E47"/>
    <mergeCell ref="F47:I47"/>
    <mergeCell ref="J47:N47"/>
    <mergeCell ref="O47:U47"/>
    <mergeCell ref="B48:E48"/>
    <mergeCell ref="F48:I48"/>
    <mergeCell ref="J48:N48"/>
    <mergeCell ref="O48:U48"/>
    <mergeCell ref="B49:U49"/>
    <mergeCell ref="C50:S50"/>
    <mergeCell ref="B51:U51"/>
    <mergeCell ref="B52:U52"/>
    <mergeCell ref="B53:U53"/>
    <mergeCell ref="B54:C54"/>
    <mergeCell ref="L54:M54"/>
    <mergeCell ref="B55:C55"/>
    <mergeCell ref="L55:M55"/>
    <mergeCell ref="B56:U56"/>
    <mergeCell ref="B57:U57"/>
    <mergeCell ref="B58:U58"/>
    <mergeCell ref="B59:U59"/>
    <mergeCell ref="B60:U60"/>
    <mergeCell ref="B61:U61"/>
    <mergeCell ref="G68:H68"/>
    <mergeCell ref="I68:J68"/>
    <mergeCell ref="K68:L68"/>
    <mergeCell ref="M68:N68"/>
    <mergeCell ref="C69:D69"/>
    <mergeCell ref="E69:F69"/>
    <mergeCell ref="G69:H69"/>
    <mergeCell ref="I69:J69"/>
    <mergeCell ref="K69:L69"/>
    <mergeCell ref="M69:N69"/>
    <mergeCell ref="C70:D70"/>
    <mergeCell ref="E70:F70"/>
    <mergeCell ref="G70:H70"/>
    <mergeCell ref="I70:J70"/>
    <mergeCell ref="K70:L70"/>
    <mergeCell ref="M70:N70"/>
    <mergeCell ref="C71:D71"/>
    <mergeCell ref="E71:F71"/>
    <mergeCell ref="G71:H71"/>
    <mergeCell ref="I71:J71"/>
    <mergeCell ref="K71:L71"/>
    <mergeCell ref="M71:N71"/>
    <mergeCell ref="C72:D72"/>
    <mergeCell ref="E72:F72"/>
    <mergeCell ref="G72:H72"/>
    <mergeCell ref="I72:J72"/>
    <mergeCell ref="K72:L72"/>
    <mergeCell ref="M72:N72"/>
    <mergeCell ref="C73:D73"/>
    <mergeCell ref="E73:F73"/>
    <mergeCell ref="G73:H73"/>
    <mergeCell ref="I73:J73"/>
    <mergeCell ref="K73:L73"/>
    <mergeCell ref="M73:N73"/>
    <mergeCell ref="C74:D74"/>
    <mergeCell ref="E74:F74"/>
    <mergeCell ref="G74:H74"/>
    <mergeCell ref="I74:J74"/>
    <mergeCell ref="K74:L74"/>
    <mergeCell ref="M74:N74"/>
    <mergeCell ref="C75:D75"/>
    <mergeCell ref="E75:F75"/>
    <mergeCell ref="G75:H75"/>
    <mergeCell ref="I75:J75"/>
    <mergeCell ref="K75:L75"/>
    <mergeCell ref="M75:N75"/>
    <mergeCell ref="C76:D76"/>
    <mergeCell ref="E76:F76"/>
    <mergeCell ref="G76:H76"/>
    <mergeCell ref="I76:J76"/>
    <mergeCell ref="K76:L76"/>
    <mergeCell ref="M76:N76"/>
    <mergeCell ref="C77:D77"/>
    <mergeCell ref="E77:F77"/>
    <mergeCell ref="G77:H77"/>
    <mergeCell ref="I77:J77"/>
    <mergeCell ref="K77:L77"/>
    <mergeCell ref="M77:N77"/>
    <mergeCell ref="C78:D78"/>
    <mergeCell ref="E78:F78"/>
    <mergeCell ref="G78:H78"/>
    <mergeCell ref="I78:J78"/>
    <mergeCell ref="K78:L78"/>
    <mergeCell ref="M78:N78"/>
    <mergeCell ref="C79:D79"/>
    <mergeCell ref="E79:F79"/>
    <mergeCell ref="G79:H79"/>
    <mergeCell ref="I79:J79"/>
    <mergeCell ref="K79:L79"/>
    <mergeCell ref="M79:N79"/>
    <mergeCell ref="C80:D80"/>
    <mergeCell ref="E80:F80"/>
    <mergeCell ref="G80:H80"/>
    <mergeCell ref="I80:J80"/>
    <mergeCell ref="K80:L80"/>
    <mergeCell ref="M80:N80"/>
    <mergeCell ref="C81:D81"/>
    <mergeCell ref="E81:F81"/>
    <mergeCell ref="G81:H81"/>
    <mergeCell ref="I81:J81"/>
    <mergeCell ref="K81:L81"/>
    <mergeCell ref="M81:N81"/>
    <mergeCell ref="C82:D82"/>
    <mergeCell ref="E82:F82"/>
    <mergeCell ref="G82:H82"/>
    <mergeCell ref="I82:J82"/>
    <mergeCell ref="K82:L82"/>
    <mergeCell ref="M82:N82"/>
    <mergeCell ref="C83:D83"/>
    <mergeCell ref="E83:F83"/>
    <mergeCell ref="G83:H83"/>
    <mergeCell ref="I83:J83"/>
    <mergeCell ref="K83:L83"/>
    <mergeCell ref="M83:N83"/>
    <mergeCell ref="C84:D84"/>
    <mergeCell ref="E84:F84"/>
    <mergeCell ref="G84:H84"/>
    <mergeCell ref="I84:J84"/>
    <mergeCell ref="K84:L84"/>
    <mergeCell ref="M84:N84"/>
    <mergeCell ref="C85:D85"/>
    <mergeCell ref="E85:F85"/>
    <mergeCell ref="G85:H85"/>
    <mergeCell ref="I85:J85"/>
    <mergeCell ref="K85:L85"/>
    <mergeCell ref="M85:N85"/>
    <mergeCell ref="C86:D86"/>
    <mergeCell ref="E86:F86"/>
    <mergeCell ref="G86:H86"/>
    <mergeCell ref="I86:J86"/>
    <mergeCell ref="K86:L86"/>
    <mergeCell ref="M86:N86"/>
    <mergeCell ref="C87:D87"/>
    <mergeCell ref="E87:F87"/>
    <mergeCell ref="G87:H87"/>
    <mergeCell ref="I87:J87"/>
    <mergeCell ref="K87:L87"/>
    <mergeCell ref="M87:N87"/>
    <mergeCell ref="C88:D88"/>
    <mergeCell ref="E88:F88"/>
    <mergeCell ref="G88:H88"/>
    <mergeCell ref="I88:J88"/>
    <mergeCell ref="K88:L88"/>
    <mergeCell ref="M88:N88"/>
    <mergeCell ref="B93:U93"/>
    <mergeCell ref="C94:S94"/>
    <mergeCell ref="B95:U95"/>
    <mergeCell ref="B96:U96"/>
    <mergeCell ref="B97:U97"/>
    <mergeCell ref="B98:C98"/>
    <mergeCell ref="L98:M98"/>
    <mergeCell ref="B99:C99"/>
    <mergeCell ref="L99:M99"/>
    <mergeCell ref="B100:U100"/>
    <mergeCell ref="B101:S101"/>
    <mergeCell ref="T101:U101"/>
    <mergeCell ref="B102:E102"/>
    <mergeCell ref="F102:H102"/>
    <mergeCell ref="I102:K102"/>
    <mergeCell ref="L102:O102"/>
    <mergeCell ref="P102:R102"/>
    <mergeCell ref="S102:U102"/>
    <mergeCell ref="B103:E103"/>
    <mergeCell ref="F103:H103"/>
    <mergeCell ref="I103:K103"/>
    <mergeCell ref="L103:O103"/>
    <mergeCell ref="P103:R103"/>
    <mergeCell ref="S103:U103"/>
    <mergeCell ref="F104:H104"/>
    <mergeCell ref="I104:K104"/>
    <mergeCell ref="P104:R104"/>
    <mergeCell ref="S104:U104"/>
    <mergeCell ref="F105:H105"/>
    <mergeCell ref="I105:K105"/>
    <mergeCell ref="P105:R105"/>
    <mergeCell ref="S105:U105"/>
    <mergeCell ref="F106:H106"/>
    <mergeCell ref="I106:K106"/>
    <mergeCell ref="P106:R106"/>
    <mergeCell ref="S106:U106"/>
    <mergeCell ref="F107:H107"/>
    <mergeCell ref="I107:K107"/>
    <mergeCell ref="P107:R107"/>
    <mergeCell ref="S107:U107"/>
    <mergeCell ref="B108:E108"/>
    <mergeCell ref="L108:O108"/>
    <mergeCell ref="B109:E109"/>
    <mergeCell ref="L109:O109"/>
    <mergeCell ref="B110:E110"/>
    <mergeCell ref="L110:O110"/>
    <mergeCell ref="B111:E111"/>
    <mergeCell ref="L111:O111"/>
    <mergeCell ref="B112:H112"/>
    <mergeCell ref="L112:R112"/>
    <mergeCell ref="B113:H113"/>
    <mergeCell ref="L113:R113"/>
    <mergeCell ref="B114:E114"/>
    <mergeCell ref="F114:H114"/>
    <mergeCell ref="I114:K114"/>
    <mergeCell ref="L114:O114"/>
    <mergeCell ref="P114:R114"/>
    <mergeCell ref="S114:U114"/>
    <mergeCell ref="B115:E115"/>
    <mergeCell ref="F115:H115"/>
    <mergeCell ref="I115:K115"/>
    <mergeCell ref="L115:O115"/>
    <mergeCell ref="P115:R115"/>
    <mergeCell ref="S115:U115"/>
    <mergeCell ref="F116:H116"/>
    <mergeCell ref="I116:K116"/>
    <mergeCell ref="P116:R116"/>
    <mergeCell ref="S116:U116"/>
    <mergeCell ref="F117:H117"/>
    <mergeCell ref="I117:K117"/>
    <mergeCell ref="P117:R117"/>
    <mergeCell ref="S117:U117"/>
    <mergeCell ref="F118:H118"/>
    <mergeCell ref="I118:K118"/>
    <mergeCell ref="P118:R118"/>
    <mergeCell ref="S118:U118"/>
    <mergeCell ref="F119:H119"/>
    <mergeCell ref="I119:K119"/>
    <mergeCell ref="P119:R119"/>
    <mergeCell ref="S119:U119"/>
    <mergeCell ref="B120:E120"/>
    <mergeCell ref="L120:O120"/>
    <mergeCell ref="B121:E121"/>
    <mergeCell ref="L121:O121"/>
    <mergeCell ref="B122:E122"/>
    <mergeCell ref="L122:O122"/>
    <mergeCell ref="B123:E123"/>
    <mergeCell ref="L123:O123"/>
    <mergeCell ref="B124:H124"/>
    <mergeCell ref="L124:R124"/>
    <mergeCell ref="B125:H125"/>
    <mergeCell ref="L125:R125"/>
    <mergeCell ref="B126:E126"/>
    <mergeCell ref="F126:H126"/>
    <mergeCell ref="I126:K126"/>
    <mergeCell ref="L126:O126"/>
    <mergeCell ref="P126:R126"/>
    <mergeCell ref="S126:U126"/>
    <mergeCell ref="B127:E127"/>
    <mergeCell ref="F127:H127"/>
    <mergeCell ref="I127:K127"/>
    <mergeCell ref="L127:O127"/>
    <mergeCell ref="P127:R127"/>
    <mergeCell ref="S127:U127"/>
    <mergeCell ref="F128:H128"/>
    <mergeCell ref="I128:K128"/>
    <mergeCell ref="P128:R128"/>
    <mergeCell ref="S128:U128"/>
    <mergeCell ref="F129:H129"/>
    <mergeCell ref="I129:K129"/>
    <mergeCell ref="P129:R129"/>
    <mergeCell ref="S129:U129"/>
    <mergeCell ref="F130:H130"/>
    <mergeCell ref="I130:K130"/>
    <mergeCell ref="P130:R130"/>
    <mergeCell ref="S130:U130"/>
    <mergeCell ref="F131:H131"/>
    <mergeCell ref="I131:K131"/>
    <mergeCell ref="P131:R131"/>
    <mergeCell ref="S131:U131"/>
    <mergeCell ref="B132:E132"/>
    <mergeCell ref="L132:O132"/>
    <mergeCell ref="B133:E133"/>
    <mergeCell ref="L133:O133"/>
    <mergeCell ref="B134:E134"/>
    <mergeCell ref="L134:O134"/>
    <mergeCell ref="B135:E135"/>
    <mergeCell ref="L135:O135"/>
    <mergeCell ref="B136:H136"/>
    <mergeCell ref="L136:R136"/>
    <mergeCell ref="B137:H137"/>
    <mergeCell ref="L137:R137"/>
    <mergeCell ref="B145:U145"/>
    <mergeCell ref="C146:S146"/>
    <mergeCell ref="B62:B68"/>
    <mergeCell ref="B69:B73"/>
    <mergeCell ref="B74:B78"/>
    <mergeCell ref="B79:B83"/>
    <mergeCell ref="B84:B88"/>
    <mergeCell ref="O62:O68"/>
    <mergeCell ref="V4:V5"/>
    <mergeCell ref="V6:V7"/>
    <mergeCell ref="V8:V9"/>
    <mergeCell ref="V10:V11"/>
    <mergeCell ref="V12:V15"/>
    <mergeCell ref="V17:V18"/>
    <mergeCell ref="V19:V21"/>
    <mergeCell ref="V22:V24"/>
    <mergeCell ref="V25:V27"/>
    <mergeCell ref="V28:V30"/>
    <mergeCell ref="V31:V33"/>
    <mergeCell ref="V36:V37"/>
    <mergeCell ref="V38:V39"/>
    <mergeCell ref="V43:V44"/>
    <mergeCell ref="V45:V46"/>
    <mergeCell ref="V54:V55"/>
    <mergeCell ref="V96:V97"/>
    <mergeCell ref="X18:X24"/>
    <mergeCell ref="G40:U42"/>
    <mergeCell ref="G43:U44"/>
    <mergeCell ref="G45:U46"/>
    <mergeCell ref="B41:F42"/>
    <mergeCell ref="D10:F11"/>
    <mergeCell ref="S10:U11"/>
    <mergeCell ref="N10:P11"/>
    <mergeCell ref="B22:F24"/>
    <mergeCell ref="G22:K24"/>
    <mergeCell ref="L22:P24"/>
    <mergeCell ref="Q22:U24"/>
    <mergeCell ref="B25:F27"/>
    <mergeCell ref="G25:K27"/>
    <mergeCell ref="L25:P27"/>
    <mergeCell ref="Q25:U27"/>
    <mergeCell ref="B28:F30"/>
    <mergeCell ref="G28:K30"/>
    <mergeCell ref="L28:P30"/>
    <mergeCell ref="Q28:U30"/>
    <mergeCell ref="N8:P9"/>
    <mergeCell ref="B32:F33"/>
    <mergeCell ref="G31:U33"/>
    <mergeCell ref="E36:I37"/>
    <mergeCell ref="J36:U37"/>
    <mergeCell ref="D8:F9"/>
    <mergeCell ref="S8:U9"/>
    <mergeCell ref="E38:U39"/>
    <mergeCell ref="B19:F21"/>
    <mergeCell ref="G19:K21"/>
    <mergeCell ref="L19:P21"/>
    <mergeCell ref="Q19:U21"/>
    <mergeCell ref="G4:K5"/>
    <mergeCell ref="Q4:U5"/>
    <mergeCell ref="G6:K7"/>
    <mergeCell ref="Q6:U7"/>
    <mergeCell ref="I8:K9"/>
    <mergeCell ref="I10:K11"/>
    <mergeCell ref="D54:K55"/>
    <mergeCell ref="N54:U55"/>
    <mergeCell ref="P62:S65"/>
    <mergeCell ref="C62:D68"/>
    <mergeCell ref="E62:F68"/>
    <mergeCell ref="G62:N65"/>
    <mergeCell ref="G66:J67"/>
    <mergeCell ref="K66:N67"/>
    <mergeCell ref="P66:Q68"/>
    <mergeCell ref="R66:S68"/>
    <mergeCell ref="T62:U68"/>
    <mergeCell ref="I124:K125"/>
    <mergeCell ref="S124:U125"/>
    <mergeCell ref="I112:K113"/>
    <mergeCell ref="S112:U113"/>
    <mergeCell ref="I136:K137"/>
    <mergeCell ref="S136:U137"/>
    <mergeCell ref="P69:Q73"/>
    <mergeCell ref="R69:S73"/>
    <mergeCell ref="T69:U73"/>
    <mergeCell ref="P74:Q78"/>
    <mergeCell ref="R74:S78"/>
    <mergeCell ref="T74:U78"/>
    <mergeCell ref="B91:U92"/>
    <mergeCell ref="F122:H123"/>
    <mergeCell ref="I122:K123"/>
    <mergeCell ref="P122:R123"/>
    <mergeCell ref="S122:U123"/>
    <mergeCell ref="F110:H111"/>
    <mergeCell ref="I110:K111"/>
    <mergeCell ref="P110:R111"/>
    <mergeCell ref="S110:U111"/>
    <mergeCell ref="F134:H135"/>
    <mergeCell ref="I134:K135"/>
    <mergeCell ref="P134:R135"/>
    <mergeCell ref="S134:U135"/>
    <mergeCell ref="P79:Q83"/>
    <mergeCell ref="R79:S83"/>
    <mergeCell ref="T79:U83"/>
    <mergeCell ref="P84:Q88"/>
    <mergeCell ref="R84:S88"/>
    <mergeCell ref="T84:U88"/>
    <mergeCell ref="B89:U90"/>
    <mergeCell ref="F120:H121"/>
    <mergeCell ref="I120:K121"/>
    <mergeCell ref="P120:R121"/>
    <mergeCell ref="S120:U121"/>
    <mergeCell ref="F108:H109"/>
    <mergeCell ref="I108:K109"/>
    <mergeCell ref="P108:R109"/>
    <mergeCell ref="S108:U109"/>
    <mergeCell ref="F132:H133"/>
    <mergeCell ref="I132:K133"/>
    <mergeCell ref="P132:R133"/>
    <mergeCell ref="S132:U133"/>
    <mergeCell ref="B116:E119"/>
    <mergeCell ref="L116:O119"/>
    <mergeCell ref="B104:E107"/>
    <mergeCell ref="L104:O107"/>
    <mergeCell ref="B128:E131"/>
    <mergeCell ref="L128:O131"/>
    <mergeCell ref="B138:C144"/>
    <mergeCell ref="D138:U144"/>
    <mergeCell ref="D98:K99"/>
    <mergeCell ref="N98:U99"/>
  </mergeCells>
  <conditionalFormatting sqref="V4">
    <cfRule type="cellIs" dxfId="0" priority="19" operator="notEqual">
      <formula>2</formula>
    </cfRule>
  </conditionalFormatting>
  <conditionalFormatting sqref="V10">
    <cfRule type="cellIs" dxfId="0" priority="18" operator="notEqual">
      <formula>4</formula>
    </cfRule>
  </conditionalFormatting>
  <conditionalFormatting sqref="V12">
    <cfRule type="cellIs" dxfId="0" priority="17" operator="notEqual">
      <formula>1</formula>
    </cfRule>
  </conditionalFormatting>
  <conditionalFormatting sqref="V6:V7">
    <cfRule type="cellIs" dxfId="0" priority="16" operator="notEqual">
      <formula>2</formula>
    </cfRule>
  </conditionalFormatting>
  <conditionalFormatting sqref="V19:V30">
    <cfRule type="containsErrors" dxfId="1" priority="1">
      <formula>ISERROR(V19)</formula>
    </cfRule>
    <cfRule type="cellIs" dxfId="0" priority="3" operator="lessThanOrEqual">
      <formula>0</formula>
    </cfRule>
  </conditionalFormatting>
  <conditionalFormatting sqref="V54:V55 V8:V9">
    <cfRule type="cellIs" dxfId="0" priority="15" operator="notEqual">
      <formula>4</formula>
    </cfRule>
  </conditionalFormatting>
  <conditionalFormatting sqref="V31:V33 V36:V39 V43:V46 V96:V97">
    <cfRule type="cellIs" dxfId="0" priority="13" operator="notEqual">
      <formula>1</formula>
    </cfRule>
  </conditionalFormatting>
  <dataValidations count="13">
    <dataValidation type="list" allowBlank="1" showInputMessage="1" sqref="G43:U44">
      <formula1>$AA$43:$AC$43</formula1>
    </dataValidation>
    <dataValidation type="list" allowBlank="1" showInputMessage="1" sqref="I12:U12">
      <formula1>$AB$12:$AG$12</formula1>
    </dataValidation>
    <dataValidation type="list" allowBlank="1" showInputMessage="1" sqref="D10:F11">
      <formula1>$AA$10:$AC$10</formula1>
    </dataValidation>
    <dataValidation type="list" allowBlank="1" showInputMessage="1" sqref="N8:P9">
      <formula1>$AA$9:$AT$9</formula1>
    </dataValidation>
    <dataValidation type="list" allowBlank="1" showInputMessage="1" sqref="I13:U13 B14:U15">
      <formula1>$AA$12:$AD$12</formula1>
    </dataValidation>
    <dataValidation type="list" allowBlank="1" showInputMessage="1" sqref="Q4:U5">
      <formula1>$AA$4:$AB$4</formula1>
    </dataValidation>
    <dataValidation type="list" allowBlank="1" showInputMessage="1" sqref="D54 D98 D8:F9">
      <formula1>$AA$8:$AI$8</formula1>
    </dataValidation>
    <dataValidation type="list" allowBlank="1" showInputMessage="1" sqref="G45:U46">
      <formula1>$AA$45:$AC$45</formula1>
    </dataValidation>
    <dataValidation type="list" allowBlank="1" showInputMessage="1" sqref="G6:K7">
      <formula1>$AA$6:$BA$6</formula1>
    </dataValidation>
    <dataValidation type="list" allowBlank="1" showInputMessage="1" sqref="Q6:U7">
      <formula1>$AA$7:$AN$7</formula1>
    </dataValidation>
    <dataValidation type="list" allowBlank="1" showInputMessage="1" sqref="G19:K30">
      <formula1>$AA$19:$AF$19</formula1>
    </dataValidation>
    <dataValidation type="list" allowBlank="1" showInputMessage="1" sqref="G31:U33">
      <formula1>$AA$31:$AF$31</formula1>
    </dataValidation>
    <dataValidation type="list" allowBlank="1" showInputMessage="1" sqref="E36:I37">
      <formula1>$AA$36:$AD$36</formula1>
    </dataValidation>
  </dataValidations>
  <pageMargins left="0.196850393700787" right="0.118110236220472" top="0.196850393700787" bottom="0.393700787401575" header="0" footer="0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Z102"/>
  <sheetViews>
    <sheetView showGridLines="0" topLeftCell="A34" workbookViewId="0">
      <selection activeCell="B55" sqref="B54:U55"/>
    </sheetView>
  </sheetViews>
  <sheetFormatPr defaultColWidth="9" defaultRowHeight="14.4"/>
  <cols>
    <col min="1" max="1" width="0.5" style="1" customWidth="1"/>
    <col min="2" max="3" width="5.12962962962963" customWidth="1"/>
    <col min="4" max="4" width="6.62962962962963" customWidth="1"/>
    <col min="5" max="5" width="5.12962962962963" customWidth="1"/>
    <col min="6" max="6" width="4.87962962962963" customWidth="1"/>
    <col min="7" max="8" width="5.12962962962963" customWidth="1"/>
    <col min="9" max="10" width="4.87962962962963" customWidth="1"/>
    <col min="11" max="11" width="3" customWidth="1"/>
    <col min="12" max="13" width="5.12962962962963" customWidth="1"/>
    <col min="14" max="14" width="4.87962962962963" customWidth="1"/>
    <col min="15" max="15" width="5.12962962962963" customWidth="1"/>
    <col min="16" max="16" width="4.87962962962963" customWidth="1"/>
    <col min="17" max="18" width="5.12962962962963" customWidth="1"/>
    <col min="19" max="19" width="5.25" customWidth="1"/>
    <col min="20" max="20" width="4.87962962962963" customWidth="1"/>
    <col min="21" max="21" width="5.12962962962963" customWidth="1"/>
    <col min="22" max="22" width="3.5" style="2" customWidth="1"/>
    <col min="23" max="23" width="7.12962962962963" customWidth="1"/>
    <col min="24" max="24" width="10.8796296296296" customWidth="1"/>
    <col min="25" max="25" width="33" customWidth="1"/>
    <col min="26" max="26" width="9" style="3"/>
    <col min="27" max="27" width="9" style="3" customWidth="1"/>
    <col min="28" max="29" width="9.5" customWidth="1"/>
  </cols>
  <sheetData>
    <row r="1" ht="13.5" customHeight="1" spans="1:23">
      <c r="A1" s="4"/>
      <c r="B1" s="5" t="s">
        <v>197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95"/>
    </row>
    <row r="2" ht="20.4" spans="1:21">
      <c r="A2" s="4"/>
      <c r="B2" s="6" t="s">
        <v>198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ht="20.25" customHeight="1" spans="1:25">
      <c r="A3" s="4"/>
      <c r="B3" s="7" t="s">
        <v>199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X3" s="96"/>
      <c r="Y3" s="96"/>
    </row>
    <row r="4" ht="13.5" customHeight="1" spans="1:25">
      <c r="A4" s="4"/>
      <c r="B4" s="8" t="s">
        <v>4</v>
      </c>
      <c r="C4" s="9"/>
      <c r="D4" s="9"/>
      <c r="E4" s="9"/>
      <c r="F4" s="9"/>
      <c r="G4" s="10"/>
      <c r="H4" s="10"/>
      <c r="I4" s="10"/>
      <c r="J4" s="10"/>
      <c r="K4" s="86"/>
      <c r="L4" s="8" t="s">
        <v>5</v>
      </c>
      <c r="M4" s="9"/>
      <c r="N4" s="9"/>
      <c r="O4" s="9"/>
      <c r="P4" s="9"/>
      <c r="Q4" s="14"/>
      <c r="R4" s="14"/>
      <c r="S4" s="14"/>
      <c r="T4" s="14"/>
      <c r="U4" s="16"/>
      <c r="V4" s="97"/>
      <c r="X4" s="98"/>
      <c r="Y4" s="96"/>
    </row>
    <row r="5" ht="13.5" customHeight="1" spans="1:25">
      <c r="A5" s="4"/>
      <c r="B5" s="11" t="s">
        <v>8</v>
      </c>
      <c r="C5" s="12"/>
      <c r="D5" s="12"/>
      <c r="E5" s="12"/>
      <c r="F5" s="12"/>
      <c r="G5" s="13"/>
      <c r="H5" s="13"/>
      <c r="I5" s="13"/>
      <c r="J5" s="13"/>
      <c r="K5" s="87"/>
      <c r="L5" s="11" t="s">
        <v>9</v>
      </c>
      <c r="M5" s="12"/>
      <c r="N5" s="12"/>
      <c r="O5" s="12"/>
      <c r="P5" s="12"/>
      <c r="Q5" s="15"/>
      <c r="R5" s="15"/>
      <c r="S5" s="15"/>
      <c r="T5" s="15"/>
      <c r="U5" s="19"/>
      <c r="V5" s="97"/>
      <c r="X5" s="96"/>
      <c r="Y5" s="96"/>
    </row>
    <row r="6" ht="13.5" customHeight="1" spans="1:52">
      <c r="A6" s="4"/>
      <c r="B6" s="8" t="s">
        <v>10</v>
      </c>
      <c r="C6" s="9"/>
      <c r="D6" s="9"/>
      <c r="E6" s="9"/>
      <c r="F6" s="9"/>
      <c r="G6" s="14"/>
      <c r="H6" s="14"/>
      <c r="I6" s="14"/>
      <c r="J6" s="14"/>
      <c r="K6" s="16"/>
      <c r="L6" s="8" t="s">
        <v>12</v>
      </c>
      <c r="M6" s="9"/>
      <c r="N6" s="9"/>
      <c r="O6" s="9"/>
      <c r="P6" s="9"/>
      <c r="Q6" s="14"/>
      <c r="R6" s="14"/>
      <c r="S6" s="14"/>
      <c r="T6" s="14"/>
      <c r="U6" s="16"/>
      <c r="V6" s="97"/>
      <c r="X6" s="99"/>
      <c r="Y6" s="96"/>
      <c r="AB6" s="3"/>
      <c r="AC6" s="128"/>
      <c r="AD6" s="129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</row>
    <row r="7" ht="13.5" customHeight="1" spans="1:25">
      <c r="A7" s="4"/>
      <c r="B7" s="11" t="s">
        <v>40</v>
      </c>
      <c r="C7" s="12"/>
      <c r="D7" s="12"/>
      <c r="E7" s="12"/>
      <c r="F7" s="12"/>
      <c r="G7" s="15"/>
      <c r="H7" s="15"/>
      <c r="I7" s="15"/>
      <c r="J7" s="15"/>
      <c r="K7" s="19"/>
      <c r="L7" s="11" t="s">
        <v>41</v>
      </c>
      <c r="M7" s="12"/>
      <c r="N7" s="12"/>
      <c r="O7" s="12"/>
      <c r="P7" s="12"/>
      <c r="Q7" s="15"/>
      <c r="R7" s="15"/>
      <c r="S7" s="15"/>
      <c r="T7" s="15"/>
      <c r="U7" s="19"/>
      <c r="V7" s="97"/>
      <c r="X7" s="99"/>
      <c r="Y7" s="96"/>
    </row>
    <row r="8" ht="13.5" customHeight="1" spans="1:25">
      <c r="A8" s="4"/>
      <c r="B8" s="8" t="s">
        <v>43</v>
      </c>
      <c r="C8" s="9"/>
      <c r="D8" s="14"/>
      <c r="E8" s="14"/>
      <c r="F8" s="16"/>
      <c r="G8" s="8" t="s">
        <v>45</v>
      </c>
      <c r="H8" s="9"/>
      <c r="I8" s="14"/>
      <c r="J8" s="14"/>
      <c r="K8" s="16"/>
      <c r="L8" s="8" t="s">
        <v>46</v>
      </c>
      <c r="M8" s="9"/>
      <c r="N8" s="14"/>
      <c r="O8" s="14"/>
      <c r="P8" s="16"/>
      <c r="Q8" s="8" t="s">
        <v>48</v>
      </c>
      <c r="R8" s="9"/>
      <c r="S8" s="14"/>
      <c r="T8" s="14"/>
      <c r="U8" s="16"/>
      <c r="V8" s="97"/>
      <c r="X8" s="99"/>
      <c r="Y8" s="96"/>
    </row>
    <row r="9" ht="13.5" customHeight="1" spans="1:36">
      <c r="A9" s="4"/>
      <c r="B9" s="17" t="s">
        <v>54</v>
      </c>
      <c r="C9" s="18"/>
      <c r="D9" s="15"/>
      <c r="E9" s="15"/>
      <c r="F9" s="19"/>
      <c r="G9" s="17" t="s">
        <v>55</v>
      </c>
      <c r="H9" s="18"/>
      <c r="I9" s="15"/>
      <c r="J9" s="15"/>
      <c r="K9" s="19"/>
      <c r="L9" s="17" t="s">
        <v>56</v>
      </c>
      <c r="M9" s="18"/>
      <c r="N9" s="15"/>
      <c r="O9" s="15"/>
      <c r="P9" s="19"/>
      <c r="Q9" s="17" t="s">
        <v>57</v>
      </c>
      <c r="R9" s="18"/>
      <c r="S9" s="15"/>
      <c r="T9" s="15"/>
      <c r="U9" s="19"/>
      <c r="V9" s="97"/>
      <c r="X9" s="99"/>
      <c r="Y9" s="96"/>
      <c r="AB9" s="3"/>
      <c r="AJ9" s="128"/>
    </row>
    <row r="10" ht="13.5" customHeight="1" spans="1:32">
      <c r="A10" s="4"/>
      <c r="B10" s="8" t="s">
        <v>76</v>
      </c>
      <c r="C10" s="9"/>
      <c r="D10" s="14"/>
      <c r="E10" s="14"/>
      <c r="F10" s="16"/>
      <c r="G10" s="8" t="s">
        <v>78</v>
      </c>
      <c r="H10" s="9"/>
      <c r="I10" s="10"/>
      <c r="J10" s="10"/>
      <c r="K10" s="86"/>
      <c r="L10" s="8" t="s">
        <v>79</v>
      </c>
      <c r="M10" s="9"/>
      <c r="N10" s="88"/>
      <c r="O10" s="88"/>
      <c r="P10" s="89"/>
      <c r="Q10" s="8" t="s">
        <v>81</v>
      </c>
      <c r="R10" s="9"/>
      <c r="S10" s="88"/>
      <c r="T10" s="88"/>
      <c r="U10" s="89"/>
      <c r="V10" s="97"/>
      <c r="Y10" s="96"/>
      <c r="AA10" s="130"/>
      <c r="AB10" s="96"/>
      <c r="AC10" s="96"/>
      <c r="AD10" s="96"/>
      <c r="AE10" s="96"/>
      <c r="AF10" s="96"/>
    </row>
    <row r="11" ht="24.95" customHeight="1" spans="1:32">
      <c r="A11" s="4"/>
      <c r="B11" s="17" t="s">
        <v>86</v>
      </c>
      <c r="C11" s="18"/>
      <c r="D11" s="15"/>
      <c r="E11" s="15"/>
      <c r="F11" s="19"/>
      <c r="G11" s="17" t="s">
        <v>87</v>
      </c>
      <c r="H11" s="18"/>
      <c r="I11" s="13"/>
      <c r="J11" s="13"/>
      <c r="K11" s="87"/>
      <c r="L11" s="17" t="s">
        <v>88</v>
      </c>
      <c r="M11" s="18"/>
      <c r="N11" s="90"/>
      <c r="O11" s="90"/>
      <c r="P11" s="91"/>
      <c r="Q11" s="17" t="s">
        <v>89</v>
      </c>
      <c r="R11" s="18"/>
      <c r="S11" s="90"/>
      <c r="T11" s="90"/>
      <c r="U11" s="91"/>
      <c r="V11" s="97"/>
      <c r="W11" s="100"/>
      <c r="X11" s="101"/>
      <c r="Y11" s="131"/>
      <c r="AA11" s="130"/>
      <c r="AB11" s="132"/>
      <c r="AC11" s="96"/>
      <c r="AD11" s="96"/>
      <c r="AE11" s="96"/>
      <c r="AF11" s="96"/>
    </row>
    <row r="12" ht="13.5" customHeight="1" spans="1:32">
      <c r="A12" s="20"/>
      <c r="B12" s="21" t="s">
        <v>90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6"/>
      <c r="V12" s="97"/>
      <c r="W12" s="100"/>
      <c r="X12" s="96"/>
      <c r="Y12" s="133"/>
      <c r="AA12" s="130"/>
      <c r="AB12" s="130"/>
      <c r="AC12" s="130"/>
      <c r="AD12" s="130"/>
      <c r="AF12" s="96"/>
    </row>
    <row r="13" ht="13.5" customHeight="1" spans="1:28">
      <c r="A13" s="22"/>
      <c r="B13" s="23" t="s">
        <v>94</v>
      </c>
      <c r="C13" s="24"/>
      <c r="D13" s="24"/>
      <c r="E13" s="24"/>
      <c r="F13" s="24"/>
      <c r="G13" s="24"/>
      <c r="H13" s="24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102"/>
      <c r="V13" s="97"/>
      <c r="W13" s="100"/>
      <c r="Y13" s="100"/>
      <c r="AA13" s="130"/>
      <c r="AB13" s="132"/>
    </row>
    <row r="14" ht="13.5" customHeight="1" spans="1:28">
      <c r="A14" s="22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102"/>
      <c r="V14" s="97"/>
      <c r="W14" s="100"/>
      <c r="X14" s="96"/>
      <c r="Y14" s="100"/>
      <c r="AA14" s="130"/>
      <c r="AB14" s="132"/>
    </row>
    <row r="15" spans="1:28">
      <c r="A15" s="20"/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103"/>
      <c r="V15" s="97"/>
      <c r="W15" s="100"/>
      <c r="X15" s="96"/>
      <c r="Y15" s="100"/>
      <c r="AA15" s="130"/>
      <c r="AB15" s="132"/>
    </row>
    <row r="16" ht="24" customHeight="1" spans="1:28">
      <c r="A16" s="4"/>
      <c r="B16" s="8" t="s">
        <v>96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04"/>
      <c r="V16" s="105"/>
      <c r="W16" s="100"/>
      <c r="Y16" s="100"/>
      <c r="AA16" s="130"/>
      <c r="AB16" s="132"/>
    </row>
    <row r="17" ht="13.5" customHeight="1" spans="1:28">
      <c r="A17" s="4"/>
      <c r="B17" s="25" t="s">
        <v>97</v>
      </c>
      <c r="C17" s="26"/>
      <c r="D17" s="26"/>
      <c r="E17" s="26"/>
      <c r="F17" s="26"/>
      <c r="G17" s="29" t="s">
        <v>98</v>
      </c>
      <c r="H17" s="29"/>
      <c r="I17" s="29"/>
      <c r="J17" s="29"/>
      <c r="K17" s="29" t="s">
        <v>99</v>
      </c>
      <c r="L17" s="29"/>
      <c r="M17" s="29"/>
      <c r="N17" s="29"/>
      <c r="O17" s="29"/>
      <c r="P17" s="29" t="s">
        <v>100</v>
      </c>
      <c r="Q17" s="29"/>
      <c r="R17" s="29"/>
      <c r="S17" s="29"/>
      <c r="T17" s="29"/>
      <c r="U17" s="106"/>
      <c r="V17" s="105"/>
      <c r="W17" s="96"/>
      <c r="X17" s="96"/>
      <c r="Y17" s="100"/>
      <c r="AB17" s="100"/>
    </row>
    <row r="18" ht="22.5" customHeight="1" spans="1:28">
      <c r="A18" s="4"/>
      <c r="B18" s="30" t="s">
        <v>102</v>
      </c>
      <c r="C18" s="31"/>
      <c r="D18" s="31"/>
      <c r="E18" s="31"/>
      <c r="F18" s="31"/>
      <c r="G18" s="32" t="s">
        <v>103</v>
      </c>
      <c r="H18" s="32"/>
      <c r="I18" s="32"/>
      <c r="J18" s="32"/>
      <c r="K18" s="32" t="s">
        <v>104</v>
      </c>
      <c r="L18" s="32"/>
      <c r="M18" s="32"/>
      <c r="N18" s="32"/>
      <c r="O18" s="32"/>
      <c r="P18" s="32" t="s">
        <v>105</v>
      </c>
      <c r="Q18" s="32"/>
      <c r="R18" s="32"/>
      <c r="S18" s="32"/>
      <c r="T18" s="32"/>
      <c r="U18" s="107"/>
      <c r="V18" s="105"/>
      <c r="W18" s="98"/>
      <c r="X18" s="98"/>
      <c r="Y18" s="134"/>
      <c r="AB18" s="100"/>
    </row>
    <row r="19" ht="17.25" customHeight="1" spans="1:30">
      <c r="A19" s="20"/>
      <c r="B19" s="33" t="s">
        <v>200</v>
      </c>
      <c r="C19" s="34"/>
      <c r="D19" s="34"/>
      <c r="E19" s="34"/>
      <c r="F19" s="34"/>
      <c r="G19" s="34"/>
      <c r="H19" s="34"/>
      <c r="I19" s="34"/>
      <c r="J19" s="34"/>
      <c r="K19" s="34"/>
      <c r="L19" s="34" t="s">
        <v>200</v>
      </c>
      <c r="M19" s="34"/>
      <c r="N19" s="34"/>
      <c r="O19" s="34"/>
      <c r="P19" s="34"/>
      <c r="Q19" s="34" t="s">
        <v>200</v>
      </c>
      <c r="R19" s="34"/>
      <c r="S19" s="34"/>
      <c r="T19" s="34"/>
      <c r="U19" s="108"/>
      <c r="V19" s="105"/>
      <c r="W19" s="98"/>
      <c r="X19" s="98"/>
      <c r="Y19" s="135"/>
      <c r="AA19" s="130"/>
      <c r="AB19" s="130"/>
      <c r="AC19" s="130"/>
      <c r="AD19" s="130"/>
    </row>
    <row r="20" ht="17.25" customHeight="1" spans="1:28">
      <c r="A20" s="20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108"/>
      <c r="V20" s="105"/>
      <c r="W20" s="98"/>
      <c r="X20" s="98"/>
      <c r="Z20" s="130"/>
      <c r="AA20" s="130"/>
      <c r="AB20" s="96"/>
    </row>
    <row r="21" ht="17.25" customHeight="1" spans="1:28">
      <c r="A21" s="20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108"/>
      <c r="V21" s="105"/>
      <c r="W21" s="98"/>
      <c r="X21" s="98"/>
      <c r="Z21" s="130"/>
      <c r="AA21" s="130"/>
      <c r="AB21" s="96"/>
    </row>
    <row r="22" ht="17.25" customHeight="1" spans="1:28">
      <c r="A22" s="20"/>
      <c r="B22" s="33" t="s">
        <v>200</v>
      </c>
      <c r="C22" s="34"/>
      <c r="D22" s="34"/>
      <c r="E22" s="34"/>
      <c r="F22" s="34"/>
      <c r="G22" s="34"/>
      <c r="H22" s="34"/>
      <c r="I22" s="34"/>
      <c r="J22" s="34"/>
      <c r="K22" s="34"/>
      <c r="L22" s="34" t="s">
        <v>200</v>
      </c>
      <c r="M22" s="34"/>
      <c r="N22" s="34"/>
      <c r="O22" s="34"/>
      <c r="P22" s="34"/>
      <c r="Q22" s="34" t="s">
        <v>200</v>
      </c>
      <c r="R22" s="34"/>
      <c r="S22" s="34"/>
      <c r="T22" s="34"/>
      <c r="U22" s="108"/>
      <c r="V22" s="105"/>
      <c r="W22" s="98"/>
      <c r="X22" s="98"/>
      <c r="Z22" s="130"/>
      <c r="AA22" s="130"/>
      <c r="AB22" s="96"/>
    </row>
    <row r="23" ht="17.25" customHeight="1" spans="1:28">
      <c r="A23" s="20"/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108"/>
      <c r="V23" s="105"/>
      <c r="W23" s="98"/>
      <c r="X23" s="98"/>
      <c r="Z23" s="130"/>
      <c r="AA23" s="130"/>
      <c r="AB23" s="96"/>
    </row>
    <row r="24" ht="17.25" customHeight="1" spans="1:24">
      <c r="A24" s="20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108"/>
      <c r="V24" s="105"/>
      <c r="W24" s="98"/>
      <c r="X24" s="98"/>
    </row>
    <row r="25" ht="17.25" customHeight="1" spans="1:22">
      <c r="A25" s="20"/>
      <c r="B25" s="33" t="s">
        <v>200</v>
      </c>
      <c r="C25" s="34"/>
      <c r="D25" s="34"/>
      <c r="E25" s="34"/>
      <c r="F25" s="34"/>
      <c r="G25" s="34"/>
      <c r="H25" s="34"/>
      <c r="I25" s="34"/>
      <c r="J25" s="34"/>
      <c r="K25" s="34"/>
      <c r="L25" s="34" t="s">
        <v>200</v>
      </c>
      <c r="M25" s="34"/>
      <c r="N25" s="34"/>
      <c r="O25" s="34"/>
      <c r="P25" s="34"/>
      <c r="Q25" s="34" t="s">
        <v>200</v>
      </c>
      <c r="R25" s="34"/>
      <c r="S25" s="34"/>
      <c r="T25" s="34"/>
      <c r="U25" s="108"/>
      <c r="V25" s="105"/>
    </row>
    <row r="26" ht="17.25" customHeight="1" spans="1:22">
      <c r="A26" s="20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108"/>
      <c r="V26" s="105"/>
    </row>
    <row r="27" ht="17.25" customHeight="1" spans="1:22">
      <c r="A27" s="20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108"/>
      <c r="V27" s="105"/>
    </row>
    <row r="28" ht="17.25" customHeight="1" spans="1:22">
      <c r="A28" s="20"/>
      <c r="B28" s="33" t="s">
        <v>200</v>
      </c>
      <c r="C28" s="34"/>
      <c r="D28" s="34"/>
      <c r="E28" s="34"/>
      <c r="F28" s="34"/>
      <c r="G28" s="34"/>
      <c r="H28" s="34"/>
      <c r="I28" s="34"/>
      <c r="J28" s="34"/>
      <c r="K28" s="34"/>
      <c r="L28" s="34" t="s">
        <v>200</v>
      </c>
      <c r="M28" s="34"/>
      <c r="N28" s="34"/>
      <c r="O28" s="34"/>
      <c r="P28" s="34"/>
      <c r="Q28" s="34" t="s">
        <v>200</v>
      </c>
      <c r="R28" s="34"/>
      <c r="S28" s="34"/>
      <c r="T28" s="34"/>
      <c r="U28" s="108"/>
      <c r="V28" s="105"/>
    </row>
    <row r="29" ht="17.25" customHeight="1" spans="1:22">
      <c r="A29" s="20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108"/>
      <c r="V29" s="105"/>
    </row>
    <row r="30" ht="17.25" customHeight="1" spans="1:22">
      <c r="A30" s="20"/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109"/>
      <c r="V30" s="105"/>
    </row>
    <row r="31" ht="13.5" customHeight="1" spans="1:29">
      <c r="A31" s="4"/>
      <c r="B31" s="8" t="s">
        <v>114</v>
      </c>
      <c r="C31" s="9"/>
      <c r="D31" s="9"/>
      <c r="E31" s="9"/>
      <c r="F31" s="9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110"/>
      <c r="V31" s="105"/>
      <c r="AB31" s="3"/>
      <c r="AC31" s="136"/>
    </row>
    <row r="32" ht="13.5" customHeight="1" spans="1:29">
      <c r="A32" s="4"/>
      <c r="B32" s="30" t="s">
        <v>119</v>
      </c>
      <c r="C32" s="31"/>
      <c r="D32" s="31"/>
      <c r="E32" s="31"/>
      <c r="F32" s="31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111"/>
      <c r="V32" s="105"/>
      <c r="AA32" s="96"/>
      <c r="AB32" s="96"/>
      <c r="AC32" s="96"/>
    </row>
    <row r="33" ht="13.5" customHeight="1" spans="1:22">
      <c r="A33" s="4"/>
      <c r="B33" s="39"/>
      <c r="C33" s="40"/>
      <c r="D33" s="40"/>
      <c r="E33" s="40"/>
      <c r="F33" s="40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12"/>
      <c r="V33" s="105"/>
    </row>
    <row r="34" ht="13.5" customHeight="1" spans="1:21">
      <c r="A34" s="4"/>
      <c r="B34" s="42" t="s">
        <v>123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113"/>
    </row>
    <row r="35" ht="13.5" customHeight="1" spans="1:21">
      <c r="A35" s="4"/>
      <c r="B35" s="44" t="s">
        <v>124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70"/>
    </row>
    <row r="36" ht="13.5" customHeight="1" spans="1:30">
      <c r="A36" s="4"/>
      <c r="B36" s="8" t="s">
        <v>125</v>
      </c>
      <c r="C36" s="9"/>
      <c r="D36" s="9"/>
      <c r="E36" s="9"/>
      <c r="F36" s="9"/>
      <c r="G36" s="9"/>
      <c r="H36" s="9"/>
      <c r="I36" s="9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110"/>
      <c r="V36" s="105"/>
      <c r="AA36" s="130"/>
      <c r="AB36" s="96"/>
      <c r="AC36" s="96"/>
      <c r="AD36" s="137"/>
    </row>
    <row r="37" ht="13.5" customHeight="1" spans="1:29">
      <c r="A37" s="4"/>
      <c r="B37" s="46" t="s">
        <v>129</v>
      </c>
      <c r="C37" s="47"/>
      <c r="D37" s="47"/>
      <c r="E37" s="48"/>
      <c r="F37" s="48"/>
      <c r="G37" s="48"/>
      <c r="H37" s="48"/>
      <c r="I37" s="4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111"/>
      <c r="V37" s="105"/>
      <c r="W37" s="114"/>
      <c r="AA37" s="130"/>
      <c r="AB37" s="96"/>
      <c r="AC37" s="96"/>
    </row>
    <row r="38" ht="13.5" customHeight="1" spans="1:29">
      <c r="A38" s="4"/>
      <c r="B38" s="49" t="s">
        <v>130</v>
      </c>
      <c r="C38" s="48"/>
      <c r="D38" s="48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115"/>
      <c r="V38" s="105"/>
      <c r="AA38" s="138"/>
      <c r="AB38" s="98"/>
      <c r="AC38" s="96"/>
    </row>
    <row r="39" ht="13.5" customHeight="1" spans="1:29">
      <c r="A39" s="4"/>
      <c r="B39" s="51" t="s">
        <v>134</v>
      </c>
      <c r="C39" s="52"/>
      <c r="D39" s="52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116"/>
      <c r="V39" s="105"/>
      <c r="AA39" s="130"/>
      <c r="AB39" s="96"/>
      <c r="AC39" s="96"/>
    </row>
    <row r="40" ht="13.5" customHeight="1" spans="1:29">
      <c r="A40" s="4"/>
      <c r="B40" s="8" t="s">
        <v>135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104"/>
      <c r="AA40" s="130"/>
      <c r="AB40" s="96"/>
      <c r="AC40" s="96"/>
    </row>
    <row r="41" ht="13.5" customHeight="1" spans="1:29">
      <c r="A41" s="4"/>
      <c r="B41" s="54" t="s">
        <v>136</v>
      </c>
      <c r="C41" s="55"/>
      <c r="D41" s="55"/>
      <c r="E41" s="55"/>
      <c r="F41" s="55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117"/>
      <c r="AA41" s="130"/>
      <c r="AB41" s="96"/>
      <c r="AC41" s="96"/>
    </row>
    <row r="42" spans="1:29">
      <c r="A42" s="4"/>
      <c r="B42" s="54"/>
      <c r="C42" s="55"/>
      <c r="D42" s="55"/>
      <c r="E42" s="55"/>
      <c r="F42" s="55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117"/>
      <c r="AA42" s="130"/>
      <c r="AB42" s="96"/>
      <c r="AC42" s="96"/>
    </row>
    <row r="43" ht="13.5" customHeight="1" spans="1:29">
      <c r="A43" s="4"/>
      <c r="B43" s="49" t="s">
        <v>137</v>
      </c>
      <c r="C43" s="48"/>
      <c r="D43" s="48"/>
      <c r="E43" s="48"/>
      <c r="F43" s="48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118"/>
      <c r="V43" s="105"/>
      <c r="AA43" s="139"/>
      <c r="AB43" s="130"/>
      <c r="AC43" s="96"/>
    </row>
    <row r="44" ht="13.5" customHeight="1" spans="1:29">
      <c r="A44" s="4"/>
      <c r="B44" s="57" t="s">
        <v>201</v>
      </c>
      <c r="C44" s="58"/>
      <c r="D44" s="58"/>
      <c r="E44" s="58"/>
      <c r="F44" s="58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118"/>
      <c r="V44" s="105"/>
      <c r="AA44" s="130"/>
      <c r="AB44" s="96"/>
      <c r="AC44" s="96"/>
    </row>
    <row r="45" ht="13.5" customHeight="1" spans="1:29">
      <c r="A45" s="4"/>
      <c r="B45" s="49" t="s">
        <v>141</v>
      </c>
      <c r="C45" s="48"/>
      <c r="D45" s="48"/>
      <c r="E45" s="48"/>
      <c r="F45" s="48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102"/>
      <c r="V45" s="105"/>
      <c r="Y45" s="96"/>
      <c r="AA45" s="130"/>
      <c r="AB45" s="130"/>
      <c r="AC45" s="140"/>
    </row>
    <row r="46" ht="13.5" customHeight="1" spans="1:29">
      <c r="A46" s="4"/>
      <c r="B46" s="59" t="s">
        <v>144</v>
      </c>
      <c r="C46" s="60"/>
      <c r="D46" s="60"/>
      <c r="E46" s="60"/>
      <c r="F46" s="60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9"/>
      <c r="V46" s="105"/>
      <c r="AA46" s="130"/>
      <c r="AB46" s="130"/>
      <c r="AC46" s="96"/>
    </row>
    <row r="47" ht="25.5" customHeight="1" spans="1:21">
      <c r="A47" s="4"/>
      <c r="B47" s="61" t="s">
        <v>146</v>
      </c>
      <c r="C47" s="61"/>
      <c r="D47" s="61"/>
      <c r="E47" s="61"/>
      <c r="F47" s="61" t="s">
        <v>147</v>
      </c>
      <c r="G47" s="61"/>
      <c r="H47" s="61"/>
      <c r="I47" s="61"/>
      <c r="J47" s="61" t="s">
        <v>148</v>
      </c>
      <c r="K47" s="61"/>
      <c r="L47" s="61"/>
      <c r="M47" s="61"/>
      <c r="N47" s="61"/>
      <c r="O47" s="61" t="s">
        <v>202</v>
      </c>
      <c r="P47" s="61"/>
      <c r="Q47" s="61"/>
      <c r="R47" s="61"/>
      <c r="S47" s="61"/>
      <c r="T47" s="61"/>
      <c r="U47" s="61"/>
    </row>
    <row r="48" ht="25.5" customHeight="1" spans="1:21">
      <c r="A48" s="4"/>
      <c r="B48" s="62" t="s">
        <v>150</v>
      </c>
      <c r="C48" s="62"/>
      <c r="D48" s="62"/>
      <c r="E48" s="62"/>
      <c r="F48" s="62" t="s">
        <v>151</v>
      </c>
      <c r="G48" s="62"/>
      <c r="H48" s="62"/>
      <c r="I48" s="62"/>
      <c r="J48" s="62" t="s">
        <v>152</v>
      </c>
      <c r="K48" s="62"/>
      <c r="L48" s="62"/>
      <c r="M48" s="62"/>
      <c r="N48" s="62"/>
      <c r="O48" s="62" t="s">
        <v>153</v>
      </c>
      <c r="P48" s="62"/>
      <c r="Q48" s="62"/>
      <c r="R48" s="62"/>
      <c r="S48" s="62"/>
      <c r="T48" s="62"/>
      <c r="U48" s="62"/>
    </row>
    <row r="49" ht="13.5" customHeight="1" spans="1:21">
      <c r="A49" s="4"/>
      <c r="B49" s="63" t="s">
        <v>203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9"/>
    </row>
    <row r="50" ht="13.5" customHeight="1" spans="1:21">
      <c r="A50" s="4"/>
      <c r="B50" s="44"/>
      <c r="C50" s="45" t="s">
        <v>154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119"/>
      <c r="U50" s="120">
        <v>2</v>
      </c>
    </row>
    <row r="51" ht="13.5" customHeight="1" spans="1:21">
      <c r="A51" s="65"/>
      <c r="B51" s="66" t="s">
        <v>178</v>
      </c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</row>
    <row r="52" ht="20.4" spans="1:21">
      <c r="A52" s="65"/>
      <c r="B52" s="6" t="s">
        <v>179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22.35" customHeight="1" spans="1:21">
      <c r="A53" s="65"/>
      <c r="B53" s="7" t="s">
        <v>180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ht="13.5" customHeight="1" spans="1:24">
      <c r="A54" s="65"/>
      <c r="B54" s="21" t="s">
        <v>48</v>
      </c>
      <c r="C54" s="14"/>
      <c r="D54" s="14"/>
      <c r="E54" s="14"/>
      <c r="F54" s="14"/>
      <c r="G54" s="14"/>
      <c r="H54" s="14"/>
      <c r="I54" s="14"/>
      <c r="J54" s="14"/>
      <c r="K54" s="16"/>
      <c r="L54" s="21" t="s">
        <v>78</v>
      </c>
      <c r="M54" s="14"/>
      <c r="N54" s="14"/>
      <c r="O54" s="14"/>
      <c r="P54" s="14"/>
      <c r="Q54" s="14"/>
      <c r="R54" s="14"/>
      <c r="S54" s="14"/>
      <c r="T54" s="14"/>
      <c r="U54" s="16"/>
      <c r="V54" s="97"/>
      <c r="W54" s="48"/>
      <c r="X54" s="48"/>
    </row>
    <row r="55" ht="24.95" customHeight="1" spans="1:24">
      <c r="A55" s="65"/>
      <c r="B55" s="17" t="s">
        <v>57</v>
      </c>
      <c r="C55" s="18"/>
      <c r="D55" s="15"/>
      <c r="E55" s="15"/>
      <c r="F55" s="15"/>
      <c r="G55" s="15"/>
      <c r="H55" s="15"/>
      <c r="I55" s="15"/>
      <c r="J55" s="15"/>
      <c r="K55" s="19"/>
      <c r="L55" s="17" t="s">
        <v>87</v>
      </c>
      <c r="M55" s="18"/>
      <c r="N55" s="15"/>
      <c r="O55" s="15"/>
      <c r="P55" s="15"/>
      <c r="Q55" s="15"/>
      <c r="R55" s="15"/>
      <c r="S55" s="15"/>
      <c r="T55" s="15"/>
      <c r="U55" s="19"/>
      <c r="V55" s="97"/>
      <c r="W55" s="58"/>
      <c r="X55" s="58"/>
    </row>
    <row r="56" ht="15" customHeight="1" spans="1:24">
      <c r="A56" s="65"/>
      <c r="B56" s="42" t="s">
        <v>123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113"/>
      <c r="V56" s="121"/>
      <c r="W56" s="122"/>
      <c r="X56" s="122"/>
    </row>
    <row r="57" ht="15" customHeight="1" spans="1:24">
      <c r="A57" s="65"/>
      <c r="B57" s="67" t="s">
        <v>182</v>
      </c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 t="s">
        <v>183</v>
      </c>
      <c r="U57" s="123"/>
      <c r="W57" s="124"/>
      <c r="X57" s="124"/>
    </row>
    <row r="58" ht="15" customHeight="1" spans="1:24">
      <c r="A58" s="65"/>
      <c r="B58" s="63" t="s">
        <v>184</v>
      </c>
      <c r="C58" s="64"/>
      <c r="D58" s="64"/>
      <c r="E58" s="69"/>
      <c r="F58" s="63" t="s">
        <v>185</v>
      </c>
      <c r="G58" s="64"/>
      <c r="H58" s="69"/>
      <c r="I58" s="63" t="s">
        <v>186</v>
      </c>
      <c r="J58" s="64"/>
      <c r="K58" s="69"/>
      <c r="L58" s="63" t="s">
        <v>184</v>
      </c>
      <c r="M58" s="64"/>
      <c r="N58" s="64"/>
      <c r="O58" s="69"/>
      <c r="P58" s="63" t="s">
        <v>185</v>
      </c>
      <c r="Q58" s="64"/>
      <c r="R58" s="69"/>
      <c r="S58" s="63" t="s">
        <v>186</v>
      </c>
      <c r="T58" s="64"/>
      <c r="U58" s="69"/>
      <c r="W58" s="125"/>
      <c r="X58" s="125"/>
    </row>
    <row r="59" ht="15" customHeight="1" spans="1:24">
      <c r="A59" s="65"/>
      <c r="B59" s="44" t="s">
        <v>187</v>
      </c>
      <c r="C59" s="45"/>
      <c r="D59" s="45"/>
      <c r="E59" s="70"/>
      <c r="F59" s="44" t="s">
        <v>188</v>
      </c>
      <c r="G59" s="45"/>
      <c r="H59" s="70"/>
      <c r="I59" s="44" t="s">
        <v>189</v>
      </c>
      <c r="J59" s="45"/>
      <c r="K59" s="70"/>
      <c r="L59" s="44" t="s">
        <v>187</v>
      </c>
      <c r="M59" s="45"/>
      <c r="N59" s="45"/>
      <c r="O59" s="70"/>
      <c r="P59" s="44" t="s">
        <v>188</v>
      </c>
      <c r="Q59" s="45"/>
      <c r="R59" s="70"/>
      <c r="S59" s="44" t="s">
        <v>189</v>
      </c>
      <c r="T59" s="45"/>
      <c r="U59" s="70"/>
      <c r="V59" s="121"/>
      <c r="W59" s="125"/>
      <c r="X59" s="125"/>
    </row>
    <row r="60" ht="15" customHeight="1" spans="1:24">
      <c r="A60" s="65"/>
      <c r="B60" s="71"/>
      <c r="C60" s="72"/>
      <c r="D60" s="72"/>
      <c r="E60" s="73"/>
      <c r="F60" s="74"/>
      <c r="G60" s="75"/>
      <c r="H60" s="76"/>
      <c r="I60" s="74"/>
      <c r="J60" s="75"/>
      <c r="K60" s="76"/>
      <c r="L60" s="71"/>
      <c r="M60" s="72"/>
      <c r="N60" s="72"/>
      <c r="O60" s="73"/>
      <c r="P60" s="74"/>
      <c r="Q60" s="75"/>
      <c r="R60" s="76"/>
      <c r="S60" s="74"/>
      <c r="T60" s="75"/>
      <c r="U60" s="76"/>
      <c r="V60" s="126"/>
      <c r="X60" s="127"/>
    </row>
    <row r="61" ht="15" customHeight="1" spans="1:24">
      <c r="A61" s="65"/>
      <c r="B61" s="77"/>
      <c r="C61" s="78"/>
      <c r="D61" s="78"/>
      <c r="E61" s="79"/>
      <c r="F61" s="74"/>
      <c r="G61" s="75"/>
      <c r="H61" s="76"/>
      <c r="I61" s="74"/>
      <c r="J61" s="75"/>
      <c r="K61" s="76"/>
      <c r="L61" s="77"/>
      <c r="M61" s="78"/>
      <c r="N61" s="78"/>
      <c r="O61" s="79"/>
      <c r="P61" s="74"/>
      <c r="Q61" s="75"/>
      <c r="R61" s="76"/>
      <c r="S61" s="74"/>
      <c r="T61" s="75"/>
      <c r="U61" s="76"/>
      <c r="V61" s="126"/>
      <c r="X61" s="127"/>
    </row>
    <row r="62" ht="15" customHeight="1" spans="1:24">
      <c r="A62" s="65"/>
      <c r="B62" s="77"/>
      <c r="C62" s="78"/>
      <c r="D62" s="78"/>
      <c r="E62" s="79"/>
      <c r="F62" s="74"/>
      <c r="G62" s="75"/>
      <c r="H62" s="76"/>
      <c r="I62" s="74"/>
      <c r="J62" s="75"/>
      <c r="K62" s="76"/>
      <c r="L62" s="77"/>
      <c r="M62" s="78"/>
      <c r="N62" s="78"/>
      <c r="O62" s="79"/>
      <c r="P62" s="74"/>
      <c r="Q62" s="75"/>
      <c r="R62" s="76"/>
      <c r="S62" s="74"/>
      <c r="T62" s="75"/>
      <c r="U62" s="76"/>
      <c r="V62" s="126"/>
      <c r="W62" s="127"/>
      <c r="X62" s="127"/>
    </row>
    <row r="63" ht="15" customHeight="1" spans="1:24">
      <c r="A63" s="65"/>
      <c r="B63" s="80"/>
      <c r="C63" s="81"/>
      <c r="D63" s="81"/>
      <c r="E63" s="82"/>
      <c r="F63" s="74"/>
      <c r="G63" s="75"/>
      <c r="H63" s="76"/>
      <c r="I63" s="74"/>
      <c r="J63" s="75"/>
      <c r="K63" s="76"/>
      <c r="L63" s="80"/>
      <c r="M63" s="81"/>
      <c r="N63" s="81"/>
      <c r="O63" s="82"/>
      <c r="P63" s="74"/>
      <c r="Q63" s="75"/>
      <c r="R63" s="76"/>
      <c r="S63" s="74"/>
      <c r="T63" s="75"/>
      <c r="U63" s="76"/>
      <c r="V63" s="126"/>
      <c r="W63" s="127"/>
      <c r="X63" s="127"/>
    </row>
    <row r="64" ht="15" customHeight="1" spans="1:24">
      <c r="A64" s="65"/>
      <c r="B64" s="63" t="s">
        <v>190</v>
      </c>
      <c r="C64" s="64"/>
      <c r="D64" s="64"/>
      <c r="E64" s="69"/>
      <c r="F64" s="83"/>
      <c r="G64" s="84"/>
      <c r="H64" s="85"/>
      <c r="I64" s="92"/>
      <c r="J64" s="93"/>
      <c r="K64" s="94"/>
      <c r="L64" s="63" t="s">
        <v>190</v>
      </c>
      <c r="M64" s="64"/>
      <c r="N64" s="64"/>
      <c r="O64" s="69"/>
      <c r="P64" s="83"/>
      <c r="Q64" s="84"/>
      <c r="R64" s="85"/>
      <c r="S64" s="92"/>
      <c r="T64" s="93"/>
      <c r="U64" s="94"/>
      <c r="V64" s="126"/>
      <c r="W64" s="127"/>
      <c r="X64" s="127"/>
    </row>
    <row r="65" ht="15" customHeight="1" spans="1:24">
      <c r="A65" s="65"/>
      <c r="B65" s="44" t="s">
        <v>191</v>
      </c>
      <c r="C65" s="45"/>
      <c r="D65" s="45"/>
      <c r="E65" s="70"/>
      <c r="F65" s="141"/>
      <c r="G65" s="142"/>
      <c r="H65" s="143"/>
      <c r="I65" s="149"/>
      <c r="J65" s="150"/>
      <c r="K65" s="151"/>
      <c r="L65" s="44" t="s">
        <v>191</v>
      </c>
      <c r="M65" s="45"/>
      <c r="N65" s="45"/>
      <c r="O65" s="70"/>
      <c r="P65" s="141"/>
      <c r="Q65" s="142"/>
      <c r="R65" s="143"/>
      <c r="S65" s="149"/>
      <c r="T65" s="150"/>
      <c r="U65" s="151"/>
      <c r="V65" s="126"/>
      <c r="W65" s="127"/>
      <c r="X65" s="127"/>
    </row>
    <row r="66" ht="15" customHeight="1" spans="1:24">
      <c r="A66" s="65"/>
      <c r="B66" s="63" t="s">
        <v>192</v>
      </c>
      <c r="C66" s="64"/>
      <c r="D66" s="64"/>
      <c r="E66" s="69"/>
      <c r="F66" s="83"/>
      <c r="G66" s="84"/>
      <c r="H66" s="85"/>
      <c r="I66" s="83"/>
      <c r="J66" s="84"/>
      <c r="K66" s="85"/>
      <c r="L66" s="63" t="s">
        <v>192</v>
      </c>
      <c r="M66" s="64"/>
      <c r="N66" s="64"/>
      <c r="O66" s="69"/>
      <c r="P66" s="83"/>
      <c r="Q66" s="84"/>
      <c r="R66" s="85"/>
      <c r="S66" s="83"/>
      <c r="T66" s="84"/>
      <c r="U66" s="85"/>
      <c r="V66" s="126"/>
      <c r="W66" s="127"/>
      <c r="X66" s="127"/>
    </row>
    <row r="67" ht="15" customHeight="1" spans="1:24">
      <c r="A67" s="65"/>
      <c r="B67" s="44" t="s">
        <v>193</v>
      </c>
      <c r="C67" s="45"/>
      <c r="D67" s="45"/>
      <c r="E67" s="70"/>
      <c r="F67" s="141"/>
      <c r="G67" s="142"/>
      <c r="H67" s="143"/>
      <c r="I67" s="141"/>
      <c r="J67" s="142"/>
      <c r="K67" s="143"/>
      <c r="L67" s="44" t="s">
        <v>193</v>
      </c>
      <c r="M67" s="45"/>
      <c r="N67" s="45"/>
      <c r="O67" s="70"/>
      <c r="P67" s="141"/>
      <c r="Q67" s="142"/>
      <c r="R67" s="143"/>
      <c r="S67" s="141"/>
      <c r="T67" s="142"/>
      <c r="U67" s="143"/>
      <c r="V67" s="126"/>
      <c r="W67" s="127"/>
      <c r="X67" s="127"/>
    </row>
    <row r="68" ht="15" customHeight="1" spans="1:24">
      <c r="A68" s="65"/>
      <c r="B68" s="63" t="s">
        <v>194</v>
      </c>
      <c r="C68" s="64"/>
      <c r="D68" s="64"/>
      <c r="E68" s="64"/>
      <c r="F68" s="64"/>
      <c r="G68" s="64"/>
      <c r="H68" s="69"/>
      <c r="I68" s="83"/>
      <c r="J68" s="84"/>
      <c r="K68" s="85"/>
      <c r="L68" s="63" t="s">
        <v>194</v>
      </c>
      <c r="M68" s="64"/>
      <c r="N68" s="64"/>
      <c r="O68" s="64"/>
      <c r="P68" s="64"/>
      <c r="Q68" s="64"/>
      <c r="R68" s="69"/>
      <c r="S68" s="83"/>
      <c r="T68" s="84"/>
      <c r="U68" s="85"/>
      <c r="V68" s="126"/>
      <c r="W68" s="127"/>
      <c r="X68" s="127"/>
    </row>
    <row r="69" ht="15" customHeight="1" spans="1:24">
      <c r="A69" s="65"/>
      <c r="B69" s="44" t="s">
        <v>195</v>
      </c>
      <c r="C69" s="45"/>
      <c r="D69" s="45"/>
      <c r="E69" s="45"/>
      <c r="F69" s="45"/>
      <c r="G69" s="45"/>
      <c r="H69" s="70"/>
      <c r="I69" s="141"/>
      <c r="J69" s="142"/>
      <c r="K69" s="143"/>
      <c r="L69" s="44" t="s">
        <v>195</v>
      </c>
      <c r="M69" s="45"/>
      <c r="N69" s="45"/>
      <c r="O69" s="45"/>
      <c r="P69" s="45"/>
      <c r="Q69" s="45"/>
      <c r="R69" s="70"/>
      <c r="S69" s="141"/>
      <c r="T69" s="142"/>
      <c r="U69" s="143"/>
      <c r="V69" s="126"/>
      <c r="W69" s="127"/>
      <c r="X69" s="127"/>
    </row>
    <row r="70" ht="15" customHeight="1" spans="1:24">
      <c r="A70" s="65"/>
      <c r="B70" s="63" t="s">
        <v>184</v>
      </c>
      <c r="C70" s="64"/>
      <c r="D70" s="64"/>
      <c r="E70" s="69"/>
      <c r="F70" s="63" t="s">
        <v>185</v>
      </c>
      <c r="G70" s="64"/>
      <c r="H70" s="69"/>
      <c r="I70" s="63" t="s">
        <v>186</v>
      </c>
      <c r="J70" s="64"/>
      <c r="K70" s="69"/>
      <c r="L70" s="63" t="s">
        <v>184</v>
      </c>
      <c r="M70" s="64"/>
      <c r="N70" s="64"/>
      <c r="O70" s="69"/>
      <c r="P70" s="63" t="s">
        <v>185</v>
      </c>
      <c r="Q70" s="64"/>
      <c r="R70" s="69"/>
      <c r="S70" s="63" t="s">
        <v>186</v>
      </c>
      <c r="T70" s="64"/>
      <c r="U70" s="69"/>
      <c r="V70" s="126"/>
      <c r="W70" s="127"/>
      <c r="X70" s="127"/>
    </row>
    <row r="71" ht="15" customHeight="1" spans="1:24">
      <c r="A71" s="65"/>
      <c r="B71" s="44" t="s">
        <v>187</v>
      </c>
      <c r="C71" s="45"/>
      <c r="D71" s="45"/>
      <c r="E71" s="70"/>
      <c r="F71" s="44" t="s">
        <v>188</v>
      </c>
      <c r="G71" s="45"/>
      <c r="H71" s="70"/>
      <c r="I71" s="44" t="s">
        <v>189</v>
      </c>
      <c r="J71" s="45"/>
      <c r="K71" s="70"/>
      <c r="L71" s="44" t="s">
        <v>187</v>
      </c>
      <c r="M71" s="45"/>
      <c r="N71" s="45"/>
      <c r="O71" s="70"/>
      <c r="P71" s="44" t="s">
        <v>188</v>
      </c>
      <c r="Q71" s="45"/>
      <c r="R71" s="70"/>
      <c r="S71" s="44" t="s">
        <v>189</v>
      </c>
      <c r="T71" s="45"/>
      <c r="U71" s="70"/>
      <c r="V71" s="126"/>
      <c r="W71" s="127"/>
      <c r="X71" s="127"/>
    </row>
    <row r="72" ht="15" customHeight="1" spans="1:24">
      <c r="A72" s="65"/>
      <c r="B72" s="71"/>
      <c r="C72" s="72"/>
      <c r="D72" s="72"/>
      <c r="E72" s="73"/>
      <c r="F72" s="74"/>
      <c r="G72" s="75"/>
      <c r="H72" s="76"/>
      <c r="I72" s="74"/>
      <c r="J72" s="75"/>
      <c r="K72" s="76"/>
      <c r="L72" s="71"/>
      <c r="M72" s="72"/>
      <c r="N72" s="72"/>
      <c r="O72" s="73"/>
      <c r="P72" s="74"/>
      <c r="Q72" s="75"/>
      <c r="R72" s="76"/>
      <c r="S72" s="74"/>
      <c r="T72" s="75"/>
      <c r="U72" s="76"/>
      <c r="V72" s="126"/>
      <c r="W72" s="127"/>
      <c r="X72" s="127"/>
    </row>
    <row r="73" ht="15" customHeight="1" spans="1:24">
      <c r="A73" s="65"/>
      <c r="B73" s="77"/>
      <c r="C73" s="78"/>
      <c r="D73" s="78"/>
      <c r="E73" s="79"/>
      <c r="F73" s="74"/>
      <c r="G73" s="75"/>
      <c r="H73" s="76"/>
      <c r="I73" s="74"/>
      <c r="J73" s="75"/>
      <c r="K73" s="76"/>
      <c r="L73" s="77"/>
      <c r="M73" s="78"/>
      <c r="N73" s="78"/>
      <c r="O73" s="79"/>
      <c r="P73" s="74"/>
      <c r="Q73" s="75"/>
      <c r="R73" s="76"/>
      <c r="S73" s="74"/>
      <c r="T73" s="75"/>
      <c r="U73" s="76"/>
      <c r="V73" s="126"/>
      <c r="W73" s="127"/>
      <c r="X73" s="127"/>
    </row>
    <row r="74" ht="15" customHeight="1" spans="1:24">
      <c r="A74" s="65"/>
      <c r="B74" s="77"/>
      <c r="C74" s="78"/>
      <c r="D74" s="78"/>
      <c r="E74" s="79"/>
      <c r="F74" s="74"/>
      <c r="G74" s="75"/>
      <c r="H74" s="76"/>
      <c r="I74" s="74"/>
      <c r="J74" s="75"/>
      <c r="K74" s="76"/>
      <c r="L74" s="77"/>
      <c r="M74" s="78"/>
      <c r="N74" s="78"/>
      <c r="O74" s="79"/>
      <c r="P74" s="74"/>
      <c r="Q74" s="75"/>
      <c r="R74" s="76"/>
      <c r="S74" s="74"/>
      <c r="T74" s="75"/>
      <c r="U74" s="76"/>
      <c r="W74" s="127"/>
      <c r="X74" s="127"/>
    </row>
    <row r="75" ht="15" customHeight="1" spans="1:24">
      <c r="A75" s="65"/>
      <c r="B75" s="80"/>
      <c r="C75" s="81"/>
      <c r="D75" s="81"/>
      <c r="E75" s="82"/>
      <c r="F75" s="74"/>
      <c r="G75" s="75"/>
      <c r="H75" s="76"/>
      <c r="I75" s="74"/>
      <c r="J75" s="75"/>
      <c r="K75" s="76"/>
      <c r="L75" s="80"/>
      <c r="M75" s="81"/>
      <c r="N75" s="81"/>
      <c r="O75" s="82"/>
      <c r="P75" s="74"/>
      <c r="Q75" s="75"/>
      <c r="R75" s="76"/>
      <c r="S75" s="74"/>
      <c r="T75" s="75"/>
      <c r="U75" s="76"/>
      <c r="W75" s="127"/>
      <c r="X75" s="127"/>
    </row>
    <row r="76" ht="15" customHeight="1" spans="1:24">
      <c r="A76" s="65"/>
      <c r="B76" s="63" t="s">
        <v>190</v>
      </c>
      <c r="C76" s="64"/>
      <c r="D76" s="64"/>
      <c r="E76" s="69"/>
      <c r="F76" s="83"/>
      <c r="G76" s="84"/>
      <c r="H76" s="85"/>
      <c r="I76" s="92"/>
      <c r="J76" s="93"/>
      <c r="K76" s="94"/>
      <c r="L76" s="63" t="s">
        <v>190</v>
      </c>
      <c r="M76" s="64"/>
      <c r="N76" s="64"/>
      <c r="O76" s="69"/>
      <c r="P76" s="83"/>
      <c r="Q76" s="84"/>
      <c r="R76" s="85"/>
      <c r="S76" s="92"/>
      <c r="T76" s="93"/>
      <c r="U76" s="94"/>
      <c r="V76" s="126"/>
      <c r="W76" s="127"/>
      <c r="X76" s="127"/>
    </row>
    <row r="77" ht="15" customHeight="1" spans="1:24">
      <c r="A77" s="65"/>
      <c r="B77" s="44" t="s">
        <v>191</v>
      </c>
      <c r="C77" s="45"/>
      <c r="D77" s="45"/>
      <c r="E77" s="70"/>
      <c r="F77" s="141"/>
      <c r="G77" s="142"/>
      <c r="H77" s="143"/>
      <c r="I77" s="149"/>
      <c r="J77" s="150"/>
      <c r="K77" s="151"/>
      <c r="L77" s="44" t="s">
        <v>191</v>
      </c>
      <c r="M77" s="45"/>
      <c r="N77" s="45"/>
      <c r="O77" s="70"/>
      <c r="P77" s="141"/>
      <c r="Q77" s="142"/>
      <c r="R77" s="143"/>
      <c r="S77" s="149"/>
      <c r="T77" s="150"/>
      <c r="U77" s="151"/>
      <c r="V77" s="126"/>
      <c r="W77" s="127"/>
      <c r="X77" s="127"/>
    </row>
    <row r="78" ht="15" customHeight="1" spans="1:24">
      <c r="A78" s="65"/>
      <c r="B78" s="63" t="s">
        <v>192</v>
      </c>
      <c r="C78" s="64"/>
      <c r="D78" s="64"/>
      <c r="E78" s="69"/>
      <c r="F78" s="83"/>
      <c r="G78" s="84"/>
      <c r="H78" s="85"/>
      <c r="I78" s="83"/>
      <c r="J78" s="84"/>
      <c r="K78" s="85"/>
      <c r="L78" s="63" t="s">
        <v>192</v>
      </c>
      <c r="M78" s="64"/>
      <c r="N78" s="64"/>
      <c r="O78" s="69"/>
      <c r="P78" s="83"/>
      <c r="Q78" s="84"/>
      <c r="R78" s="85"/>
      <c r="S78" s="83"/>
      <c r="T78" s="84"/>
      <c r="U78" s="85"/>
      <c r="V78" s="126"/>
      <c r="W78" s="127"/>
      <c r="X78" s="127"/>
    </row>
    <row r="79" ht="15" customHeight="1" spans="1:24">
      <c r="A79" s="65"/>
      <c r="B79" s="44" t="s">
        <v>193</v>
      </c>
      <c r="C79" s="45"/>
      <c r="D79" s="45"/>
      <c r="E79" s="70"/>
      <c r="F79" s="141"/>
      <c r="G79" s="142"/>
      <c r="H79" s="143"/>
      <c r="I79" s="141"/>
      <c r="J79" s="142"/>
      <c r="K79" s="143"/>
      <c r="L79" s="44" t="s">
        <v>193</v>
      </c>
      <c r="M79" s="45"/>
      <c r="N79" s="45"/>
      <c r="O79" s="70"/>
      <c r="P79" s="141"/>
      <c r="Q79" s="142"/>
      <c r="R79" s="143"/>
      <c r="S79" s="141"/>
      <c r="T79" s="142"/>
      <c r="U79" s="143"/>
      <c r="V79" s="126"/>
      <c r="W79" s="127"/>
      <c r="X79" s="127"/>
    </row>
    <row r="80" ht="15" customHeight="1" spans="1:24">
      <c r="A80" s="65"/>
      <c r="B80" s="63" t="s">
        <v>194</v>
      </c>
      <c r="C80" s="64"/>
      <c r="D80" s="64"/>
      <c r="E80" s="64"/>
      <c r="F80" s="64"/>
      <c r="G80" s="64"/>
      <c r="H80" s="69"/>
      <c r="I80" s="83"/>
      <c r="J80" s="84"/>
      <c r="K80" s="85"/>
      <c r="L80" s="63" t="s">
        <v>194</v>
      </c>
      <c r="M80" s="64"/>
      <c r="N80" s="64"/>
      <c r="O80" s="64"/>
      <c r="P80" s="64"/>
      <c r="Q80" s="64"/>
      <c r="R80" s="69"/>
      <c r="S80" s="83"/>
      <c r="T80" s="84"/>
      <c r="U80" s="85"/>
      <c r="V80" s="126"/>
      <c r="W80" s="127"/>
      <c r="X80" s="127"/>
    </row>
    <row r="81" ht="15" customHeight="1" spans="1:24">
      <c r="A81" s="65"/>
      <c r="B81" s="44" t="s">
        <v>195</v>
      </c>
      <c r="C81" s="45"/>
      <c r="D81" s="45"/>
      <c r="E81" s="45"/>
      <c r="F81" s="45"/>
      <c r="G81" s="45"/>
      <c r="H81" s="70"/>
      <c r="I81" s="141"/>
      <c r="J81" s="142"/>
      <c r="K81" s="143"/>
      <c r="L81" s="44" t="s">
        <v>195</v>
      </c>
      <c r="M81" s="45"/>
      <c r="N81" s="45"/>
      <c r="O81" s="45"/>
      <c r="P81" s="45"/>
      <c r="Q81" s="45"/>
      <c r="R81" s="70"/>
      <c r="S81" s="141"/>
      <c r="T81" s="142"/>
      <c r="U81" s="143"/>
      <c r="V81" s="126"/>
      <c r="W81" s="127"/>
      <c r="X81" s="127"/>
    </row>
    <row r="82" ht="15" customHeight="1" spans="1:24">
      <c r="A82" s="65"/>
      <c r="B82" s="63" t="s">
        <v>184</v>
      </c>
      <c r="C82" s="64"/>
      <c r="D82" s="64"/>
      <c r="E82" s="69"/>
      <c r="F82" s="63" t="s">
        <v>185</v>
      </c>
      <c r="G82" s="64"/>
      <c r="H82" s="69"/>
      <c r="I82" s="63" t="s">
        <v>186</v>
      </c>
      <c r="J82" s="64"/>
      <c r="K82" s="69"/>
      <c r="L82" s="63" t="s">
        <v>184</v>
      </c>
      <c r="M82" s="64"/>
      <c r="N82" s="64"/>
      <c r="O82" s="69"/>
      <c r="P82" s="63" t="s">
        <v>185</v>
      </c>
      <c r="Q82" s="64"/>
      <c r="R82" s="69"/>
      <c r="S82" s="63" t="s">
        <v>186</v>
      </c>
      <c r="T82" s="64"/>
      <c r="U82" s="69"/>
      <c r="V82" s="126"/>
      <c r="W82" s="127"/>
      <c r="X82" s="127"/>
    </row>
    <row r="83" ht="15" customHeight="1" spans="1:24">
      <c r="A83" s="65"/>
      <c r="B83" s="44" t="s">
        <v>187</v>
      </c>
      <c r="C83" s="45"/>
      <c r="D83" s="45"/>
      <c r="E83" s="70"/>
      <c r="F83" s="44" t="s">
        <v>188</v>
      </c>
      <c r="G83" s="45"/>
      <c r="H83" s="70"/>
      <c r="I83" s="44" t="s">
        <v>189</v>
      </c>
      <c r="J83" s="45"/>
      <c r="K83" s="70"/>
      <c r="L83" s="44" t="s">
        <v>187</v>
      </c>
      <c r="M83" s="45"/>
      <c r="N83" s="45"/>
      <c r="O83" s="70"/>
      <c r="P83" s="44" t="s">
        <v>188</v>
      </c>
      <c r="Q83" s="45"/>
      <c r="R83" s="70"/>
      <c r="S83" s="44" t="s">
        <v>189</v>
      </c>
      <c r="T83" s="45"/>
      <c r="U83" s="70"/>
      <c r="V83" s="126"/>
      <c r="W83" s="127"/>
      <c r="X83" s="127"/>
    </row>
    <row r="84" ht="15" customHeight="1" spans="1:24">
      <c r="A84" s="65"/>
      <c r="B84" s="71"/>
      <c r="C84" s="72"/>
      <c r="D84" s="72"/>
      <c r="E84" s="73"/>
      <c r="F84" s="74"/>
      <c r="G84" s="75"/>
      <c r="H84" s="76"/>
      <c r="I84" s="74"/>
      <c r="J84" s="75"/>
      <c r="K84" s="76"/>
      <c r="L84" s="71"/>
      <c r="M84" s="72"/>
      <c r="N84" s="72"/>
      <c r="O84" s="73"/>
      <c r="P84" s="74"/>
      <c r="Q84" s="75"/>
      <c r="R84" s="76"/>
      <c r="S84" s="74"/>
      <c r="T84" s="75"/>
      <c r="U84" s="76"/>
      <c r="V84" s="126"/>
      <c r="W84" s="127"/>
      <c r="X84" s="127"/>
    </row>
    <row r="85" ht="15" customHeight="1" spans="1:24">
      <c r="A85" s="65"/>
      <c r="B85" s="77"/>
      <c r="C85" s="78"/>
      <c r="D85" s="78"/>
      <c r="E85" s="79"/>
      <c r="F85" s="74"/>
      <c r="G85" s="75"/>
      <c r="H85" s="76"/>
      <c r="I85" s="74"/>
      <c r="J85" s="75"/>
      <c r="K85" s="76"/>
      <c r="L85" s="77"/>
      <c r="M85" s="78"/>
      <c r="N85" s="78"/>
      <c r="O85" s="79"/>
      <c r="P85" s="74"/>
      <c r="Q85" s="75"/>
      <c r="R85" s="76"/>
      <c r="S85" s="74"/>
      <c r="T85" s="75"/>
      <c r="U85" s="76"/>
      <c r="V85" s="126"/>
      <c r="W85" s="127"/>
      <c r="X85" s="127"/>
    </row>
    <row r="86" ht="15" customHeight="1" spans="1:24">
      <c r="A86" s="65"/>
      <c r="B86" s="77"/>
      <c r="C86" s="78"/>
      <c r="D86" s="78"/>
      <c r="E86" s="79"/>
      <c r="F86" s="74"/>
      <c r="G86" s="75"/>
      <c r="H86" s="76"/>
      <c r="I86" s="74"/>
      <c r="J86" s="75"/>
      <c r="K86" s="76"/>
      <c r="L86" s="77"/>
      <c r="M86" s="78"/>
      <c r="N86" s="78"/>
      <c r="O86" s="79"/>
      <c r="P86" s="74"/>
      <c r="Q86" s="75"/>
      <c r="R86" s="76"/>
      <c r="S86" s="74"/>
      <c r="T86" s="75"/>
      <c r="U86" s="76"/>
      <c r="V86" s="126"/>
      <c r="W86" s="127"/>
      <c r="X86" s="127"/>
    </row>
    <row r="87" ht="15" customHeight="1" spans="1:24">
      <c r="A87" s="65"/>
      <c r="B87" s="80"/>
      <c r="C87" s="81"/>
      <c r="D87" s="81"/>
      <c r="E87" s="82"/>
      <c r="F87" s="74"/>
      <c r="G87" s="75"/>
      <c r="H87" s="76"/>
      <c r="I87" s="74"/>
      <c r="J87" s="75"/>
      <c r="K87" s="76"/>
      <c r="L87" s="80"/>
      <c r="M87" s="81"/>
      <c r="N87" s="81"/>
      <c r="O87" s="82"/>
      <c r="P87" s="74"/>
      <c r="Q87" s="75"/>
      <c r="R87" s="76"/>
      <c r="S87" s="74"/>
      <c r="T87" s="75"/>
      <c r="U87" s="76"/>
      <c r="V87" s="126"/>
      <c r="W87" s="127"/>
      <c r="X87" s="127"/>
    </row>
    <row r="88" ht="15" customHeight="1" spans="1:24">
      <c r="A88" s="65"/>
      <c r="B88" s="63" t="s">
        <v>190</v>
      </c>
      <c r="C88" s="64"/>
      <c r="D88" s="64"/>
      <c r="E88" s="69"/>
      <c r="F88" s="83"/>
      <c r="G88" s="84"/>
      <c r="H88" s="85"/>
      <c r="I88" s="92"/>
      <c r="J88" s="93"/>
      <c r="K88" s="94"/>
      <c r="L88" s="63" t="s">
        <v>190</v>
      </c>
      <c r="M88" s="64"/>
      <c r="N88" s="64"/>
      <c r="O88" s="69"/>
      <c r="P88" s="83"/>
      <c r="Q88" s="84"/>
      <c r="R88" s="85"/>
      <c r="S88" s="92"/>
      <c r="T88" s="93"/>
      <c r="U88" s="94"/>
      <c r="V88" s="126"/>
      <c r="W88" s="127"/>
      <c r="X88" s="127"/>
    </row>
    <row r="89" ht="15" customHeight="1" spans="1:24">
      <c r="A89" s="65"/>
      <c r="B89" s="44" t="s">
        <v>191</v>
      </c>
      <c r="C89" s="45"/>
      <c r="D89" s="45"/>
      <c r="E89" s="70"/>
      <c r="F89" s="141"/>
      <c r="G89" s="142"/>
      <c r="H89" s="143"/>
      <c r="I89" s="149"/>
      <c r="J89" s="150"/>
      <c r="K89" s="151"/>
      <c r="L89" s="44" t="s">
        <v>191</v>
      </c>
      <c r="M89" s="45"/>
      <c r="N89" s="45"/>
      <c r="O89" s="70"/>
      <c r="P89" s="141"/>
      <c r="Q89" s="142"/>
      <c r="R89" s="143"/>
      <c r="S89" s="149"/>
      <c r="T89" s="150"/>
      <c r="U89" s="151"/>
      <c r="V89" s="126"/>
      <c r="W89" s="127"/>
      <c r="X89" s="127"/>
    </row>
    <row r="90" ht="15" customHeight="1" spans="1:24">
      <c r="A90" s="65"/>
      <c r="B90" s="63" t="s">
        <v>192</v>
      </c>
      <c r="C90" s="64"/>
      <c r="D90" s="64"/>
      <c r="E90" s="69"/>
      <c r="F90" s="83"/>
      <c r="G90" s="84"/>
      <c r="H90" s="85"/>
      <c r="I90" s="83"/>
      <c r="J90" s="84"/>
      <c r="K90" s="85"/>
      <c r="L90" s="63" t="s">
        <v>192</v>
      </c>
      <c r="M90" s="64"/>
      <c r="N90" s="64"/>
      <c r="O90" s="69"/>
      <c r="P90" s="83"/>
      <c r="Q90" s="84"/>
      <c r="R90" s="85"/>
      <c r="S90" s="83"/>
      <c r="T90" s="84"/>
      <c r="U90" s="85"/>
      <c r="V90" s="126"/>
      <c r="W90" s="127"/>
      <c r="X90" s="127"/>
    </row>
    <row r="91" ht="15" customHeight="1" spans="1:24">
      <c r="A91" s="65"/>
      <c r="B91" s="44" t="s">
        <v>193</v>
      </c>
      <c r="C91" s="45"/>
      <c r="D91" s="45"/>
      <c r="E91" s="70"/>
      <c r="F91" s="141"/>
      <c r="G91" s="142"/>
      <c r="H91" s="143"/>
      <c r="I91" s="141"/>
      <c r="J91" s="142"/>
      <c r="K91" s="143"/>
      <c r="L91" s="44" t="s">
        <v>193</v>
      </c>
      <c r="M91" s="45"/>
      <c r="N91" s="45"/>
      <c r="O91" s="70"/>
      <c r="P91" s="141"/>
      <c r="Q91" s="142"/>
      <c r="R91" s="143"/>
      <c r="S91" s="141"/>
      <c r="T91" s="142"/>
      <c r="U91" s="143"/>
      <c r="V91" s="126"/>
      <c r="W91" s="127"/>
      <c r="X91" s="127"/>
    </row>
    <row r="92" ht="15" customHeight="1" spans="1:24">
      <c r="A92" s="65"/>
      <c r="B92" s="63" t="s">
        <v>194</v>
      </c>
      <c r="C92" s="64"/>
      <c r="D92" s="64"/>
      <c r="E92" s="64"/>
      <c r="F92" s="64"/>
      <c r="G92" s="64"/>
      <c r="H92" s="69"/>
      <c r="I92" s="83"/>
      <c r="J92" s="84"/>
      <c r="K92" s="85"/>
      <c r="L92" s="63" t="s">
        <v>194</v>
      </c>
      <c r="M92" s="64"/>
      <c r="N92" s="64"/>
      <c r="O92" s="64"/>
      <c r="P92" s="64"/>
      <c r="Q92" s="64"/>
      <c r="R92" s="69"/>
      <c r="S92" s="83"/>
      <c r="T92" s="84"/>
      <c r="U92" s="85"/>
      <c r="V92" s="126"/>
      <c r="W92" s="127"/>
      <c r="X92" s="127"/>
    </row>
    <row r="93" ht="15" customHeight="1" spans="1:24">
      <c r="A93" s="65"/>
      <c r="B93" s="44" t="s">
        <v>195</v>
      </c>
      <c r="C93" s="45"/>
      <c r="D93" s="45"/>
      <c r="E93" s="45"/>
      <c r="F93" s="45"/>
      <c r="G93" s="45"/>
      <c r="H93" s="70"/>
      <c r="I93" s="141"/>
      <c r="J93" s="142"/>
      <c r="K93" s="143"/>
      <c r="L93" s="44" t="s">
        <v>195</v>
      </c>
      <c r="M93" s="45"/>
      <c r="N93" s="45"/>
      <c r="O93" s="45"/>
      <c r="P93" s="45"/>
      <c r="Q93" s="45"/>
      <c r="R93" s="70"/>
      <c r="S93" s="141"/>
      <c r="T93" s="142"/>
      <c r="U93" s="143"/>
      <c r="V93" s="126"/>
      <c r="W93" s="127"/>
      <c r="X93" s="127"/>
    </row>
    <row r="94" spans="1:24">
      <c r="A94" s="65"/>
      <c r="B94" s="144" t="s">
        <v>196</v>
      </c>
      <c r="C94" s="145"/>
      <c r="D94" s="77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9"/>
      <c r="V94" s="126"/>
      <c r="W94" s="127"/>
      <c r="X94" s="127"/>
    </row>
    <row r="95" spans="1:24">
      <c r="A95" s="65"/>
      <c r="B95" s="144"/>
      <c r="C95" s="145"/>
      <c r="D95" s="77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9"/>
      <c r="V95" s="126"/>
      <c r="W95" s="127"/>
      <c r="X95" s="127"/>
    </row>
    <row r="96" ht="13.5" customHeight="1" spans="1:24">
      <c r="A96" s="65"/>
      <c r="B96" s="144"/>
      <c r="C96" s="145"/>
      <c r="D96" s="77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9"/>
      <c r="V96" s="126"/>
      <c r="W96" s="127"/>
      <c r="X96" s="127"/>
    </row>
    <row r="97" spans="1:24">
      <c r="A97" s="65"/>
      <c r="B97" s="144"/>
      <c r="C97" s="145"/>
      <c r="D97" s="77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9"/>
      <c r="V97" s="126"/>
      <c r="W97" s="127"/>
      <c r="X97" s="127"/>
    </row>
    <row r="98" spans="1:24">
      <c r="A98" s="65"/>
      <c r="B98" s="144"/>
      <c r="C98" s="145"/>
      <c r="D98" s="77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9"/>
      <c r="V98" s="126"/>
      <c r="W98" s="127"/>
      <c r="X98" s="127"/>
    </row>
    <row r="99" spans="1:24">
      <c r="A99" s="65"/>
      <c r="B99" s="144"/>
      <c r="C99" s="145"/>
      <c r="D99" s="77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9"/>
      <c r="V99" s="126"/>
      <c r="W99" s="127"/>
      <c r="X99" s="127"/>
    </row>
    <row r="100" spans="1:24">
      <c r="A100" s="65"/>
      <c r="B100" s="146"/>
      <c r="C100" s="147"/>
      <c r="D100" s="80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2"/>
      <c r="V100" s="126"/>
      <c r="W100" s="127"/>
      <c r="X100" s="127"/>
    </row>
    <row r="101" ht="13.5" customHeight="1" spans="1:21">
      <c r="A101" s="65"/>
      <c r="B101" s="63" t="s">
        <v>203</v>
      </c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9"/>
    </row>
    <row r="102" ht="13.5" customHeight="1" spans="1:21">
      <c r="A102" s="65"/>
      <c r="B102" s="148">
        <v>0</v>
      </c>
      <c r="C102" s="45" t="s">
        <v>154</v>
      </c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70"/>
    </row>
  </sheetData>
  <protectedRanges>
    <protectedRange sqref="I12:U13 B14:N14" name="区域4"/>
    <protectedRange sqref="D36:E36 D38:E38" name="区域1_1"/>
    <protectedRange sqref="H57 K57 M57 P57 U57 R57 F57" name="区域1_5"/>
  </protectedRanges>
  <mergeCells count="273">
    <mergeCell ref="B1:U1"/>
    <mergeCell ref="B2:U2"/>
    <mergeCell ref="B3:U3"/>
    <mergeCell ref="B4:F4"/>
    <mergeCell ref="L4:P4"/>
    <mergeCell ref="B5:F5"/>
    <mergeCell ref="L5:P5"/>
    <mergeCell ref="B6:F6"/>
    <mergeCell ref="L6:P6"/>
    <mergeCell ref="B7:F7"/>
    <mergeCell ref="L7:P7"/>
    <mergeCell ref="B8:C8"/>
    <mergeCell ref="G8:H8"/>
    <mergeCell ref="L8:M8"/>
    <mergeCell ref="Q8:R8"/>
    <mergeCell ref="B9:C9"/>
    <mergeCell ref="G9:H9"/>
    <mergeCell ref="L9:M9"/>
    <mergeCell ref="Q9:R9"/>
    <mergeCell ref="B10:C10"/>
    <mergeCell ref="G10:H10"/>
    <mergeCell ref="L10:M10"/>
    <mergeCell ref="Q10:R10"/>
    <mergeCell ref="B11:C11"/>
    <mergeCell ref="G11:H11"/>
    <mergeCell ref="L11:M11"/>
    <mergeCell ref="Q11:R11"/>
    <mergeCell ref="B12:H12"/>
    <mergeCell ref="I12:U12"/>
    <mergeCell ref="B13:H13"/>
    <mergeCell ref="I13:U13"/>
    <mergeCell ref="B14:U14"/>
    <mergeCell ref="B15:U15"/>
    <mergeCell ref="B16:U16"/>
    <mergeCell ref="B17:F17"/>
    <mergeCell ref="G17:J17"/>
    <mergeCell ref="K17:O17"/>
    <mergeCell ref="P17:U17"/>
    <mergeCell ref="B18:F18"/>
    <mergeCell ref="G18:J18"/>
    <mergeCell ref="K18:O18"/>
    <mergeCell ref="P18:U18"/>
    <mergeCell ref="B31:F31"/>
    <mergeCell ref="B34:U34"/>
    <mergeCell ref="B35:U35"/>
    <mergeCell ref="B36:D36"/>
    <mergeCell ref="B37:D37"/>
    <mergeCell ref="B38:D38"/>
    <mergeCell ref="B39:D39"/>
    <mergeCell ref="B40:F40"/>
    <mergeCell ref="B43:F43"/>
    <mergeCell ref="B44:F44"/>
    <mergeCell ref="B45:F45"/>
    <mergeCell ref="B46:F46"/>
    <mergeCell ref="B47:E47"/>
    <mergeCell ref="F47:I47"/>
    <mergeCell ref="J47:N47"/>
    <mergeCell ref="O47:U47"/>
    <mergeCell ref="B48:E48"/>
    <mergeCell ref="F48:I48"/>
    <mergeCell ref="J48:N48"/>
    <mergeCell ref="O48:U48"/>
    <mergeCell ref="B49:U49"/>
    <mergeCell ref="C50:S50"/>
    <mergeCell ref="B51:U51"/>
    <mergeCell ref="B52:U52"/>
    <mergeCell ref="B53:U53"/>
    <mergeCell ref="B54:C54"/>
    <mergeCell ref="L54:M54"/>
    <mergeCell ref="B55:C55"/>
    <mergeCell ref="L55:M55"/>
    <mergeCell ref="B56:U56"/>
    <mergeCell ref="B57:S57"/>
    <mergeCell ref="T57:U57"/>
    <mergeCell ref="B58:E58"/>
    <mergeCell ref="F58:H58"/>
    <mergeCell ref="I58:K58"/>
    <mergeCell ref="L58:O58"/>
    <mergeCell ref="P58:R58"/>
    <mergeCell ref="S58:U58"/>
    <mergeCell ref="B59:E59"/>
    <mergeCell ref="F59:H59"/>
    <mergeCell ref="I59:K59"/>
    <mergeCell ref="L59:O59"/>
    <mergeCell ref="P59:R59"/>
    <mergeCell ref="S59:U59"/>
    <mergeCell ref="F60:H60"/>
    <mergeCell ref="I60:K60"/>
    <mergeCell ref="P60:R60"/>
    <mergeCell ref="S60:U60"/>
    <mergeCell ref="F61:H61"/>
    <mergeCell ref="I61:K61"/>
    <mergeCell ref="P61:R61"/>
    <mergeCell ref="S61:U61"/>
    <mergeCell ref="F62:H62"/>
    <mergeCell ref="I62:K62"/>
    <mergeCell ref="P62:R62"/>
    <mergeCell ref="S62:U62"/>
    <mergeCell ref="F63:H63"/>
    <mergeCell ref="I63:K63"/>
    <mergeCell ref="P63:R63"/>
    <mergeCell ref="S63:U63"/>
    <mergeCell ref="B64:E64"/>
    <mergeCell ref="L64:O64"/>
    <mergeCell ref="B65:E65"/>
    <mergeCell ref="L65:O65"/>
    <mergeCell ref="B66:E66"/>
    <mergeCell ref="L66:O66"/>
    <mergeCell ref="B67:E67"/>
    <mergeCell ref="L67:O67"/>
    <mergeCell ref="B68:H68"/>
    <mergeCell ref="L68:R68"/>
    <mergeCell ref="B69:H69"/>
    <mergeCell ref="L69:R69"/>
    <mergeCell ref="B70:E70"/>
    <mergeCell ref="F70:H70"/>
    <mergeCell ref="I70:K70"/>
    <mergeCell ref="L70:O70"/>
    <mergeCell ref="P70:R70"/>
    <mergeCell ref="S70:U70"/>
    <mergeCell ref="B71:E71"/>
    <mergeCell ref="F71:H71"/>
    <mergeCell ref="I71:K71"/>
    <mergeCell ref="L71:O71"/>
    <mergeCell ref="P71:R71"/>
    <mergeCell ref="S71:U71"/>
    <mergeCell ref="F72:H72"/>
    <mergeCell ref="I72:K72"/>
    <mergeCell ref="P72:R72"/>
    <mergeCell ref="S72:U72"/>
    <mergeCell ref="F73:H73"/>
    <mergeCell ref="I73:K73"/>
    <mergeCell ref="P73:R73"/>
    <mergeCell ref="S73:U73"/>
    <mergeCell ref="F74:H74"/>
    <mergeCell ref="I74:K74"/>
    <mergeCell ref="P74:R74"/>
    <mergeCell ref="S74:U74"/>
    <mergeCell ref="F75:H75"/>
    <mergeCell ref="I75:K75"/>
    <mergeCell ref="P75:R75"/>
    <mergeCell ref="S75:U75"/>
    <mergeCell ref="B76:E76"/>
    <mergeCell ref="L76:O76"/>
    <mergeCell ref="B77:E77"/>
    <mergeCell ref="L77:O77"/>
    <mergeCell ref="B78:E78"/>
    <mergeCell ref="L78:O78"/>
    <mergeCell ref="B79:E79"/>
    <mergeCell ref="L79:O79"/>
    <mergeCell ref="B80:H80"/>
    <mergeCell ref="L80:R80"/>
    <mergeCell ref="B81:H81"/>
    <mergeCell ref="L81:R81"/>
    <mergeCell ref="B82:E82"/>
    <mergeCell ref="F82:H82"/>
    <mergeCell ref="I82:K82"/>
    <mergeCell ref="L82:O82"/>
    <mergeCell ref="P82:R82"/>
    <mergeCell ref="S82:U82"/>
    <mergeCell ref="B83:E83"/>
    <mergeCell ref="F83:H83"/>
    <mergeCell ref="I83:K83"/>
    <mergeCell ref="L83:O83"/>
    <mergeCell ref="P83:R83"/>
    <mergeCell ref="S83:U83"/>
    <mergeCell ref="F84:H84"/>
    <mergeCell ref="I84:K84"/>
    <mergeCell ref="P84:R84"/>
    <mergeCell ref="S84:U84"/>
    <mergeCell ref="F85:H85"/>
    <mergeCell ref="I85:K85"/>
    <mergeCell ref="P85:R85"/>
    <mergeCell ref="S85:U85"/>
    <mergeCell ref="F86:H86"/>
    <mergeCell ref="I86:K86"/>
    <mergeCell ref="P86:R86"/>
    <mergeCell ref="S86:U86"/>
    <mergeCell ref="F87:H87"/>
    <mergeCell ref="I87:K87"/>
    <mergeCell ref="P87:R87"/>
    <mergeCell ref="S87:U87"/>
    <mergeCell ref="B88:E88"/>
    <mergeCell ref="L88:O88"/>
    <mergeCell ref="B89:E89"/>
    <mergeCell ref="L89:O89"/>
    <mergeCell ref="B90:E90"/>
    <mergeCell ref="L90:O90"/>
    <mergeCell ref="B91:E91"/>
    <mergeCell ref="L91:O91"/>
    <mergeCell ref="B92:H92"/>
    <mergeCell ref="L92:R92"/>
    <mergeCell ref="B93:H93"/>
    <mergeCell ref="L93:R93"/>
    <mergeCell ref="B101:U101"/>
    <mergeCell ref="C102:S102"/>
    <mergeCell ref="F64:H65"/>
    <mergeCell ref="I64:K65"/>
    <mergeCell ref="P64:R65"/>
    <mergeCell ref="S64:U65"/>
    <mergeCell ref="F66:H67"/>
    <mergeCell ref="I66:K67"/>
    <mergeCell ref="P66:R67"/>
    <mergeCell ref="S66:U67"/>
    <mergeCell ref="B84:E87"/>
    <mergeCell ref="L84:O87"/>
    <mergeCell ref="G45:U46"/>
    <mergeCell ref="B60:E63"/>
    <mergeCell ref="L60:O63"/>
    <mergeCell ref="G4:K5"/>
    <mergeCell ref="Q4:U5"/>
    <mergeCell ref="E38:U39"/>
    <mergeCell ref="G6:K7"/>
    <mergeCell ref="Q6:U7"/>
    <mergeCell ref="D10:F11"/>
    <mergeCell ref="S10:U11"/>
    <mergeCell ref="I10:K11"/>
    <mergeCell ref="F78:H79"/>
    <mergeCell ref="I78:K79"/>
    <mergeCell ref="P78:R79"/>
    <mergeCell ref="S78:U79"/>
    <mergeCell ref="I80:K81"/>
    <mergeCell ref="S80:U81"/>
    <mergeCell ref="D8:F9"/>
    <mergeCell ref="S8:U9"/>
    <mergeCell ref="I8:K9"/>
    <mergeCell ref="N8:P9"/>
    <mergeCell ref="N10:P11"/>
    <mergeCell ref="B25:F27"/>
    <mergeCell ref="G25:K27"/>
    <mergeCell ref="L25:P27"/>
    <mergeCell ref="Q25:U27"/>
    <mergeCell ref="B28:F30"/>
    <mergeCell ref="G28:K30"/>
    <mergeCell ref="L28:P30"/>
    <mergeCell ref="Q28:U30"/>
    <mergeCell ref="B19:F21"/>
    <mergeCell ref="G19:K21"/>
    <mergeCell ref="L19:P21"/>
    <mergeCell ref="Q19:U21"/>
    <mergeCell ref="B22:F24"/>
    <mergeCell ref="G22:K24"/>
    <mergeCell ref="L22:P24"/>
    <mergeCell ref="Q22:U24"/>
    <mergeCell ref="G40:U42"/>
    <mergeCell ref="B41:F42"/>
    <mergeCell ref="G43:U44"/>
    <mergeCell ref="G31:U33"/>
    <mergeCell ref="B32:F33"/>
    <mergeCell ref="E36:I37"/>
    <mergeCell ref="J36:U37"/>
    <mergeCell ref="N54:U55"/>
    <mergeCell ref="D54:K55"/>
    <mergeCell ref="I68:K69"/>
    <mergeCell ref="S68:U69"/>
    <mergeCell ref="F76:H77"/>
    <mergeCell ref="I76:K77"/>
    <mergeCell ref="P76:R77"/>
    <mergeCell ref="S76:U77"/>
    <mergeCell ref="B72:E75"/>
    <mergeCell ref="L72:O75"/>
    <mergeCell ref="B94:C100"/>
    <mergeCell ref="D94:U100"/>
    <mergeCell ref="I92:K93"/>
    <mergeCell ref="S92:U93"/>
    <mergeCell ref="F88:H89"/>
    <mergeCell ref="I88:K89"/>
    <mergeCell ref="P88:R89"/>
    <mergeCell ref="S88:U89"/>
    <mergeCell ref="F90:H91"/>
    <mergeCell ref="I90:K91"/>
    <mergeCell ref="P90:R91"/>
    <mergeCell ref="S90:U91"/>
  </mergeCells>
  <dataValidations count="13">
    <dataValidation type="list" allowBlank="1" showInputMessage="1" sqref="I12:U12">
      <formula1>$AB$12:$AG$12</formula1>
    </dataValidation>
    <dataValidation type="list" allowBlank="1" showInputMessage="1" sqref="D10:F11">
      <formula1>$AA$10:$AC$10</formula1>
    </dataValidation>
    <dataValidation type="list" allowBlank="1" showInputMessage="1" sqref="I13:U13 B14:U15">
      <formula1>$AA$12:$AD$12</formula1>
    </dataValidation>
    <dataValidation type="list" allowBlank="1" showInputMessage="1" sqref="G31:U33">
      <formula1>$AA$31:$AF$31</formula1>
    </dataValidation>
    <dataValidation type="list" allowBlank="1" showInputMessage="1" sqref="Q4:U5">
      <formula1>$AA$4:$AB$4</formula1>
    </dataValidation>
    <dataValidation type="list" allowBlank="1" showInputMessage="1" sqref="D54 D8:F9">
      <formula1>$AA$8:$AI$8</formula1>
    </dataValidation>
    <dataValidation type="list" allowBlank="1" showInputMessage="1" sqref="G6:K7">
      <formula1>$AA$6:$BA$6</formula1>
    </dataValidation>
    <dataValidation type="list" allowBlank="1" showInputMessage="1" sqref="Q6:U7">
      <formula1>$AA$7:$AN$7</formula1>
    </dataValidation>
    <dataValidation type="list" allowBlank="1" showInputMessage="1" sqref="E36:I37">
      <formula1>$AA$36:$AD$36</formula1>
    </dataValidation>
    <dataValidation type="list" allowBlank="1" showInputMessage="1" sqref="G19:K30">
      <formula1>$AA$19:$AF$19</formula1>
    </dataValidation>
    <dataValidation type="list" allowBlank="1" showInputMessage="1" sqref="G43:U44">
      <formula1>$AA$43:$AC$43</formula1>
    </dataValidation>
    <dataValidation type="list" allowBlank="1" showInputMessage="1" sqref="G45:U46">
      <formula1>$AA$45:$AC$45</formula1>
    </dataValidation>
    <dataValidation type="list" allowBlank="1" showInputMessage="1" sqref="N8:P9">
      <formula1>$AA$9:$AT$9</formula1>
    </dataValidation>
  </dataValidations>
  <pageMargins left="0.196850393700787" right="0.118110236220472" top="0.196850393700787" bottom="0.3937007874015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52-301,52-301.1</vt:lpstr>
      <vt:lpstr>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samc</dc:creator>
  <cp:lastModifiedBy>MadDog</cp:lastModifiedBy>
  <dcterms:created xsi:type="dcterms:W3CDTF">2015-03-23T03:04:00Z</dcterms:created>
  <cp:lastPrinted>2017-07-21T06:18:00Z</cp:lastPrinted>
  <dcterms:modified xsi:type="dcterms:W3CDTF">2020-06-09T16:17:25Z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