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<sst xmlns="http://schemas.openxmlformats.org/spreadsheetml/2006/main" count="327" uniqueCount="53">
  <si>
    <r>
      <rPr>
        <b/>
        <sz val="9"/>
        <color theme="1"/>
        <rFont val="楷体"/>
        <charset val="134"/>
      </rPr>
      <t>品类</t>
    </r>
  </si>
  <si>
    <t>订单量</t>
  </si>
  <si>
    <t>工单量+催单量</t>
  </si>
  <si>
    <t>服务率</t>
  </si>
  <si>
    <t>服务率贡献</t>
  </si>
  <si>
    <t>21-W18</t>
  </si>
  <si>
    <t>21-W19</t>
  </si>
  <si>
    <t>21-W20</t>
  </si>
  <si>
    <t>21-W21</t>
  </si>
  <si>
    <t>21-W22</t>
  </si>
  <si>
    <t>21-W23</t>
  </si>
  <si>
    <t>21-W24</t>
  </si>
  <si>
    <t>21-W25</t>
  </si>
  <si>
    <t>21-W26</t>
  </si>
  <si>
    <t>21-W27</t>
  </si>
  <si>
    <t>21-W28</t>
  </si>
  <si>
    <t>21-W29</t>
  </si>
  <si>
    <t>21-W30</t>
  </si>
  <si>
    <t>21-W31</t>
  </si>
  <si>
    <t>21-W32</t>
  </si>
  <si>
    <t>21-W33</t>
  </si>
  <si>
    <t>21-W34</t>
  </si>
  <si>
    <r>
      <rPr>
        <sz val="9"/>
        <color theme="1"/>
        <rFont val="楷体"/>
        <charset val="134"/>
      </rPr>
      <t>周趋势</t>
    </r>
  </si>
  <si>
    <t>WoW-33</t>
  </si>
  <si>
    <t>W33</t>
  </si>
  <si>
    <t>W34</t>
  </si>
  <si>
    <r>
      <rPr>
        <sz val="9"/>
        <color theme="1"/>
        <rFont val="Times New Roman"/>
        <charset val="134"/>
      </rPr>
      <t>WoW</t>
    </r>
    <r>
      <rPr>
        <sz val="9"/>
        <color theme="1"/>
        <rFont val="宋体"/>
        <charset val="134"/>
      </rPr>
      <t>差值</t>
    </r>
  </si>
  <si>
    <t>丽人</t>
  </si>
  <si>
    <t xml:space="preserve">  美发</t>
  </si>
  <si>
    <t xml:space="preserve">  美容美体</t>
  </si>
  <si>
    <t xml:space="preserve">  医疗整形</t>
  </si>
  <si>
    <t xml:space="preserve">  美甲</t>
  </si>
  <si>
    <t xml:space="preserve">  瑜伽</t>
  </si>
  <si>
    <t>医疗</t>
  </si>
  <si>
    <t xml:space="preserve">  口腔齿科</t>
  </si>
  <si>
    <t xml:space="preserve">  体检中心</t>
  </si>
  <si>
    <t>null</t>
  </si>
  <si>
    <t>品类/场景</t>
  </si>
  <si>
    <t>WoW-34</t>
  </si>
  <si>
    <t>美发</t>
  </si>
  <si>
    <t xml:space="preserve">  项目信息确认</t>
  </si>
  <si>
    <t xml:space="preserve">  普通退款</t>
  </si>
  <si>
    <t xml:space="preserve">  查询退款到账问题</t>
  </si>
  <si>
    <t xml:space="preserve">  商户不接待</t>
  </si>
  <si>
    <t xml:space="preserve">  消费结果不满意</t>
  </si>
  <si>
    <t xml:space="preserve">  商户[停业/关门/装修/转让/倒闭]</t>
  </si>
  <si>
    <t xml:space="preserve">  规则外退款</t>
  </si>
  <si>
    <t xml:space="preserve">  商户信息确认</t>
  </si>
  <si>
    <t>美容美体</t>
  </si>
  <si>
    <t>医疗整形</t>
  </si>
  <si>
    <t xml:space="preserve">  高危场景</t>
  </si>
  <si>
    <t>体检中心</t>
  </si>
  <si>
    <t xml:space="preserve">  商家发票问题</t>
  </si>
</sst>
</file>

<file path=xl/styles.xml><?xml version="1.0" encoding="utf-8"?>
<styleSheet xmlns="http://schemas.openxmlformats.org/spreadsheetml/2006/main">
  <numFmts count="7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_);[Red]\(0\)"/>
    <numFmt numFmtId="178" formatCode="0.00_ "/>
  </numFmts>
  <fonts count="29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9"/>
      <color theme="1"/>
      <name val="楷体"/>
      <charset val="134"/>
    </font>
    <font>
      <b/>
      <sz val="8"/>
      <color theme="1"/>
      <name val="Times New Roman"/>
      <charset val="134"/>
    </font>
    <font>
      <sz val="9"/>
      <color theme="1"/>
      <name val="楷体"/>
      <charset val="134"/>
    </font>
    <font>
      <sz val="8"/>
      <color theme="1"/>
      <name val="Times New Roman"/>
      <charset val="134"/>
    </font>
    <font>
      <b/>
      <u/>
      <sz val="9"/>
      <color theme="1"/>
      <name val="楷体"/>
      <charset val="134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645985290078"/>
        <bgColor theme="4" tint="0.799645985290078"/>
      </patternFill>
    </fill>
    <fill>
      <patternFill patternType="solid">
        <fgColor theme="5" tint="0.799645985290078"/>
        <bgColor theme="4" tint="0.799645985290078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7" tint="0.799645985290078"/>
        <bgColor theme="4" tint="0.79964598529007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8" borderId="21" applyNumberFormat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13" fillId="18" borderId="1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 applyFill="1" applyAlignment="1"/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176" fontId="6" fillId="0" borderId="0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/>
    </xf>
    <xf numFmtId="176" fontId="6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176" fontId="4" fillId="2" borderId="1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2" borderId="9" xfId="0" applyNumberFormat="1" applyFont="1" applyFill="1" applyBorder="1" applyAlignment="1">
      <alignment horizontal="left" vertical="center"/>
    </xf>
    <xf numFmtId="176" fontId="4" fillId="2" borderId="6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176" fontId="4" fillId="2" borderId="2" xfId="0" applyNumberFormat="1" applyFont="1" applyFill="1" applyBorder="1" applyAlignment="1">
      <alignment horizontal="left" vertical="center"/>
    </xf>
    <xf numFmtId="176" fontId="4" fillId="2" borderId="3" xfId="0" applyNumberFormat="1" applyFont="1" applyFill="1" applyBorder="1" applyAlignment="1">
      <alignment horizontal="left" vertical="center"/>
    </xf>
    <xf numFmtId="176" fontId="4" fillId="2" borderId="11" xfId="0" applyNumberFormat="1" applyFont="1" applyFill="1" applyBorder="1" applyAlignment="1">
      <alignment horizontal="left" vertical="center"/>
    </xf>
    <xf numFmtId="176" fontId="3" fillId="3" borderId="12" xfId="0" applyNumberFormat="1" applyFont="1" applyFill="1" applyBorder="1" applyAlignment="1">
      <alignment horizontal="center"/>
    </xf>
    <xf numFmtId="176" fontId="4" fillId="2" borderId="8" xfId="0" applyNumberFormat="1" applyFont="1" applyFill="1" applyBorder="1" applyAlignment="1">
      <alignment horizontal="left" vertical="center"/>
    </xf>
    <xf numFmtId="176" fontId="3" fillId="3" borderId="11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8" fontId="3" fillId="3" borderId="3" xfId="0" applyNumberFormat="1" applyFont="1" applyFill="1" applyBorder="1" applyAlignment="1">
      <alignment horizontal="center"/>
    </xf>
    <xf numFmtId="178" fontId="4" fillId="2" borderId="5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left" vertical="center"/>
    </xf>
    <xf numFmtId="176" fontId="6" fillId="0" borderId="7" xfId="0" applyNumberFormat="1" applyFont="1" applyFill="1" applyBorder="1" applyAlignment="1">
      <alignment horizontal="left" vertical="center"/>
    </xf>
    <xf numFmtId="0" fontId="6" fillId="0" borderId="7" xfId="0" applyNumberFormat="1" applyFont="1" applyFill="1" applyBorder="1" applyAlignment="1">
      <alignment horizontal="left" vertical="center"/>
    </xf>
    <xf numFmtId="176" fontId="6" fillId="0" borderId="8" xfId="0" applyNumberFormat="1" applyFont="1" applyFill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left" vertical="center"/>
    </xf>
    <xf numFmtId="176" fontId="3" fillId="3" borderId="12" xfId="0" applyNumberFormat="1" applyFont="1" applyFill="1" applyBorder="1" applyAlignment="1">
      <alignment horizontal="center"/>
    </xf>
    <xf numFmtId="178" fontId="3" fillId="4" borderId="13" xfId="0" applyNumberFormat="1" applyFont="1" applyFill="1" applyBorder="1" applyAlignment="1">
      <alignment horizontal="center" vertical="center"/>
    </xf>
    <xf numFmtId="178" fontId="3" fillId="4" borderId="1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left" vertical="center"/>
    </xf>
    <xf numFmtId="178" fontId="4" fillId="0" borderId="10" xfId="0" applyNumberFormat="1" applyFont="1" applyFill="1" applyBorder="1" applyAlignment="1">
      <alignment horizontal="left" vertical="center"/>
    </xf>
    <xf numFmtId="178" fontId="4" fillId="0" borderId="6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178" fontId="6" fillId="0" borderId="14" xfId="0" applyNumberFormat="1" applyFont="1" applyFill="1" applyBorder="1" applyAlignment="1">
      <alignment horizontal="left" vertical="center"/>
    </xf>
    <xf numFmtId="178" fontId="6" fillId="0" borderId="0" xfId="0" applyNumberFormat="1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horizontal="left" vertical="center"/>
    </xf>
    <xf numFmtId="178" fontId="6" fillId="0" borderId="10" xfId="0" applyNumberFormat="1" applyFont="1" applyFill="1" applyBorder="1" applyAlignment="1">
      <alignment horizontal="left" vertical="center"/>
    </xf>
    <xf numFmtId="178" fontId="6" fillId="0" borderId="6" xfId="0" applyNumberFormat="1" applyFont="1" applyFill="1" applyBorder="1" applyAlignment="1">
      <alignment horizontal="left" vertical="center"/>
    </xf>
    <xf numFmtId="176" fontId="3" fillId="3" borderId="3" xfId="0" applyNumberFormat="1" applyFont="1" applyFill="1" applyBorder="1" applyAlignment="1">
      <alignment horizontal="center"/>
    </xf>
    <xf numFmtId="178" fontId="3" fillId="5" borderId="3" xfId="0" applyNumberFormat="1" applyFont="1" applyFill="1" applyBorder="1" applyAlignment="1">
      <alignment horizontal="center" vertical="center"/>
    </xf>
    <xf numFmtId="178" fontId="4" fillId="2" borderId="9" xfId="0" applyNumberFormat="1" applyFont="1" applyFill="1" applyBorder="1" applyAlignment="1">
      <alignment horizontal="left" vertical="center"/>
    </xf>
    <xf numFmtId="178" fontId="4" fillId="2" borderId="2" xfId="0" applyNumberFormat="1" applyFont="1" applyFill="1" applyBorder="1" applyAlignment="1">
      <alignment horizontal="left" vertical="center"/>
    </xf>
    <xf numFmtId="178" fontId="7" fillId="5" borderId="3" xfId="0" applyNumberFormat="1" applyFont="1" applyFill="1" applyBorder="1" applyAlignment="1">
      <alignment horizontal="center" vertical="center"/>
    </xf>
    <xf numFmtId="178" fontId="7" fillId="5" borderId="12" xfId="0" applyNumberFormat="1" applyFont="1" applyFill="1" applyBorder="1" applyAlignment="1">
      <alignment horizontal="center" vertical="center"/>
    </xf>
    <xf numFmtId="178" fontId="3" fillId="5" borderId="12" xfId="0" applyNumberFormat="1" applyFont="1" applyFill="1" applyBorder="1" applyAlignment="1">
      <alignment horizontal="center" vertical="center"/>
    </xf>
    <xf numFmtId="178" fontId="3" fillId="3" borderId="11" xfId="0" applyNumberFormat="1" applyFont="1" applyFill="1" applyBorder="1" applyAlignment="1">
      <alignment horizontal="center"/>
    </xf>
    <xf numFmtId="178" fontId="3" fillId="3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178" fontId="4" fillId="2" borderId="3" xfId="0" applyNumberFormat="1" applyFont="1" applyFill="1" applyBorder="1" applyAlignment="1">
      <alignment horizontal="left" vertical="center"/>
    </xf>
    <xf numFmtId="178" fontId="4" fillId="2" borderId="11" xfId="0" applyNumberFormat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178" fontId="4" fillId="0" borderId="3" xfId="0" applyNumberFormat="1" applyFont="1" applyFill="1" applyBorder="1" applyAlignment="1">
      <alignment horizontal="left" vertical="center"/>
    </xf>
    <xf numFmtId="178" fontId="3" fillId="4" borderId="12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/>
    <xf numFmtId="0" fontId="6" fillId="0" borderId="5" xfId="0" applyFont="1" applyFill="1" applyBorder="1" applyAlignment="1"/>
    <xf numFmtId="178" fontId="6" fillId="0" borderId="9" xfId="0" applyNumberFormat="1" applyFont="1" applyFill="1" applyBorder="1" applyAlignment="1">
      <alignment horizontal="left" vertical="center"/>
    </xf>
    <xf numFmtId="178" fontId="7" fillId="5" borderId="12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178" fontId="3" fillId="5" borderId="12" xfId="0" applyNumberFormat="1" applyFont="1" applyFill="1" applyBorder="1" applyAlignment="1">
      <alignment horizontal="center" vertical="center"/>
    </xf>
    <xf numFmtId="178" fontId="3" fillId="5" borderId="15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/>
    <xf numFmtId="0" fontId="4" fillId="2" borderId="9" xfId="0" applyFont="1" applyFill="1" applyBorder="1" applyAlignment="1">
      <alignment horizontal="left" vertical="center"/>
    </xf>
    <xf numFmtId="0" fontId="3" fillId="6" borderId="5" xfId="0" applyFont="1" applyFill="1" applyBorder="1" applyAlignment="1"/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/>
    <xf numFmtId="0" fontId="1" fillId="0" borderId="1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178" fontId="4" fillId="0" borderId="9" xfId="0" applyNumberFormat="1" applyFont="1" applyFill="1" applyBorder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78" fontId="4" fillId="0" borderId="5" xfId="0" applyNumberFormat="1" applyFont="1" applyFill="1" applyBorder="1" applyAlignment="1">
      <alignment horizontal="left" vertical="center"/>
    </xf>
    <xf numFmtId="176" fontId="4" fillId="2" borderId="5" xfId="0" applyNumberFormat="1" applyFont="1" applyFill="1" applyBorder="1" applyAlignment="1">
      <alignment horizontal="left"/>
    </xf>
    <xf numFmtId="178" fontId="4" fillId="0" borderId="8" xfId="0" applyNumberFormat="1" applyFont="1" applyFill="1" applyBorder="1" applyAlignment="1">
      <alignment horizontal="left" vertical="center"/>
    </xf>
    <xf numFmtId="176" fontId="4" fillId="2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178" fontId="4" fillId="2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C7CE"/>
        </patternFill>
      </fill>
    </dxf>
    <dxf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FF8187"/>
      <color rgb="0046F610"/>
      <color rgb="00FFA6A8"/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二级品类服务率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3016661039051"/>
          <c:y val="0.165623145941134"/>
          <c:w val="0.945304359780291"/>
          <c:h val="0.66656735614923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Sheet1!$B$74:$R$75</c:f>
              <c:multiLvlStrCache>
                <c:ptCount val="17"/>
                <c:lvl>
                  <c:pt idx="0" c:formatCode="0_ ">
                    <c:v>21-W18</c:v>
                  </c:pt>
                  <c:pt idx="1" c:formatCode="0.00_ ">
                    <c:v>21-W19</c:v>
                  </c:pt>
                  <c:pt idx="2" c:formatCode="0_ ">
                    <c:v>21-W20</c:v>
                  </c:pt>
                  <c:pt idx="3" c:formatCode="0.00_ ">
                    <c:v>21-W21</c:v>
                  </c:pt>
                  <c:pt idx="4" c:formatCode="0.00_ ">
                    <c:v>21-W22</c:v>
                  </c:pt>
                  <c:pt idx="5" c:formatCode="0.00_ ">
                    <c:v>21-W23</c:v>
                  </c:pt>
                  <c:pt idx="6" c:formatCode="0_ ">
                    <c:v>21-W24</c:v>
                  </c:pt>
                  <c:pt idx="7" c:formatCode="0_ ">
                    <c:v>21-W25</c:v>
                  </c:pt>
                  <c:pt idx="8" c:formatCode="0_ ">
                    <c:v>21-W26</c:v>
                  </c:pt>
                  <c:pt idx="9" c:formatCode="0_ ">
                    <c:v>21-W27</c:v>
                  </c:pt>
                  <c:pt idx="10" c:formatCode="0_ ">
                    <c:v>21-W28</c:v>
                  </c:pt>
                  <c:pt idx="11" c:formatCode="0_ ">
                    <c:v>21-W29</c:v>
                  </c:pt>
                  <c:pt idx="12" c:formatCode="0_ ">
                    <c:v>21-W30</c:v>
                  </c:pt>
                  <c:pt idx="13" c:formatCode="0_ ">
                    <c:v>21-W31</c:v>
                  </c:pt>
                  <c:pt idx="14" c:formatCode="0_ ">
                    <c:v>21-W32</c:v>
                  </c:pt>
                  <c:pt idx="15" c:formatCode="0_ ">
                    <c:v>21-W33</c:v>
                  </c:pt>
                  <c:pt idx="16" c:formatCode="0_ ">
                    <c:v>21-W34</c:v>
                  </c:pt>
                </c:lvl>
                <c:lvl>
                  <c:pt idx="0">
                    <c:v>美发</c:v>
                  </c:pt>
                </c:lvl>
              </c:multiLvlStrCache>
            </c:multiLvlStrRef>
          </c:cat>
          <c:val>
            <c:numRef>
              <c:f>Sheet1!$B$76:$R$76</c:f>
              <c:numCache>
                <c:formatCode>0.00_ </c:formatCode>
                <c:ptCount val="17"/>
                <c:pt idx="0">
                  <c:v>15.8483489816179</c:v>
                </c:pt>
                <c:pt idx="1">
                  <c:v>16.8484650986644</c:v>
                </c:pt>
                <c:pt idx="2">
                  <c:v>17.0493132124641</c:v>
                </c:pt>
                <c:pt idx="3">
                  <c:v>18.4071947466929</c:v>
                </c:pt>
                <c:pt idx="4">
                  <c:v>17.3233486329618</c:v>
                </c:pt>
                <c:pt idx="5">
                  <c:v>17.8918732900337</c:v>
                </c:pt>
                <c:pt idx="6">
                  <c:v>18.2487362711698</c:v>
                </c:pt>
                <c:pt idx="7">
                  <c:v>18.8899460610288</c:v>
                </c:pt>
                <c:pt idx="8">
                  <c:v>21.562912549672</c:v>
                </c:pt>
                <c:pt idx="9">
                  <c:v>23.7287849568316</c:v>
                </c:pt>
                <c:pt idx="10">
                  <c:v>20.7119337015642</c:v>
                </c:pt>
                <c:pt idx="11">
                  <c:v>21.2476376103527</c:v>
                </c:pt>
                <c:pt idx="12">
                  <c:v>22.9980986565094</c:v>
                </c:pt>
                <c:pt idx="13">
                  <c:v>23.828493170658</c:v>
                </c:pt>
                <c:pt idx="14">
                  <c:v>25.6621831014724</c:v>
                </c:pt>
                <c:pt idx="15">
                  <c:v>24.3210685296973</c:v>
                </c:pt>
                <c:pt idx="16">
                  <c:v>24.5344480219925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160569728"/>
        <c:axId val="1160570144"/>
      </c:lineChart>
      <c:catAx>
        <c:axId val="11605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570144"/>
        <c:crosses val="autoZero"/>
        <c:auto val="1"/>
        <c:lblAlgn val="ctr"/>
        <c:lblOffset val="100"/>
        <c:noMultiLvlLbl val="0"/>
      </c:catAx>
      <c:valAx>
        <c:axId val="116057014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5697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二级品类服务率</a:t>
            </a:r>
            <a:endParaRPr lang="zh-CN"/>
          </a:p>
        </c:rich>
      </c:tx>
      <c:layout>
        <c:manualLayout>
          <c:xMode val="edge"/>
          <c:yMode val="edge"/>
          <c:x val="0.421723572387058"/>
          <c:y val="0.038165680473372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17404380004444"/>
          <c:y val="0.0941377720558982"/>
          <c:w val="0.945304359780291"/>
          <c:h val="0.66656735614923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Sheet1!$B$91:$R$92</c:f>
              <c:multiLvlStrCache>
                <c:ptCount val="17"/>
                <c:lvl>
                  <c:pt idx="0" c:formatCode="0_ ">
                    <c:v>21-W18</c:v>
                  </c:pt>
                  <c:pt idx="1" c:formatCode="0.00_ ">
                    <c:v>21-W19</c:v>
                  </c:pt>
                  <c:pt idx="2" c:formatCode="0_ ">
                    <c:v>21-W20</c:v>
                  </c:pt>
                  <c:pt idx="3" c:formatCode="0.00_ ">
                    <c:v>21-W21</c:v>
                  </c:pt>
                  <c:pt idx="4" c:formatCode="0.00_ ">
                    <c:v>21-W22</c:v>
                  </c:pt>
                  <c:pt idx="5" c:formatCode="0_ ">
                    <c:v>21-W23</c:v>
                  </c:pt>
                  <c:pt idx="6" c:formatCode="0_ ">
                    <c:v>21-W24</c:v>
                  </c:pt>
                  <c:pt idx="7" c:formatCode="0_ ">
                    <c:v>21-W25</c:v>
                  </c:pt>
                  <c:pt idx="8" c:formatCode="0_ ">
                    <c:v>21-W26</c:v>
                  </c:pt>
                  <c:pt idx="9" c:formatCode="0_ ">
                    <c:v>21-W27</c:v>
                  </c:pt>
                  <c:pt idx="10" c:formatCode="0_ ">
                    <c:v>21-W28</c:v>
                  </c:pt>
                  <c:pt idx="11" c:formatCode="0.00_ ">
                    <c:v>21-W29</c:v>
                  </c:pt>
                  <c:pt idx="12" c:formatCode="0.00_ ">
                    <c:v>21-W30</c:v>
                  </c:pt>
                  <c:pt idx="13" c:formatCode="0.00_ ">
                    <c:v>21-W31</c:v>
                  </c:pt>
                  <c:pt idx="14" c:formatCode="0.00_ ">
                    <c:v>21-W32</c:v>
                  </c:pt>
                  <c:pt idx="15" c:formatCode="0.00_ ">
                    <c:v>21-W33</c:v>
                  </c:pt>
                  <c:pt idx="16" c:formatCode="0.00_ ">
                    <c:v>21-W34</c:v>
                  </c:pt>
                </c:lvl>
                <c:lvl>
                  <c:pt idx="0">
                    <c:v>美容美体</c:v>
                  </c:pt>
                </c:lvl>
              </c:multiLvlStrCache>
            </c:multiLvlStrRef>
          </c:cat>
          <c:val>
            <c:numRef>
              <c:f>Sheet1!$B$93:$R$93</c:f>
              <c:numCache>
                <c:formatCode>0.00_ </c:formatCode>
                <c:ptCount val="17"/>
                <c:pt idx="0">
                  <c:v>21.9965660302278</c:v>
                </c:pt>
                <c:pt idx="1">
                  <c:v>23.2869945663679</c:v>
                </c:pt>
                <c:pt idx="2">
                  <c:v>24.1432547543227</c:v>
                </c:pt>
                <c:pt idx="3">
                  <c:v>28.5856282317445</c:v>
                </c:pt>
                <c:pt idx="4">
                  <c:v>31.9104354813286</c:v>
                </c:pt>
                <c:pt idx="5">
                  <c:v>28.8285624526454</c:v>
                </c:pt>
                <c:pt idx="6">
                  <c:v>26.9449062661239</c:v>
                </c:pt>
                <c:pt idx="7">
                  <c:v>29.2340602575101</c:v>
                </c:pt>
                <c:pt idx="8">
                  <c:v>28.9278611462665</c:v>
                </c:pt>
                <c:pt idx="9">
                  <c:v>33.6940322685155</c:v>
                </c:pt>
                <c:pt idx="10">
                  <c:v>31.9570795428038</c:v>
                </c:pt>
                <c:pt idx="11">
                  <c:v>31.5172214618466</c:v>
                </c:pt>
                <c:pt idx="12">
                  <c:v>36.2685399049382</c:v>
                </c:pt>
                <c:pt idx="13">
                  <c:v>38.4821871324418</c:v>
                </c:pt>
                <c:pt idx="14">
                  <c:v>38.7508733163274</c:v>
                </c:pt>
                <c:pt idx="15">
                  <c:v>36.2234257789398</c:v>
                </c:pt>
                <c:pt idx="16">
                  <c:v>38.6344947141492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1160569728"/>
        <c:axId val="1160570144"/>
      </c:lineChart>
      <c:catAx>
        <c:axId val="11605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570144"/>
        <c:crosses val="autoZero"/>
        <c:auto val="1"/>
        <c:lblAlgn val="ctr"/>
        <c:lblOffset val="100"/>
        <c:noMultiLvlLbl val="0"/>
      </c:catAx>
      <c:valAx>
        <c:axId val="116057014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5697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二级品类服务率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42692651020693"/>
          <c:y val="0.102715709363749"/>
          <c:w val="0.945304359780291"/>
          <c:h val="0.66656735614923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Sheet1!$C$108:$S$109</c:f>
              <c:multiLvlStrCache>
                <c:ptCount val="17"/>
                <c:lvl>
                  <c:pt idx="0" c:formatCode="0_ ">
                    <c:v>21-W18</c:v>
                  </c:pt>
                  <c:pt idx="1" c:formatCode="0.00_ ">
                    <c:v>21-W19</c:v>
                  </c:pt>
                  <c:pt idx="2" c:formatCode="0_ ">
                    <c:v>21-W20</c:v>
                  </c:pt>
                  <c:pt idx="3" c:formatCode="0.00_ ">
                    <c:v>21-W21</c:v>
                  </c:pt>
                  <c:pt idx="4" c:formatCode="0.00_ ">
                    <c:v>21-W22</c:v>
                  </c:pt>
                  <c:pt idx="5" c:formatCode="0.00_ ">
                    <c:v>21-W23</c:v>
                  </c:pt>
                  <c:pt idx="6" c:formatCode="0.00_ ">
                    <c:v>21-W24</c:v>
                  </c:pt>
                  <c:pt idx="7" c:formatCode="0.00_ ">
                    <c:v>21-W25</c:v>
                  </c:pt>
                  <c:pt idx="8" c:formatCode="0.00_ ">
                    <c:v>21-W26</c:v>
                  </c:pt>
                  <c:pt idx="9" c:formatCode="0.00_ ">
                    <c:v>21-W27</c:v>
                  </c:pt>
                  <c:pt idx="10" c:formatCode="0.00_ ">
                    <c:v>21-W28</c:v>
                  </c:pt>
                  <c:pt idx="11" c:formatCode="0.00_ ">
                    <c:v>21-W29</c:v>
                  </c:pt>
                  <c:pt idx="12" c:formatCode="0.00_ ">
                    <c:v>21-W30</c:v>
                  </c:pt>
                  <c:pt idx="13" c:formatCode="0.00_ ">
                    <c:v>21-W31</c:v>
                  </c:pt>
                  <c:pt idx="14" c:formatCode="0.00_ ">
                    <c:v>21-W32</c:v>
                  </c:pt>
                  <c:pt idx="15" c:formatCode="0.00_ ">
                    <c:v>21-W33</c:v>
                  </c:pt>
                  <c:pt idx="16" c:formatCode="0.00_ ">
                    <c:v>21-W34</c:v>
                  </c:pt>
                </c:lvl>
                <c:lvl>
                  <c:pt idx="0">
                    <c:v>医疗整形</c:v>
                  </c:pt>
                </c:lvl>
              </c:multiLvlStrCache>
            </c:multiLvlStrRef>
          </c:cat>
          <c:val>
            <c:numRef>
              <c:f>Sheet1!$C$110:$S$110</c:f>
              <c:numCache>
                <c:formatCode>0.00_ </c:formatCode>
                <c:ptCount val="17"/>
                <c:pt idx="0">
                  <c:v>48.9496984282616</c:v>
                </c:pt>
                <c:pt idx="1">
                  <c:v>49.8657766236249</c:v>
                </c:pt>
                <c:pt idx="2">
                  <c:v>43.5004276034471</c:v>
                </c:pt>
                <c:pt idx="3">
                  <c:v>44.1491995378775</c:v>
                </c:pt>
                <c:pt idx="4">
                  <c:v>28.7976335479381</c:v>
                </c:pt>
                <c:pt idx="5">
                  <c:v>25.556182430887</c:v>
                </c:pt>
                <c:pt idx="6">
                  <c:v>28.7681753687143</c:v>
                </c:pt>
                <c:pt idx="7">
                  <c:v>46.7397724646242</c:v>
                </c:pt>
                <c:pt idx="8">
                  <c:v>54.5505736608714</c:v>
                </c:pt>
                <c:pt idx="9">
                  <c:v>59.6214182124949</c:v>
                </c:pt>
                <c:pt idx="10">
                  <c:v>61.1752760502602</c:v>
                </c:pt>
                <c:pt idx="11">
                  <c:v>61.3300165059101</c:v>
                </c:pt>
                <c:pt idx="12">
                  <c:v>52.8615987233425</c:v>
                </c:pt>
                <c:pt idx="13">
                  <c:v>63.9014511610338</c:v>
                </c:pt>
                <c:pt idx="14">
                  <c:v>43.17</c:v>
                </c:pt>
                <c:pt idx="15">
                  <c:v>44.9837926041353</c:v>
                </c:pt>
                <c:pt idx="16">
                  <c:v>49.91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1160569728"/>
        <c:axId val="1160570144"/>
      </c:lineChart>
      <c:catAx>
        <c:axId val="11605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570144"/>
        <c:crosses val="autoZero"/>
        <c:auto val="1"/>
        <c:lblAlgn val="ctr"/>
        <c:lblOffset val="100"/>
        <c:noMultiLvlLbl val="0"/>
      </c:catAx>
      <c:valAx>
        <c:axId val="116057014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5697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二级品类服务率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95774963998676"/>
          <c:y val="0.112610401910516"/>
          <c:w val="0.945304359780291"/>
          <c:h val="0.66656735614923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Sheet1!$C$125:$S$126</c:f>
              <c:multiLvlStrCache>
                <c:ptCount val="17"/>
                <c:lvl>
                  <c:pt idx="0" c:formatCode="0_ ">
                    <c:v>21-W18</c:v>
                  </c:pt>
                  <c:pt idx="1" c:formatCode="0.00_ ">
                    <c:v>21-W19</c:v>
                  </c:pt>
                  <c:pt idx="2" c:formatCode="0_ ">
                    <c:v>21-W20</c:v>
                  </c:pt>
                  <c:pt idx="3" c:formatCode="0.00_ ">
                    <c:v>21-W21</c:v>
                  </c:pt>
                  <c:pt idx="4" c:formatCode="0.00_ ">
                    <c:v>21-W22</c:v>
                  </c:pt>
                  <c:pt idx="5" c:formatCode="0.00_ ">
                    <c:v>21-W23</c:v>
                  </c:pt>
                  <c:pt idx="6" c:formatCode="0.00_ ">
                    <c:v>21-W24</c:v>
                  </c:pt>
                  <c:pt idx="7" c:formatCode="0.00_ ">
                    <c:v>21-W25</c:v>
                  </c:pt>
                  <c:pt idx="8" c:formatCode="0.00_ ">
                    <c:v>21-W26</c:v>
                  </c:pt>
                  <c:pt idx="9" c:formatCode="0.00_ ">
                    <c:v>21-W27</c:v>
                  </c:pt>
                  <c:pt idx="10" c:formatCode="0.00_ ">
                    <c:v>21-W28</c:v>
                  </c:pt>
                  <c:pt idx="11" c:formatCode="0.00_ ">
                    <c:v>21-W29</c:v>
                  </c:pt>
                  <c:pt idx="12" c:formatCode="0.00_ ">
                    <c:v>21-W30</c:v>
                  </c:pt>
                  <c:pt idx="13" c:formatCode="0.00_ ">
                    <c:v>21-W31</c:v>
                  </c:pt>
                  <c:pt idx="14" c:formatCode="0.00_ ">
                    <c:v>21-W32</c:v>
                  </c:pt>
                  <c:pt idx="15" c:formatCode="0.00_ ">
                    <c:v>21-W33</c:v>
                  </c:pt>
                  <c:pt idx="16" c:formatCode="0.00_ ">
                    <c:v>21-W34</c:v>
                  </c:pt>
                </c:lvl>
                <c:lvl>
                  <c:pt idx="0">
                    <c:v>体检中心</c:v>
                  </c:pt>
                </c:lvl>
              </c:multiLvlStrCache>
            </c:multiLvlStrRef>
          </c:cat>
          <c:val>
            <c:numRef>
              <c:f>Sheet1!$C$127:$S$127</c:f>
              <c:numCache>
                <c:formatCode>0.00_ </c:formatCode>
                <c:ptCount val="17"/>
                <c:pt idx="0">
                  <c:v>232.0279649425</c:v>
                </c:pt>
                <c:pt idx="1">
                  <c:v>231.043051917523</c:v>
                </c:pt>
                <c:pt idx="2">
                  <c:v>224.402915073238</c:v>
                </c:pt>
                <c:pt idx="3">
                  <c:v>245.30105129022</c:v>
                </c:pt>
                <c:pt idx="4">
                  <c:v>222.095671981777</c:v>
                </c:pt>
                <c:pt idx="5">
                  <c:v>243.64939637827</c:v>
                </c:pt>
                <c:pt idx="6">
                  <c:v>225.12908777969</c:v>
                </c:pt>
                <c:pt idx="7">
                  <c:v>271.478658046254</c:v>
                </c:pt>
                <c:pt idx="8">
                  <c:v>276.102929063293</c:v>
                </c:pt>
                <c:pt idx="9">
                  <c:v>267.161893591373</c:v>
                </c:pt>
                <c:pt idx="10">
                  <c:v>274.688008681498</c:v>
                </c:pt>
                <c:pt idx="11">
                  <c:v>248.917367883674</c:v>
                </c:pt>
                <c:pt idx="12">
                  <c:v>268.057469002165</c:v>
                </c:pt>
                <c:pt idx="13">
                  <c:v>256.509228717805</c:v>
                </c:pt>
                <c:pt idx="14">
                  <c:v>250.348177587554</c:v>
                </c:pt>
                <c:pt idx="15">
                  <c:v>242.366680737301</c:v>
                </c:pt>
                <c:pt idx="16">
                  <c:v>242.366680737301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1160569728"/>
        <c:axId val="1160570144"/>
      </c:lineChart>
      <c:catAx>
        <c:axId val="11605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570144"/>
        <c:crosses val="autoZero"/>
        <c:auto val="1"/>
        <c:lblAlgn val="ctr"/>
        <c:lblOffset val="100"/>
        <c:noMultiLvlLbl val="0"/>
      </c:catAx>
      <c:valAx>
        <c:axId val="116057014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5697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466725</xdr:colOff>
      <xdr:row>74</xdr:row>
      <xdr:rowOff>35560</xdr:rowOff>
    </xdr:from>
    <xdr:to>
      <xdr:col>35</xdr:col>
      <xdr:colOff>46413</xdr:colOff>
      <xdr:row>89</xdr:row>
      <xdr:rowOff>101370</xdr:rowOff>
    </xdr:to>
    <xdr:graphicFrame>
      <xdr:nvGraphicFramePr>
        <xdr:cNvPr id="2" name="图表 1"/>
        <xdr:cNvGraphicFramePr/>
      </xdr:nvGraphicFramePr>
      <xdr:xfrm>
        <a:off x="6721475" y="13183235"/>
        <a:ext cx="11416030" cy="2732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340995</xdr:colOff>
      <xdr:row>91</xdr:row>
      <xdr:rowOff>167640</xdr:rowOff>
    </xdr:from>
    <xdr:to>
      <xdr:col>34</xdr:col>
      <xdr:colOff>292618</xdr:colOff>
      <xdr:row>105</xdr:row>
      <xdr:rowOff>27245</xdr:rowOff>
    </xdr:to>
    <xdr:graphicFrame>
      <xdr:nvGraphicFramePr>
        <xdr:cNvPr id="3" name="图表 2"/>
        <xdr:cNvGraphicFramePr/>
      </xdr:nvGraphicFramePr>
      <xdr:xfrm>
        <a:off x="6119495" y="16337915"/>
        <a:ext cx="11755755" cy="2348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362585</xdr:colOff>
      <xdr:row>111</xdr:row>
      <xdr:rowOff>1270</xdr:rowOff>
    </xdr:from>
    <xdr:to>
      <xdr:col>29</xdr:col>
      <xdr:colOff>373731</xdr:colOff>
      <xdr:row>125</xdr:row>
      <xdr:rowOff>16743</xdr:rowOff>
    </xdr:to>
    <xdr:graphicFrame>
      <xdr:nvGraphicFramePr>
        <xdr:cNvPr id="4" name="图表 3"/>
        <xdr:cNvGraphicFramePr/>
      </xdr:nvGraphicFramePr>
      <xdr:xfrm>
        <a:off x="4712335" y="19727545"/>
        <a:ext cx="10704195" cy="250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24130</xdr:colOff>
      <xdr:row>130</xdr:row>
      <xdr:rowOff>47625</xdr:rowOff>
    </xdr:from>
    <xdr:to>
      <xdr:col>25</xdr:col>
      <xdr:colOff>345095</xdr:colOff>
      <xdr:row>143</xdr:row>
      <xdr:rowOff>162618</xdr:rowOff>
    </xdr:to>
    <xdr:graphicFrame>
      <xdr:nvGraphicFramePr>
        <xdr:cNvPr id="5" name="图表 4"/>
        <xdr:cNvGraphicFramePr/>
      </xdr:nvGraphicFramePr>
      <xdr:xfrm>
        <a:off x="2945130" y="23152100"/>
        <a:ext cx="10467975" cy="2426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27"/>
  <sheetViews>
    <sheetView tabSelected="1" zoomScale="70" zoomScaleNormal="70" topLeftCell="A83" workbookViewId="0">
      <pane xSplit="1" topLeftCell="B1" activePane="topRight" state="frozen"/>
      <selection/>
      <selection pane="topRight" activeCell="H95" sqref="H95"/>
    </sheetView>
  </sheetViews>
  <sheetFormatPr defaultColWidth="8.72727272727273" defaultRowHeight="14"/>
  <cols>
    <col min="1" max="1" width="28.1818181818182" customWidth="1"/>
    <col min="2" max="5" width="6.81818181818182" customWidth="1"/>
    <col min="6" max="18" width="6.81818181818182" style="3" customWidth="1"/>
    <col min="19" max="22" width="6.09090909090909" style="3" customWidth="1"/>
    <col min="23" max="24" width="6.09090909090909" style="4" customWidth="1"/>
    <col min="25" max="25" width="6.45454545454545" style="4" customWidth="1"/>
    <col min="26" max="27" width="7.27272727272727" style="4" customWidth="1"/>
    <col min="28" max="28" width="6.45454545454545" style="4" customWidth="1"/>
    <col min="29" max="35" width="7.27272727272727" style="4" customWidth="1"/>
    <col min="36" max="36" width="6.81818181818182" style="4" customWidth="1"/>
    <col min="37" max="39" width="6.09090909090909" style="4" customWidth="1"/>
    <col min="40" max="52" width="6.81818181818182" customWidth="1"/>
    <col min="53" max="53" width="12.6363636363636" customWidth="1"/>
    <col min="54" max="54" width="10.2727272727273" customWidth="1"/>
    <col min="55" max="56" width="5" customWidth="1"/>
    <col min="57" max="57" width="8.36363636363636" customWidth="1"/>
  </cols>
  <sheetData>
    <row r="1" spans="7:35"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W1" s="3"/>
      <c r="X1" s="3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1" customFormat="1" spans="12:35">
      <c r="L2" s="5"/>
      <c r="M2" s="5"/>
      <c r="N2" s="5"/>
      <c r="O2" s="5">
        <f>O12/N12-1</f>
        <v>0.0657259441844149</v>
      </c>
      <c r="P2" s="5"/>
      <c r="Q2" s="5"/>
      <c r="R2" s="5"/>
      <c r="Z2" s="5"/>
      <c r="AA2" s="5"/>
      <c r="AE2" s="1">
        <f>AE6+AE12+AE15</f>
        <v>6189</v>
      </c>
      <c r="AF2" s="5">
        <f>AF12/AE12-1</f>
        <v>0.194495412844037</v>
      </c>
      <c r="AG2" s="5"/>
      <c r="AH2" s="5"/>
      <c r="AI2" s="5"/>
    </row>
    <row r="3" spans="12:35">
      <c r="L3" s="5"/>
      <c r="M3" s="5"/>
      <c r="N3" s="5"/>
      <c r="O3" s="5"/>
      <c r="P3" s="5"/>
      <c r="Q3" s="5"/>
      <c r="R3" s="5"/>
      <c r="AF3" s="5">
        <f>AF2/AE2-1</f>
        <v>-0.999968574016344</v>
      </c>
      <c r="AG3" s="5"/>
      <c r="AH3" s="5"/>
      <c r="AI3" s="5"/>
    </row>
    <row r="4" s="2" customFormat="1" ht="13.75" customHeight="1" spans="1:58">
      <c r="A4" s="6" t="s">
        <v>0</v>
      </c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3"/>
      <c r="R4" s="34"/>
      <c r="S4" s="35" t="s">
        <v>2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61"/>
      <c r="AI4" s="62"/>
      <c r="AJ4" s="63" t="s">
        <v>3</v>
      </c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79" t="s">
        <v>4</v>
      </c>
      <c r="BC4" s="79"/>
      <c r="BD4" s="79"/>
      <c r="BE4" s="79"/>
      <c r="BF4"/>
    </row>
    <row r="5" s="2" customFormat="1" spans="1:58">
      <c r="A5" s="9"/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27" t="s">
        <v>14</v>
      </c>
      <c r="L5" s="28" t="s">
        <v>15</v>
      </c>
      <c r="M5" s="27" t="s">
        <v>16</v>
      </c>
      <c r="N5" s="27" t="s">
        <v>17</v>
      </c>
      <c r="O5" s="10" t="s">
        <v>18</v>
      </c>
      <c r="P5" s="29" t="s">
        <v>19</v>
      </c>
      <c r="Q5" s="29" t="s">
        <v>20</v>
      </c>
      <c r="R5" s="29" t="s">
        <v>21</v>
      </c>
      <c r="S5" s="29" t="s">
        <v>5</v>
      </c>
      <c r="T5" s="36" t="s">
        <v>6</v>
      </c>
      <c r="U5" s="10" t="s">
        <v>7</v>
      </c>
      <c r="V5" s="36" t="s">
        <v>8</v>
      </c>
      <c r="W5" s="36" t="s">
        <v>9</v>
      </c>
      <c r="X5" s="36" t="s">
        <v>10</v>
      </c>
      <c r="Y5" s="10" t="s">
        <v>11</v>
      </c>
      <c r="Z5" s="36" t="s">
        <v>12</v>
      </c>
      <c r="AA5" s="36" t="s">
        <v>13</v>
      </c>
      <c r="AB5" s="36" t="s">
        <v>14</v>
      </c>
      <c r="AC5" s="10" t="s">
        <v>15</v>
      </c>
      <c r="AD5" s="57" t="s">
        <v>16</v>
      </c>
      <c r="AE5" s="57" t="s">
        <v>17</v>
      </c>
      <c r="AF5" s="57" t="s">
        <v>18</v>
      </c>
      <c r="AG5" s="64" t="s">
        <v>19</v>
      </c>
      <c r="AH5" s="65" t="s">
        <v>20</v>
      </c>
      <c r="AI5" s="65" t="s">
        <v>21</v>
      </c>
      <c r="AJ5" s="66" t="s">
        <v>5</v>
      </c>
      <c r="AK5" s="67" t="s">
        <v>6</v>
      </c>
      <c r="AL5" s="67" t="s">
        <v>7</v>
      </c>
      <c r="AM5" s="67" t="s">
        <v>8</v>
      </c>
      <c r="AN5" s="67" t="s">
        <v>9</v>
      </c>
      <c r="AO5" s="78" t="s">
        <v>10</v>
      </c>
      <c r="AP5" s="66" t="s">
        <v>11</v>
      </c>
      <c r="AQ5" s="67" t="s">
        <v>12</v>
      </c>
      <c r="AR5" s="67" t="s">
        <v>13</v>
      </c>
      <c r="AS5" s="66" t="s">
        <v>14</v>
      </c>
      <c r="AT5" s="67" t="s">
        <v>15</v>
      </c>
      <c r="AU5" s="67" t="s">
        <v>16</v>
      </c>
      <c r="AV5" s="67" t="s">
        <v>17</v>
      </c>
      <c r="AW5" s="67" t="s">
        <v>18</v>
      </c>
      <c r="AX5" s="67" t="s">
        <v>19</v>
      </c>
      <c r="AY5" s="67" t="s">
        <v>20</v>
      </c>
      <c r="AZ5" s="67" t="s">
        <v>20</v>
      </c>
      <c r="BA5" s="80" t="s">
        <v>22</v>
      </c>
      <c r="BB5" s="81" t="s">
        <v>23</v>
      </c>
      <c r="BC5" s="82" t="s">
        <v>24</v>
      </c>
      <c r="BD5" s="82" t="s">
        <v>25</v>
      </c>
      <c r="BE5" s="82" t="s">
        <v>26</v>
      </c>
      <c r="BF5"/>
    </row>
    <row r="6" spans="1:57">
      <c r="A6" s="11" t="s">
        <v>27</v>
      </c>
      <c r="B6" s="12">
        <v>2003381</v>
      </c>
      <c r="C6" s="12">
        <v>1873158</v>
      </c>
      <c r="D6" s="12">
        <v>2008938</v>
      </c>
      <c r="E6" s="12">
        <v>2049776</v>
      </c>
      <c r="F6" s="12">
        <v>2162564</v>
      </c>
      <c r="G6" s="12">
        <v>2268756</v>
      </c>
      <c r="H6" s="12">
        <v>2268371</v>
      </c>
      <c r="I6" s="12">
        <v>1988117</v>
      </c>
      <c r="J6" s="12">
        <v>1935436</v>
      </c>
      <c r="K6" s="12">
        <v>1908727</v>
      </c>
      <c r="L6" s="12">
        <v>2167454</v>
      </c>
      <c r="M6" s="12">
        <v>2051767</v>
      </c>
      <c r="N6" s="12">
        <v>1702323</v>
      </c>
      <c r="O6" s="12">
        <v>1648789</v>
      </c>
      <c r="P6" s="12">
        <v>1751754</v>
      </c>
      <c r="Q6" s="23">
        <v>1847497</v>
      </c>
      <c r="R6" s="37">
        <v>1845303</v>
      </c>
      <c r="S6" s="12">
        <v>3813</v>
      </c>
      <c r="T6" s="12">
        <v>3786</v>
      </c>
      <c r="U6" s="12">
        <v>3895</v>
      </c>
      <c r="V6" s="12">
        <v>4433</v>
      </c>
      <c r="W6" s="12">
        <v>4503</v>
      </c>
      <c r="X6" s="12">
        <v>4590</v>
      </c>
      <c r="Y6" s="12">
        <v>4649</v>
      </c>
      <c r="Z6" s="12">
        <v>4495</v>
      </c>
      <c r="AA6" s="12">
        <v>4584</v>
      </c>
      <c r="AB6" s="12">
        <v>5041</v>
      </c>
      <c r="AC6" s="12">
        <v>5284</v>
      </c>
      <c r="AD6" s="12">
        <v>5108</v>
      </c>
      <c r="AE6" s="12">
        <v>4667</v>
      </c>
      <c r="AF6" s="12">
        <v>4778</v>
      </c>
      <c r="AG6" s="12">
        <v>4943</v>
      </c>
      <c r="AH6" s="23">
        <v>5005</v>
      </c>
      <c r="AI6" s="37">
        <v>5392</v>
      </c>
      <c r="AJ6" s="47">
        <f t="shared" ref="AJ6:AZ6" si="0">S6/B6*10000</f>
        <v>19.0328250093217</v>
      </c>
      <c r="AK6" s="47">
        <f t="shared" si="0"/>
        <v>20.2118561274596</v>
      </c>
      <c r="AL6" s="47">
        <f t="shared" si="0"/>
        <v>19.3883534484389</v>
      </c>
      <c r="AM6" s="47">
        <f t="shared" si="0"/>
        <v>21.6267533623186</v>
      </c>
      <c r="AN6" s="47">
        <f t="shared" si="0"/>
        <v>20.8225051374202</v>
      </c>
      <c r="AO6" s="47">
        <f t="shared" si="0"/>
        <v>20.2313514542771</v>
      </c>
      <c r="AP6" s="47">
        <f t="shared" si="0"/>
        <v>20.4948837734215</v>
      </c>
      <c r="AQ6" s="47">
        <f t="shared" si="0"/>
        <v>22.6093333541235</v>
      </c>
      <c r="AR6" s="47">
        <f t="shared" si="0"/>
        <v>23.6845857987554</v>
      </c>
      <c r="AS6" s="47">
        <f t="shared" si="0"/>
        <v>26.4102723962096</v>
      </c>
      <c r="AT6" s="47">
        <f t="shared" si="0"/>
        <v>24.3788334146884</v>
      </c>
      <c r="AU6" s="47">
        <f t="shared" si="0"/>
        <v>24.8956143655688</v>
      </c>
      <c r="AV6" s="47">
        <f t="shared" si="0"/>
        <v>27.4154787311221</v>
      </c>
      <c r="AW6" s="47">
        <f t="shared" si="0"/>
        <v>28.9788444731254</v>
      </c>
      <c r="AX6" s="47">
        <f t="shared" si="0"/>
        <v>28.2174323563697</v>
      </c>
      <c r="AY6" s="47">
        <f t="shared" si="0"/>
        <v>27.0907070485094</v>
      </c>
      <c r="AZ6" s="47">
        <f t="shared" si="0"/>
        <v>29.2201334956915</v>
      </c>
      <c r="BA6" s="83"/>
      <c r="BB6" s="84">
        <f>AZ6-AY6</f>
        <v>2.12942644718208</v>
      </c>
      <c r="BC6" s="85">
        <f>AH6/$Q$15*10000</f>
        <v>23.9804591599125</v>
      </c>
      <c r="BD6" s="85">
        <f>AI6/$R$15*10000</f>
        <v>25.6478923016843</v>
      </c>
      <c r="BE6" s="86">
        <f>BD6-BC6</f>
        <v>1.66743314177176</v>
      </c>
    </row>
    <row r="7" spans="1:57">
      <c r="A7" s="13" t="s">
        <v>28</v>
      </c>
      <c r="B7" s="14">
        <v>1232936</v>
      </c>
      <c r="C7" s="14">
        <v>1135415</v>
      </c>
      <c r="D7" s="14">
        <v>1194183</v>
      </c>
      <c r="E7" s="14">
        <v>1260920</v>
      </c>
      <c r="F7" s="14">
        <v>1314411</v>
      </c>
      <c r="G7" s="14">
        <v>1284382</v>
      </c>
      <c r="H7" s="14">
        <v>1300912</v>
      </c>
      <c r="I7" s="14">
        <v>1149818</v>
      </c>
      <c r="J7" s="14">
        <v>1053661</v>
      </c>
      <c r="K7" s="14">
        <v>1066637</v>
      </c>
      <c r="L7" s="14">
        <v>1185307</v>
      </c>
      <c r="M7" s="14">
        <v>1081532</v>
      </c>
      <c r="N7" s="14">
        <v>956166</v>
      </c>
      <c r="O7" s="14">
        <v>960195</v>
      </c>
      <c r="P7" s="14">
        <v>1002253</v>
      </c>
      <c r="Q7" s="38">
        <v>1051763</v>
      </c>
      <c r="R7" s="39">
        <v>1062180</v>
      </c>
      <c r="S7" s="14">
        <v>1954</v>
      </c>
      <c r="T7" s="14">
        <v>1913</v>
      </c>
      <c r="U7" s="14">
        <v>2036</v>
      </c>
      <c r="V7" s="14">
        <v>2321</v>
      </c>
      <c r="W7" s="14">
        <v>2277</v>
      </c>
      <c r="X7" s="14">
        <v>2298</v>
      </c>
      <c r="Y7" s="14">
        <v>2374</v>
      </c>
      <c r="Z7" s="14">
        <v>2172</v>
      </c>
      <c r="AA7" s="14">
        <v>2272</v>
      </c>
      <c r="AB7" s="14">
        <v>2531</v>
      </c>
      <c r="AC7" s="14">
        <v>2455</v>
      </c>
      <c r="AD7" s="14">
        <v>2298</v>
      </c>
      <c r="AE7" s="14">
        <v>2199</v>
      </c>
      <c r="AF7" s="14">
        <v>2288</v>
      </c>
      <c r="AG7" s="14">
        <v>2572</v>
      </c>
      <c r="AH7" s="38">
        <v>2558</v>
      </c>
      <c r="AI7" s="39">
        <v>2606</v>
      </c>
      <c r="AJ7" s="50">
        <f t="shared" ref="AJ7:AZ7" si="1">S7/B7*10000</f>
        <v>15.8483489816179</v>
      </c>
      <c r="AK7" s="50">
        <f t="shared" si="1"/>
        <v>16.8484650986644</v>
      </c>
      <c r="AL7" s="50">
        <f t="shared" si="1"/>
        <v>17.0493132124641</v>
      </c>
      <c r="AM7" s="50">
        <f t="shared" si="1"/>
        <v>18.4071947466929</v>
      </c>
      <c r="AN7" s="50">
        <f t="shared" si="1"/>
        <v>17.3233486329618</v>
      </c>
      <c r="AO7" s="50">
        <f t="shared" si="1"/>
        <v>17.8918732900337</v>
      </c>
      <c r="AP7" s="50">
        <f t="shared" si="1"/>
        <v>18.2487362711698</v>
      </c>
      <c r="AQ7" s="50">
        <f t="shared" si="1"/>
        <v>18.8899460610288</v>
      </c>
      <c r="AR7" s="50">
        <f t="shared" si="1"/>
        <v>21.562912549672</v>
      </c>
      <c r="AS7" s="50">
        <f t="shared" si="1"/>
        <v>23.7287849568316</v>
      </c>
      <c r="AT7" s="50">
        <f t="shared" si="1"/>
        <v>20.7119337015642</v>
      </c>
      <c r="AU7" s="50">
        <f t="shared" si="1"/>
        <v>21.2476376103527</v>
      </c>
      <c r="AV7" s="50">
        <f t="shared" si="1"/>
        <v>22.9980986565094</v>
      </c>
      <c r="AW7" s="50">
        <f t="shared" si="1"/>
        <v>23.828493170658</v>
      </c>
      <c r="AX7" s="50">
        <f t="shared" si="1"/>
        <v>25.6621831014724</v>
      </c>
      <c r="AY7" s="50">
        <f t="shared" si="1"/>
        <v>24.3210685296973</v>
      </c>
      <c r="AZ7" s="50">
        <f t="shared" si="1"/>
        <v>24.5344480219925</v>
      </c>
      <c r="BA7" s="83"/>
      <c r="BB7" s="84">
        <f t="shared" ref="BB7:BB15" si="2">AZ7-AY7</f>
        <v>0.213379492295225</v>
      </c>
      <c r="BC7" s="85">
        <f t="shared" ref="BC7:BC15" si="3">AH7/$Q$15*10000</f>
        <v>12.2561467594518</v>
      </c>
      <c r="BD7" s="85">
        <f t="shared" ref="BD7:BD15" si="4">AI7/$R$15*10000</f>
        <v>12.3958470582695</v>
      </c>
      <c r="BE7" s="86">
        <f>BD7-BC7</f>
        <v>0.13970029881772</v>
      </c>
    </row>
    <row r="8" spans="1:57">
      <c r="A8" s="13" t="s">
        <v>29</v>
      </c>
      <c r="B8" s="14">
        <v>271406</v>
      </c>
      <c r="C8" s="14">
        <v>269249</v>
      </c>
      <c r="D8" s="14">
        <v>279167</v>
      </c>
      <c r="E8" s="14">
        <v>283709</v>
      </c>
      <c r="F8" s="14">
        <v>260103</v>
      </c>
      <c r="G8" s="14">
        <v>270565</v>
      </c>
      <c r="H8" s="14">
        <v>261645</v>
      </c>
      <c r="I8" s="14">
        <v>271601</v>
      </c>
      <c r="J8" s="14">
        <v>282081</v>
      </c>
      <c r="K8" s="14">
        <v>277794</v>
      </c>
      <c r="L8" s="14">
        <v>342960</v>
      </c>
      <c r="M8" s="14">
        <v>318556</v>
      </c>
      <c r="N8" s="14">
        <v>261935</v>
      </c>
      <c r="O8" s="14">
        <v>244009</v>
      </c>
      <c r="P8" s="14">
        <v>246188</v>
      </c>
      <c r="Q8" s="38">
        <v>257016</v>
      </c>
      <c r="R8" s="39">
        <v>269966</v>
      </c>
      <c r="S8" s="14">
        <v>597</v>
      </c>
      <c r="T8" s="14">
        <v>627</v>
      </c>
      <c r="U8" s="14">
        <v>674</v>
      </c>
      <c r="V8" s="14">
        <v>811</v>
      </c>
      <c r="W8" s="14">
        <v>830</v>
      </c>
      <c r="X8" s="14">
        <v>780</v>
      </c>
      <c r="Y8" s="14">
        <v>705</v>
      </c>
      <c r="Z8" s="14">
        <v>794</v>
      </c>
      <c r="AA8" s="14">
        <v>816</v>
      </c>
      <c r="AB8" s="14">
        <v>936</v>
      </c>
      <c r="AC8" s="14">
        <v>1096</v>
      </c>
      <c r="AD8" s="14">
        <v>1004</v>
      </c>
      <c r="AE8" s="14">
        <v>950</v>
      </c>
      <c r="AF8" s="14">
        <v>939</v>
      </c>
      <c r="AG8" s="14">
        <v>954</v>
      </c>
      <c r="AH8" s="38">
        <v>931</v>
      </c>
      <c r="AI8" s="39">
        <v>1043</v>
      </c>
      <c r="AJ8" s="50">
        <f t="shared" ref="AJ8:AZ8" si="5">S8/B8*10000</f>
        <v>21.9965660302278</v>
      </c>
      <c r="AK8" s="50">
        <f t="shared" si="5"/>
        <v>23.2869945663679</v>
      </c>
      <c r="AL8" s="50">
        <f t="shared" si="5"/>
        <v>24.1432547543227</v>
      </c>
      <c r="AM8" s="50">
        <f t="shared" si="5"/>
        <v>28.5856282317445</v>
      </c>
      <c r="AN8" s="50">
        <f t="shared" si="5"/>
        <v>31.9104354813286</v>
      </c>
      <c r="AO8" s="50">
        <f t="shared" si="5"/>
        <v>28.8285624526454</v>
      </c>
      <c r="AP8" s="50">
        <f t="shared" si="5"/>
        <v>26.9449062661239</v>
      </c>
      <c r="AQ8" s="50">
        <f t="shared" si="5"/>
        <v>29.2340602575101</v>
      </c>
      <c r="AR8" s="50">
        <f t="shared" si="5"/>
        <v>28.9278611462665</v>
      </c>
      <c r="AS8" s="50">
        <f t="shared" si="5"/>
        <v>33.6940322685155</v>
      </c>
      <c r="AT8" s="50">
        <f t="shared" si="5"/>
        <v>31.9570795428038</v>
      </c>
      <c r="AU8" s="50">
        <f t="shared" si="5"/>
        <v>31.5172214618466</v>
      </c>
      <c r="AV8" s="50">
        <f t="shared" si="5"/>
        <v>36.2685399049382</v>
      </c>
      <c r="AW8" s="50">
        <f t="shared" si="5"/>
        <v>38.4821871324418</v>
      </c>
      <c r="AX8" s="50">
        <f t="shared" si="5"/>
        <v>38.7508733163274</v>
      </c>
      <c r="AY8" s="50">
        <f t="shared" si="5"/>
        <v>36.2234257789398</v>
      </c>
      <c r="AZ8" s="50">
        <f t="shared" si="5"/>
        <v>38.6344947141492</v>
      </c>
      <c r="BA8" s="83"/>
      <c r="BB8" s="84">
        <f t="shared" si="2"/>
        <v>2.41106893520936</v>
      </c>
      <c r="BC8" s="85">
        <f t="shared" si="3"/>
        <v>4.46070079478093</v>
      </c>
      <c r="BD8" s="85">
        <f t="shared" si="4"/>
        <v>4.96119281725829</v>
      </c>
      <c r="BE8" s="86">
        <f>BD8-BC8</f>
        <v>0.500492022477359</v>
      </c>
    </row>
    <row r="9" spans="1:57">
      <c r="A9" s="13" t="s">
        <v>30</v>
      </c>
      <c r="B9" s="14">
        <v>134628</v>
      </c>
      <c r="C9" s="14">
        <v>125537</v>
      </c>
      <c r="D9" s="14">
        <v>121608</v>
      </c>
      <c r="E9" s="14">
        <v>121180</v>
      </c>
      <c r="F9" s="14">
        <v>229880</v>
      </c>
      <c r="G9" s="14">
        <v>327905</v>
      </c>
      <c r="H9" s="14">
        <v>307284</v>
      </c>
      <c r="I9" s="14">
        <v>155756</v>
      </c>
      <c r="J9" s="14">
        <v>113656</v>
      </c>
      <c r="K9" s="14">
        <v>105499</v>
      </c>
      <c r="L9" s="14">
        <v>118185</v>
      </c>
      <c r="M9" s="14">
        <v>127833</v>
      </c>
      <c r="N9" s="14">
        <v>110288</v>
      </c>
      <c r="O9" s="14">
        <v>95303</v>
      </c>
      <c r="P9" s="14">
        <v>126951</v>
      </c>
      <c r="Q9" s="38">
        <v>136049</v>
      </c>
      <c r="R9" s="39">
        <v>134033</v>
      </c>
      <c r="S9" s="14">
        <v>659</v>
      </c>
      <c r="T9" s="14">
        <v>626</v>
      </c>
      <c r="U9" s="14">
        <v>529</v>
      </c>
      <c r="V9" s="14">
        <v>535</v>
      </c>
      <c r="W9" s="14">
        <v>662</v>
      </c>
      <c r="X9" s="14">
        <v>838</v>
      </c>
      <c r="Y9" s="14">
        <v>884</v>
      </c>
      <c r="Z9" s="14">
        <v>728</v>
      </c>
      <c r="AA9" s="14">
        <v>620</v>
      </c>
      <c r="AB9" s="14">
        <v>629</v>
      </c>
      <c r="AC9" s="14">
        <v>723</v>
      </c>
      <c r="AD9" s="14">
        <v>784</v>
      </c>
      <c r="AE9" s="14">
        <v>583</v>
      </c>
      <c r="AF9" s="14">
        <v>609</v>
      </c>
      <c r="AG9" s="14">
        <v>548</v>
      </c>
      <c r="AH9" s="38">
        <v>612</v>
      </c>
      <c r="AI9" s="39">
        <v>669</v>
      </c>
      <c r="AJ9" s="50">
        <f t="shared" ref="AJ9:AZ9" si="6">S9/B9*10000</f>
        <v>48.9496984282616</v>
      </c>
      <c r="AK9" s="50">
        <f t="shared" si="6"/>
        <v>49.8657766236249</v>
      </c>
      <c r="AL9" s="50">
        <f t="shared" si="6"/>
        <v>43.5004276034471</v>
      </c>
      <c r="AM9" s="50">
        <f t="shared" si="6"/>
        <v>44.1491995378775</v>
      </c>
      <c r="AN9" s="50">
        <f t="shared" si="6"/>
        <v>28.7976335479381</v>
      </c>
      <c r="AO9" s="50">
        <f t="shared" si="6"/>
        <v>25.556182430887</v>
      </c>
      <c r="AP9" s="50">
        <f t="shared" si="6"/>
        <v>28.7681753687143</v>
      </c>
      <c r="AQ9" s="50">
        <f t="shared" si="6"/>
        <v>46.7397724646242</v>
      </c>
      <c r="AR9" s="50">
        <f t="shared" si="6"/>
        <v>54.5505736608714</v>
      </c>
      <c r="AS9" s="50">
        <f t="shared" si="6"/>
        <v>59.6214182124949</v>
      </c>
      <c r="AT9" s="50">
        <f t="shared" si="6"/>
        <v>61.1752760502602</v>
      </c>
      <c r="AU9" s="50">
        <f t="shared" si="6"/>
        <v>61.3300165059101</v>
      </c>
      <c r="AV9" s="50">
        <f t="shared" si="6"/>
        <v>52.8615987233425</v>
      </c>
      <c r="AW9" s="50">
        <f t="shared" si="6"/>
        <v>63.9014511610338</v>
      </c>
      <c r="AX9" s="50">
        <f t="shared" si="6"/>
        <v>43.1662609983379</v>
      </c>
      <c r="AY9" s="50">
        <f t="shared" si="6"/>
        <v>44.9837926041353</v>
      </c>
      <c r="AZ9" s="50">
        <f t="shared" si="6"/>
        <v>49.9130811068916</v>
      </c>
      <c r="BA9" s="83"/>
      <c r="BB9" s="84">
        <f t="shared" si="2"/>
        <v>4.9292885027563</v>
      </c>
      <c r="BC9" s="85">
        <f t="shared" si="3"/>
        <v>2.93227592524805</v>
      </c>
      <c r="BD9" s="85">
        <f t="shared" si="4"/>
        <v>3.18220325478983</v>
      </c>
      <c r="BE9" s="86">
        <f t="shared" ref="BE9:BE15" si="7">BD9-BC9</f>
        <v>0.249927329541788</v>
      </c>
    </row>
    <row r="10" spans="1:57">
      <c r="A10" s="13" t="s">
        <v>31</v>
      </c>
      <c r="B10" s="14">
        <v>233500</v>
      </c>
      <c r="C10" s="14">
        <v>201021</v>
      </c>
      <c r="D10" s="14">
        <v>224779</v>
      </c>
      <c r="E10" s="14">
        <v>215763</v>
      </c>
      <c r="F10" s="14">
        <v>214874</v>
      </c>
      <c r="G10" s="14">
        <v>234109</v>
      </c>
      <c r="H10" s="14">
        <v>233188</v>
      </c>
      <c r="I10" s="14">
        <v>233209</v>
      </c>
      <c r="J10" s="14">
        <v>243100</v>
      </c>
      <c r="K10" s="14">
        <v>246466</v>
      </c>
      <c r="L10" s="14">
        <v>292369</v>
      </c>
      <c r="M10" s="14">
        <v>266947</v>
      </c>
      <c r="N10" s="14">
        <v>218815</v>
      </c>
      <c r="O10" s="14">
        <v>204297</v>
      </c>
      <c r="P10" s="14">
        <v>205365</v>
      </c>
      <c r="Q10" s="38">
        <v>218486</v>
      </c>
      <c r="R10" s="39">
        <v>224098</v>
      </c>
      <c r="S10" s="14">
        <v>376</v>
      </c>
      <c r="T10" s="14">
        <v>367</v>
      </c>
      <c r="U10" s="14">
        <v>391</v>
      </c>
      <c r="V10" s="14">
        <v>452</v>
      </c>
      <c r="W10" s="14">
        <v>437</v>
      </c>
      <c r="X10" s="14">
        <v>398</v>
      </c>
      <c r="Y10" s="14">
        <v>428</v>
      </c>
      <c r="Z10" s="14">
        <v>452</v>
      </c>
      <c r="AA10" s="14">
        <v>516</v>
      </c>
      <c r="AB10" s="14">
        <v>548</v>
      </c>
      <c r="AC10" s="14">
        <v>579</v>
      </c>
      <c r="AD10" s="14">
        <v>539</v>
      </c>
      <c r="AE10" s="14">
        <v>512</v>
      </c>
      <c r="AF10" s="14">
        <v>534</v>
      </c>
      <c r="AG10" s="14">
        <v>501</v>
      </c>
      <c r="AH10" s="38">
        <v>500</v>
      </c>
      <c r="AI10" s="39">
        <v>486</v>
      </c>
      <c r="AJ10" s="50">
        <f t="shared" ref="AJ10:AZ10" si="8">S10/B10*10000</f>
        <v>16.1027837259101</v>
      </c>
      <c r="AK10" s="50">
        <f t="shared" si="8"/>
        <v>18.2567990408962</v>
      </c>
      <c r="AL10" s="50">
        <f t="shared" si="8"/>
        <v>17.394863399161</v>
      </c>
      <c r="AM10" s="50">
        <f t="shared" si="8"/>
        <v>20.9489115371959</v>
      </c>
      <c r="AN10" s="50">
        <f t="shared" si="8"/>
        <v>20.3375001163473</v>
      </c>
      <c r="AO10" s="50">
        <f t="shared" si="8"/>
        <v>17.000627912639</v>
      </c>
      <c r="AP10" s="50">
        <f t="shared" si="8"/>
        <v>18.3542892430142</v>
      </c>
      <c r="AQ10" s="50">
        <f t="shared" si="8"/>
        <v>19.3817562787028</v>
      </c>
      <c r="AR10" s="50">
        <f t="shared" si="8"/>
        <v>21.2258329905389</v>
      </c>
      <c r="AS10" s="50">
        <f t="shared" si="8"/>
        <v>22.2343041230839</v>
      </c>
      <c r="AT10" s="50">
        <f t="shared" si="8"/>
        <v>19.8037411627088</v>
      </c>
      <c r="AU10" s="50">
        <f t="shared" si="8"/>
        <v>20.1912739232881</v>
      </c>
      <c r="AV10" s="50">
        <f t="shared" si="8"/>
        <v>23.3987615108653</v>
      </c>
      <c r="AW10" s="50">
        <f t="shared" si="8"/>
        <v>26.1384161294586</v>
      </c>
      <c r="AX10" s="50">
        <f t="shared" si="8"/>
        <v>24.3955883427069</v>
      </c>
      <c r="AY10" s="50">
        <f t="shared" si="8"/>
        <v>22.8847614950157</v>
      </c>
      <c r="AZ10" s="50">
        <f t="shared" si="8"/>
        <v>21.6869405349445</v>
      </c>
      <c r="BA10" s="83"/>
      <c r="BB10" s="84">
        <f t="shared" si="2"/>
        <v>-1.19782096007117</v>
      </c>
      <c r="BC10" s="85">
        <f t="shared" si="3"/>
        <v>2.39565026572553</v>
      </c>
      <c r="BD10" s="85">
        <f t="shared" si="4"/>
        <v>2.31173509989217</v>
      </c>
      <c r="BE10" s="86">
        <f t="shared" si="7"/>
        <v>-0.0839151658333606</v>
      </c>
    </row>
    <row r="11" spans="1:57">
      <c r="A11" s="15" t="s">
        <v>32</v>
      </c>
      <c r="B11" s="16">
        <v>19913</v>
      </c>
      <c r="C11" s="16">
        <v>33109</v>
      </c>
      <c r="D11" s="16">
        <v>31921</v>
      </c>
      <c r="E11" s="16">
        <v>33016</v>
      </c>
      <c r="F11" s="16">
        <v>29543</v>
      </c>
      <c r="G11" s="16">
        <v>29601</v>
      </c>
      <c r="H11" s="16">
        <v>25645</v>
      </c>
      <c r="I11" s="16">
        <v>31181</v>
      </c>
      <c r="J11" s="16">
        <v>32637</v>
      </c>
      <c r="K11" s="16">
        <v>32434</v>
      </c>
      <c r="L11" s="16">
        <v>35042</v>
      </c>
      <c r="M11" s="16">
        <v>33883</v>
      </c>
      <c r="N11" s="16">
        <v>29114</v>
      </c>
      <c r="O11" s="16">
        <v>28331</v>
      </c>
      <c r="P11" s="16">
        <v>29806</v>
      </c>
      <c r="Q11" s="40">
        <v>30193</v>
      </c>
      <c r="R11" s="41">
        <v>32367</v>
      </c>
      <c r="S11" s="16">
        <v>46</v>
      </c>
      <c r="T11" s="16">
        <v>73</v>
      </c>
      <c r="U11" s="16">
        <v>71</v>
      </c>
      <c r="V11" s="16">
        <v>87</v>
      </c>
      <c r="W11" s="16">
        <v>84</v>
      </c>
      <c r="X11" s="16">
        <v>77</v>
      </c>
      <c r="Y11" s="16">
        <v>55</v>
      </c>
      <c r="Z11" s="16">
        <v>82</v>
      </c>
      <c r="AA11" s="16">
        <v>85</v>
      </c>
      <c r="AB11" s="16">
        <v>100</v>
      </c>
      <c r="AC11" s="16">
        <v>101</v>
      </c>
      <c r="AD11" s="16">
        <v>116</v>
      </c>
      <c r="AE11" s="16">
        <v>101</v>
      </c>
      <c r="AF11" s="16">
        <v>104</v>
      </c>
      <c r="AG11" s="16">
        <v>85</v>
      </c>
      <c r="AH11" s="40">
        <v>85</v>
      </c>
      <c r="AI11" s="41">
        <v>100</v>
      </c>
      <c r="AJ11" s="50">
        <f t="shared" ref="AJ11:AZ11" si="9">S11/B11*10000</f>
        <v>23.1004871189675</v>
      </c>
      <c r="AK11" s="53">
        <f t="shared" si="9"/>
        <v>22.0483856353257</v>
      </c>
      <c r="AL11" s="50">
        <f t="shared" si="9"/>
        <v>22.2424109520378</v>
      </c>
      <c r="AM11" s="53">
        <f t="shared" si="9"/>
        <v>26.3508601889993</v>
      </c>
      <c r="AN11" s="53">
        <f t="shared" si="9"/>
        <v>28.4331313678367</v>
      </c>
      <c r="AO11" s="50">
        <f t="shared" si="9"/>
        <v>26.0126347082869</v>
      </c>
      <c r="AP11" s="50">
        <f t="shared" si="9"/>
        <v>21.4466757652564</v>
      </c>
      <c r="AQ11" s="53">
        <f t="shared" si="9"/>
        <v>26.2980661300151</v>
      </c>
      <c r="AR11" s="50">
        <f t="shared" si="9"/>
        <v>26.0440604222202</v>
      </c>
      <c r="AS11" s="50">
        <f t="shared" si="9"/>
        <v>30.8318431275822</v>
      </c>
      <c r="AT11" s="53">
        <f t="shared" si="9"/>
        <v>28.8225557901946</v>
      </c>
      <c r="AU11" s="53">
        <f t="shared" si="9"/>
        <v>34.235457308975</v>
      </c>
      <c r="AV11" s="53">
        <f t="shared" si="9"/>
        <v>34.6912138490073</v>
      </c>
      <c r="AW11" s="53">
        <f t="shared" si="9"/>
        <v>36.7089054392715</v>
      </c>
      <c r="AX11" s="53">
        <f t="shared" si="9"/>
        <v>28.5177481044085</v>
      </c>
      <c r="AY11" s="53">
        <f t="shared" si="9"/>
        <v>28.1522207134104</v>
      </c>
      <c r="AZ11" s="53">
        <f t="shared" si="9"/>
        <v>30.8956653381531</v>
      </c>
      <c r="BA11" s="83"/>
      <c r="BB11" s="84">
        <f t="shared" si="2"/>
        <v>2.74344462474266</v>
      </c>
      <c r="BC11" s="85">
        <f t="shared" si="3"/>
        <v>0.40726054517334</v>
      </c>
      <c r="BD11" s="85">
        <f t="shared" si="4"/>
        <v>0.475665658414026</v>
      </c>
      <c r="BE11" s="86">
        <f t="shared" si="7"/>
        <v>0.0684051132406864</v>
      </c>
    </row>
    <row r="12" spans="1:57">
      <c r="A12" s="11" t="s">
        <v>33</v>
      </c>
      <c r="B12" s="12">
        <v>215817</v>
      </c>
      <c r="C12" s="12">
        <v>217481</v>
      </c>
      <c r="D12" s="12">
        <v>232235</v>
      </c>
      <c r="E12" s="12">
        <v>232269</v>
      </c>
      <c r="F12" s="12">
        <v>261403</v>
      </c>
      <c r="G12" s="12">
        <v>286689</v>
      </c>
      <c r="H12" s="12">
        <v>272235</v>
      </c>
      <c r="I12" s="12">
        <v>229777</v>
      </c>
      <c r="J12" s="12">
        <v>269017</v>
      </c>
      <c r="K12" s="12">
        <v>229430</v>
      </c>
      <c r="L12" s="12">
        <v>264347</v>
      </c>
      <c r="M12" s="12">
        <v>249618</v>
      </c>
      <c r="N12" s="12">
        <v>216642</v>
      </c>
      <c r="O12" s="12">
        <v>230881</v>
      </c>
      <c r="P12" s="12">
        <v>238308</v>
      </c>
      <c r="Q12" s="23">
        <v>239619</v>
      </c>
      <c r="R12" s="37">
        <v>257014</v>
      </c>
      <c r="S12" s="12">
        <v>804</v>
      </c>
      <c r="T12" s="12">
        <v>1078</v>
      </c>
      <c r="U12" s="12">
        <v>1053</v>
      </c>
      <c r="V12" s="12">
        <v>1145</v>
      </c>
      <c r="W12" s="12">
        <v>1160</v>
      </c>
      <c r="X12" s="12">
        <v>1236</v>
      </c>
      <c r="Y12" s="12">
        <v>1087</v>
      </c>
      <c r="Z12" s="12">
        <v>1319</v>
      </c>
      <c r="AA12" s="12">
        <v>1290</v>
      </c>
      <c r="AB12" s="12">
        <v>1370</v>
      </c>
      <c r="AC12" s="12">
        <v>1307</v>
      </c>
      <c r="AD12" s="12">
        <v>1193</v>
      </c>
      <c r="AE12" s="12">
        <v>1090</v>
      </c>
      <c r="AF12" s="12">
        <v>1302</v>
      </c>
      <c r="AG12" s="12">
        <v>1331</v>
      </c>
      <c r="AH12" s="23">
        <v>1246</v>
      </c>
      <c r="AI12" s="37">
        <v>1185</v>
      </c>
      <c r="AJ12" s="68">
        <f t="shared" ref="AJ12:AZ12" si="10">S12/B12*10000</f>
        <v>37.2537844562755</v>
      </c>
      <c r="AK12" s="47">
        <f t="shared" si="10"/>
        <v>49.567548429518</v>
      </c>
      <c r="AL12" s="68">
        <f t="shared" si="10"/>
        <v>45.3420027127694</v>
      </c>
      <c r="AM12" s="47">
        <f t="shared" si="10"/>
        <v>49.2962900774533</v>
      </c>
      <c r="AN12" s="47">
        <f t="shared" si="10"/>
        <v>44.3759252954251</v>
      </c>
      <c r="AO12" s="68">
        <f t="shared" si="10"/>
        <v>43.1129202724904</v>
      </c>
      <c r="AP12" s="68">
        <f t="shared" si="10"/>
        <v>39.9287380388268</v>
      </c>
      <c r="AQ12" s="47">
        <f t="shared" si="10"/>
        <v>57.4034825069524</v>
      </c>
      <c r="AR12" s="68">
        <f t="shared" si="10"/>
        <v>47.9523598880368</v>
      </c>
      <c r="AS12" s="68">
        <f t="shared" si="10"/>
        <v>59.713202283921</v>
      </c>
      <c r="AT12" s="47">
        <f t="shared" si="10"/>
        <v>49.4425887186161</v>
      </c>
      <c r="AU12" s="47">
        <f t="shared" si="10"/>
        <v>47.7930277463965</v>
      </c>
      <c r="AV12" s="47">
        <f t="shared" si="10"/>
        <v>50.31342029708</v>
      </c>
      <c r="AW12" s="47">
        <f t="shared" si="10"/>
        <v>56.392687141861</v>
      </c>
      <c r="AX12" s="47">
        <f t="shared" si="10"/>
        <v>55.852090571865</v>
      </c>
      <c r="AY12" s="47">
        <f t="shared" si="10"/>
        <v>51.9992154211477</v>
      </c>
      <c r="AZ12" s="47">
        <f t="shared" si="10"/>
        <v>46.1064377815994</v>
      </c>
      <c r="BA12" s="83"/>
      <c r="BB12" s="84">
        <f t="shared" si="2"/>
        <v>-5.89277763954829</v>
      </c>
      <c r="BC12" s="85">
        <f t="shared" si="3"/>
        <v>5.96996046218802</v>
      </c>
      <c r="BD12" s="85">
        <f t="shared" si="4"/>
        <v>5.63663805220621</v>
      </c>
      <c r="BE12" s="86">
        <f t="shared" si="7"/>
        <v>-0.333322409981806</v>
      </c>
    </row>
    <row r="13" spans="1:57">
      <c r="A13" s="13" t="s">
        <v>34</v>
      </c>
      <c r="B13" s="14">
        <v>163854</v>
      </c>
      <c r="C13" s="14">
        <v>151293</v>
      </c>
      <c r="D13" s="14">
        <v>166487</v>
      </c>
      <c r="E13" s="14">
        <v>163820</v>
      </c>
      <c r="F13" s="14">
        <v>186496</v>
      </c>
      <c r="G13" s="14">
        <v>207551</v>
      </c>
      <c r="H13" s="14">
        <v>195061</v>
      </c>
      <c r="I13" s="14">
        <v>158438</v>
      </c>
      <c r="J13" s="14">
        <v>150398</v>
      </c>
      <c r="K13" s="14">
        <v>158041</v>
      </c>
      <c r="L13" s="14">
        <v>172220</v>
      </c>
      <c r="M13" s="14">
        <v>174605</v>
      </c>
      <c r="N13" s="14">
        <v>152024</v>
      </c>
      <c r="O13" s="14">
        <v>146400</v>
      </c>
      <c r="P13" s="14">
        <v>153482</v>
      </c>
      <c r="Q13" s="38">
        <v>161020</v>
      </c>
      <c r="R13" s="39">
        <v>171638</v>
      </c>
      <c r="S13" s="14">
        <v>299</v>
      </c>
      <c r="T13" s="14">
        <v>293</v>
      </c>
      <c r="U13" s="14">
        <v>326</v>
      </c>
      <c r="V13" s="14">
        <v>357</v>
      </c>
      <c r="W13" s="14">
        <v>374</v>
      </c>
      <c r="X13" s="14">
        <v>363</v>
      </c>
      <c r="Y13" s="14">
        <v>322</v>
      </c>
      <c r="Z13" s="14">
        <v>368</v>
      </c>
      <c r="AA13" s="14">
        <v>299</v>
      </c>
      <c r="AB13" s="14">
        <v>409</v>
      </c>
      <c r="AC13" s="14">
        <v>363</v>
      </c>
      <c r="AD13" s="14">
        <v>355</v>
      </c>
      <c r="AE13" s="14">
        <v>315</v>
      </c>
      <c r="AF13" s="14">
        <v>318</v>
      </c>
      <c r="AG13" s="14">
        <v>361</v>
      </c>
      <c r="AH13" s="38">
        <v>363</v>
      </c>
      <c r="AI13" s="39">
        <v>383</v>
      </c>
      <c r="AJ13" s="50">
        <f t="shared" ref="AJ13:AZ13" si="11">S13/B13*10000</f>
        <v>18.2479524454697</v>
      </c>
      <c r="AK13" s="50">
        <f t="shared" si="11"/>
        <v>19.3663950083613</v>
      </c>
      <c r="AL13" s="50">
        <f t="shared" si="11"/>
        <v>19.5811084348928</v>
      </c>
      <c r="AM13" s="50">
        <f t="shared" si="11"/>
        <v>21.7922109632523</v>
      </c>
      <c r="AN13" s="50">
        <f t="shared" si="11"/>
        <v>20.0540494166095</v>
      </c>
      <c r="AO13" s="50">
        <f t="shared" si="11"/>
        <v>17.4896772359565</v>
      </c>
      <c r="AP13" s="50">
        <f t="shared" si="11"/>
        <v>16.5076565792239</v>
      </c>
      <c r="AQ13" s="50">
        <f t="shared" si="11"/>
        <v>23.2267511581818</v>
      </c>
      <c r="AR13" s="50">
        <f t="shared" si="11"/>
        <v>19.8805835183979</v>
      </c>
      <c r="AS13" s="50">
        <f t="shared" si="11"/>
        <v>25.8793604191317</v>
      </c>
      <c r="AT13" s="50">
        <f t="shared" si="11"/>
        <v>21.0776913250494</v>
      </c>
      <c r="AU13" s="50">
        <f t="shared" si="11"/>
        <v>20.331605624123</v>
      </c>
      <c r="AV13" s="50">
        <f t="shared" si="11"/>
        <v>20.7204125664369</v>
      </c>
      <c r="AW13" s="50">
        <f t="shared" si="11"/>
        <v>21.7213114754098</v>
      </c>
      <c r="AX13" s="50">
        <f t="shared" si="11"/>
        <v>23.5206734340183</v>
      </c>
      <c r="AY13" s="50">
        <f t="shared" si="11"/>
        <v>22.5437833809465</v>
      </c>
      <c r="AZ13" s="50">
        <f t="shared" si="11"/>
        <v>22.3144059007912</v>
      </c>
      <c r="BA13" s="83"/>
      <c r="BB13" s="84">
        <f t="shared" si="2"/>
        <v>-0.229377480155264</v>
      </c>
      <c r="BC13" s="85">
        <f t="shared" si="3"/>
        <v>1.73924209291673</v>
      </c>
      <c r="BD13" s="85">
        <f t="shared" si="4"/>
        <v>1.82179947172572</v>
      </c>
      <c r="BE13" s="86">
        <f t="shared" si="7"/>
        <v>0.0825573788089871</v>
      </c>
    </row>
    <row r="14" spans="1:57">
      <c r="A14" s="15" t="s">
        <v>35</v>
      </c>
      <c r="B14" s="16">
        <v>19739</v>
      </c>
      <c r="C14" s="16">
        <v>29778</v>
      </c>
      <c r="D14" s="16">
        <v>27718</v>
      </c>
      <c r="E14" s="16">
        <v>28251</v>
      </c>
      <c r="F14" s="16">
        <v>31608</v>
      </c>
      <c r="G14" s="16">
        <v>31808</v>
      </c>
      <c r="H14" s="16">
        <v>29050</v>
      </c>
      <c r="I14" s="16">
        <v>31089</v>
      </c>
      <c r="J14" s="16">
        <v>30351</v>
      </c>
      <c r="K14" s="16">
        <v>30693</v>
      </c>
      <c r="L14" s="16">
        <v>29488</v>
      </c>
      <c r="M14" s="16">
        <v>28403</v>
      </c>
      <c r="N14" s="16">
        <v>25405</v>
      </c>
      <c r="O14" s="16">
        <v>28498</v>
      </c>
      <c r="P14" s="16">
        <v>29439</v>
      </c>
      <c r="Q14" s="40">
        <v>28428</v>
      </c>
      <c r="R14" s="41">
        <v>30277</v>
      </c>
      <c r="S14" s="16">
        <v>458</v>
      </c>
      <c r="T14" s="16">
        <v>688</v>
      </c>
      <c r="U14" s="16">
        <v>622</v>
      </c>
      <c r="V14" s="16">
        <v>693</v>
      </c>
      <c r="W14" s="16">
        <v>702</v>
      </c>
      <c r="X14" s="16">
        <v>775</v>
      </c>
      <c r="Y14" s="16">
        <v>654</v>
      </c>
      <c r="Z14" s="16">
        <v>844</v>
      </c>
      <c r="AA14" s="16">
        <v>838</v>
      </c>
      <c r="AB14" s="16">
        <v>820</v>
      </c>
      <c r="AC14" s="16">
        <v>810</v>
      </c>
      <c r="AD14" s="16">
        <v>707</v>
      </c>
      <c r="AE14" s="16">
        <v>681</v>
      </c>
      <c r="AF14" s="16">
        <v>731</v>
      </c>
      <c r="AG14" s="16">
        <v>737</v>
      </c>
      <c r="AH14" s="40">
        <v>689</v>
      </c>
      <c r="AI14" s="41">
        <v>664</v>
      </c>
      <c r="AJ14" s="53">
        <f t="shared" ref="AJ14:AZ14" si="12">S14/B14*10000</f>
        <v>232.0279649425</v>
      </c>
      <c r="AK14" s="53">
        <f t="shared" si="12"/>
        <v>231.043051917523</v>
      </c>
      <c r="AL14" s="53">
        <f t="shared" si="12"/>
        <v>224.402915073238</v>
      </c>
      <c r="AM14" s="53">
        <f t="shared" si="12"/>
        <v>245.30105129022</v>
      </c>
      <c r="AN14" s="53">
        <f t="shared" si="12"/>
        <v>222.095671981777</v>
      </c>
      <c r="AO14" s="53">
        <f t="shared" si="12"/>
        <v>243.64939637827</v>
      </c>
      <c r="AP14" s="53">
        <f t="shared" si="12"/>
        <v>225.12908777969</v>
      </c>
      <c r="AQ14" s="53">
        <f t="shared" si="12"/>
        <v>271.478658046254</v>
      </c>
      <c r="AR14" s="53">
        <f t="shared" si="12"/>
        <v>276.102929063293</v>
      </c>
      <c r="AS14" s="53">
        <f t="shared" si="12"/>
        <v>267.161893591373</v>
      </c>
      <c r="AT14" s="53">
        <f t="shared" si="12"/>
        <v>274.688008681498</v>
      </c>
      <c r="AU14" s="53">
        <f t="shared" si="12"/>
        <v>248.917367883674</v>
      </c>
      <c r="AV14" s="53">
        <f t="shared" si="12"/>
        <v>268.057469002165</v>
      </c>
      <c r="AW14" s="53">
        <f t="shared" si="12"/>
        <v>256.509228717805</v>
      </c>
      <c r="AX14" s="53">
        <f t="shared" si="12"/>
        <v>250.348177587554</v>
      </c>
      <c r="AY14" s="53">
        <f t="shared" si="12"/>
        <v>242.366680737301</v>
      </c>
      <c r="AZ14" s="53">
        <f t="shared" si="12"/>
        <v>219.308385903491</v>
      </c>
      <c r="BA14" s="83"/>
      <c r="BB14" s="84">
        <f t="shared" si="2"/>
        <v>-23.0582948338102</v>
      </c>
      <c r="BC14" s="85">
        <f t="shared" si="3"/>
        <v>3.30120606616978</v>
      </c>
      <c r="BD14" s="85">
        <f t="shared" si="4"/>
        <v>3.15841997186913</v>
      </c>
      <c r="BE14" s="86">
        <f t="shared" si="7"/>
        <v>-0.142786094300644</v>
      </c>
    </row>
    <row r="15" spans="1:57">
      <c r="A15" s="11" t="s">
        <v>36</v>
      </c>
      <c r="B15" s="12">
        <v>2219198</v>
      </c>
      <c r="C15" s="12">
        <v>2090639</v>
      </c>
      <c r="D15" s="12">
        <v>2241173</v>
      </c>
      <c r="E15" s="12">
        <v>2282045</v>
      </c>
      <c r="F15" s="12">
        <v>2423967</v>
      </c>
      <c r="G15" s="12">
        <v>2555445</v>
      </c>
      <c r="H15" s="12">
        <v>2540606</v>
      </c>
      <c r="I15" s="12">
        <v>2217894</v>
      </c>
      <c r="J15" s="12">
        <v>2204453</v>
      </c>
      <c r="K15" s="12">
        <v>2138157</v>
      </c>
      <c r="L15" s="12">
        <v>2431801</v>
      </c>
      <c r="M15" s="12">
        <v>2301385</v>
      </c>
      <c r="N15" s="12">
        <v>1918965</v>
      </c>
      <c r="O15" s="12">
        <v>1879670</v>
      </c>
      <c r="P15" s="12">
        <v>1990062</v>
      </c>
      <c r="Q15" s="23">
        <v>2087116</v>
      </c>
      <c r="R15" s="37">
        <v>2102317</v>
      </c>
      <c r="S15" s="12">
        <v>680</v>
      </c>
      <c r="T15" s="12">
        <v>640</v>
      </c>
      <c r="U15" s="12">
        <v>663</v>
      </c>
      <c r="V15" s="12">
        <v>654</v>
      </c>
      <c r="W15" s="12">
        <v>756</v>
      </c>
      <c r="X15" s="12">
        <v>769</v>
      </c>
      <c r="Y15" s="12">
        <v>703</v>
      </c>
      <c r="Z15" s="12">
        <v>638</v>
      </c>
      <c r="AA15" s="12">
        <v>705</v>
      </c>
      <c r="AB15" s="12">
        <v>533</v>
      </c>
      <c r="AC15" s="12">
        <v>594</v>
      </c>
      <c r="AD15" s="12">
        <v>539</v>
      </c>
      <c r="AE15" s="12">
        <v>432</v>
      </c>
      <c r="AF15" s="12">
        <v>491</v>
      </c>
      <c r="AG15" s="12">
        <v>473</v>
      </c>
      <c r="AH15" s="23">
        <v>512</v>
      </c>
      <c r="AI15" s="37">
        <v>502</v>
      </c>
      <c r="AJ15" s="47">
        <f t="shared" ref="AJ15:AZ15" si="13">S15/B15*10000</f>
        <v>3.06417002899246</v>
      </c>
      <c r="AK15" s="47">
        <f t="shared" si="13"/>
        <v>3.06126500079641</v>
      </c>
      <c r="AL15" s="47">
        <f t="shared" si="13"/>
        <v>2.95827229758702</v>
      </c>
      <c r="AM15" s="47">
        <f t="shared" si="13"/>
        <v>2.86585058576847</v>
      </c>
      <c r="AN15" s="47">
        <f t="shared" si="13"/>
        <v>3.1188543408388</v>
      </c>
      <c r="AO15" s="47">
        <f t="shared" si="13"/>
        <v>3.00926061801369</v>
      </c>
      <c r="AP15" s="47">
        <f t="shared" si="13"/>
        <v>2.76705636371795</v>
      </c>
      <c r="AQ15" s="47">
        <f t="shared" si="13"/>
        <v>2.87660275919408</v>
      </c>
      <c r="AR15" s="47">
        <f t="shared" si="13"/>
        <v>3.19807226554615</v>
      </c>
      <c r="AS15" s="47">
        <f t="shared" si="13"/>
        <v>2.49280104314136</v>
      </c>
      <c r="AT15" s="47">
        <f t="shared" si="13"/>
        <v>2.44263408066696</v>
      </c>
      <c r="AU15" s="47">
        <f t="shared" si="13"/>
        <v>2.34206792866035</v>
      </c>
      <c r="AV15" s="47">
        <f t="shared" si="13"/>
        <v>2.25121354480149</v>
      </c>
      <c r="AW15" s="47">
        <f t="shared" si="13"/>
        <v>2.61216064521964</v>
      </c>
      <c r="AX15" s="47">
        <f t="shared" si="13"/>
        <v>2.37681037073217</v>
      </c>
      <c r="AY15" s="47">
        <f t="shared" si="13"/>
        <v>2.45314587210294</v>
      </c>
      <c r="AZ15" s="47">
        <f t="shared" si="13"/>
        <v>2.38784160523841</v>
      </c>
      <c r="BA15" s="83"/>
      <c r="BB15" s="84">
        <f t="shared" si="2"/>
        <v>-0.0653042668645294</v>
      </c>
      <c r="BC15" s="85">
        <f t="shared" si="3"/>
        <v>2.45314587210294</v>
      </c>
      <c r="BD15" s="85">
        <f t="shared" si="4"/>
        <v>2.38784160523841</v>
      </c>
      <c r="BE15" s="86">
        <f t="shared" si="7"/>
        <v>-0.0653042668645294</v>
      </c>
    </row>
    <row r="16" ht="13.5" customHeight="1" spans="8:35"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="2" customFormat="1" spans="1:37">
      <c r="A17" s="17" t="s">
        <v>37</v>
      </c>
      <c r="B17" s="18" t="s">
        <v>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30"/>
      <c r="O17" s="30"/>
      <c r="P17" s="30"/>
      <c r="Q17" s="30"/>
      <c r="R17" s="42"/>
      <c r="S17" s="43" t="s">
        <v>3</v>
      </c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69"/>
      <c r="AJ17" s="70"/>
      <c r="AK17"/>
    </row>
    <row r="18" s="2" customFormat="1" spans="1:37">
      <c r="A18" s="20"/>
      <c r="B18" s="21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10" t="s">
        <v>10</v>
      </c>
      <c r="H18" s="10" t="s">
        <v>11</v>
      </c>
      <c r="I18" s="10" t="s">
        <v>12</v>
      </c>
      <c r="J18" s="10" t="s">
        <v>13</v>
      </c>
      <c r="K18" s="10" t="s">
        <v>14</v>
      </c>
      <c r="L18" s="10" t="s">
        <v>15</v>
      </c>
      <c r="M18" s="10" t="s">
        <v>16</v>
      </c>
      <c r="N18" s="10" t="s">
        <v>17</v>
      </c>
      <c r="O18" s="10" t="s">
        <v>18</v>
      </c>
      <c r="P18" s="10" t="s">
        <v>19</v>
      </c>
      <c r="Q18" s="10" t="s">
        <v>20</v>
      </c>
      <c r="R18" s="10" t="s">
        <v>21</v>
      </c>
      <c r="S18" s="10" t="s">
        <v>5</v>
      </c>
      <c r="T18" s="10" t="s">
        <v>6</v>
      </c>
      <c r="U18" s="10" t="s">
        <v>7</v>
      </c>
      <c r="V18" s="10" t="s">
        <v>8</v>
      </c>
      <c r="W18" s="10" t="s">
        <v>9</v>
      </c>
      <c r="X18" s="10" t="s">
        <v>10</v>
      </c>
      <c r="Y18" s="10" t="s">
        <v>11</v>
      </c>
      <c r="Z18" s="10" t="s">
        <v>12</v>
      </c>
      <c r="AA18" s="10" t="s">
        <v>13</v>
      </c>
      <c r="AB18" s="10" t="s">
        <v>14</v>
      </c>
      <c r="AC18" s="10" t="s">
        <v>15</v>
      </c>
      <c r="AD18" s="10" t="s">
        <v>16</v>
      </c>
      <c r="AE18" s="10" t="s">
        <v>17</v>
      </c>
      <c r="AF18" s="10" t="s">
        <v>18</v>
      </c>
      <c r="AG18" s="10" t="s">
        <v>19</v>
      </c>
      <c r="AH18" s="10" t="s">
        <v>20</v>
      </c>
      <c r="AI18" s="10" t="s">
        <v>21</v>
      </c>
      <c r="AJ18" s="71" t="s">
        <v>38</v>
      </c>
      <c r="AK18"/>
    </row>
    <row r="19" spans="1:39">
      <c r="A19" s="22" t="s">
        <v>39</v>
      </c>
      <c r="B19" s="23">
        <f t="shared" ref="B19:M19" si="14">S7</f>
        <v>1954</v>
      </c>
      <c r="C19" s="23">
        <f t="shared" si="14"/>
        <v>1913</v>
      </c>
      <c r="D19" s="23">
        <f t="shared" si="14"/>
        <v>2036</v>
      </c>
      <c r="E19" s="23">
        <f t="shared" si="14"/>
        <v>2321</v>
      </c>
      <c r="F19" s="12">
        <f t="shared" si="14"/>
        <v>2277</v>
      </c>
      <c r="G19" s="12">
        <f t="shared" si="14"/>
        <v>2298</v>
      </c>
      <c r="H19" s="12">
        <f t="shared" si="14"/>
        <v>2374</v>
      </c>
      <c r="I19" s="12">
        <f t="shared" si="14"/>
        <v>2172</v>
      </c>
      <c r="J19" s="12">
        <f t="shared" si="14"/>
        <v>2272</v>
      </c>
      <c r="K19" s="12">
        <f t="shared" si="14"/>
        <v>2531</v>
      </c>
      <c r="L19" s="12">
        <f t="shared" si="14"/>
        <v>2455</v>
      </c>
      <c r="M19" s="12">
        <f t="shared" si="14"/>
        <v>2298</v>
      </c>
      <c r="N19" s="12">
        <f t="shared" ref="N19:R19" si="15">AE7</f>
        <v>2199</v>
      </c>
      <c r="O19" s="12">
        <f t="shared" si="15"/>
        <v>2288</v>
      </c>
      <c r="P19" s="12">
        <f t="shared" si="15"/>
        <v>2572</v>
      </c>
      <c r="Q19" s="12">
        <f t="shared" si="15"/>
        <v>2558</v>
      </c>
      <c r="R19" s="45">
        <v>2606</v>
      </c>
      <c r="S19" s="46">
        <f t="shared" ref="S19:AI19" si="16">AJ7</f>
        <v>15.8483489816179</v>
      </c>
      <c r="T19" s="47">
        <f t="shared" si="16"/>
        <v>16.8484650986644</v>
      </c>
      <c r="U19" s="47">
        <f t="shared" si="16"/>
        <v>17.0493132124641</v>
      </c>
      <c r="V19" s="47">
        <f t="shared" si="16"/>
        <v>18.4071947466929</v>
      </c>
      <c r="W19" s="47">
        <f t="shared" si="16"/>
        <v>17.3233486329618</v>
      </c>
      <c r="X19" s="47">
        <f t="shared" si="16"/>
        <v>17.8918732900337</v>
      </c>
      <c r="Y19" s="47">
        <f t="shared" si="16"/>
        <v>18.2487362711698</v>
      </c>
      <c r="Z19" s="47">
        <f t="shared" si="16"/>
        <v>18.8899460610288</v>
      </c>
      <c r="AA19" s="47">
        <f t="shared" si="16"/>
        <v>21.562912549672</v>
      </c>
      <c r="AB19" s="47">
        <f t="shared" si="16"/>
        <v>23.7287849568316</v>
      </c>
      <c r="AC19" s="47">
        <f t="shared" si="16"/>
        <v>20.7119337015642</v>
      </c>
      <c r="AD19" s="47">
        <f t="shared" si="16"/>
        <v>21.2476376103527</v>
      </c>
      <c r="AE19" s="47">
        <f t="shared" si="16"/>
        <v>22.9980986565094</v>
      </c>
      <c r="AF19" s="47">
        <f t="shared" si="16"/>
        <v>23.828493170658</v>
      </c>
      <c r="AG19" s="47">
        <f t="shared" si="16"/>
        <v>25.6621831014724</v>
      </c>
      <c r="AH19" s="47">
        <f t="shared" si="16"/>
        <v>24.3210685296973</v>
      </c>
      <c r="AI19" s="47">
        <f t="shared" si="16"/>
        <v>24.5344480219925</v>
      </c>
      <c r="AJ19" s="72">
        <f>AI19-AH19</f>
        <v>0.213379492295225</v>
      </c>
      <c r="AK19"/>
      <c r="AL19"/>
      <c r="AM19"/>
    </row>
    <row r="20" spans="1:39">
      <c r="A20" s="13" t="s">
        <v>40</v>
      </c>
      <c r="B20" s="14">
        <v>344</v>
      </c>
      <c r="C20" s="14">
        <v>294</v>
      </c>
      <c r="D20" s="14">
        <v>349</v>
      </c>
      <c r="E20" s="14">
        <v>751</v>
      </c>
      <c r="F20" s="14">
        <v>745</v>
      </c>
      <c r="G20" s="14">
        <v>699</v>
      </c>
      <c r="H20" s="14">
        <v>780</v>
      </c>
      <c r="I20" s="14">
        <v>624</v>
      </c>
      <c r="J20" s="14">
        <v>696</v>
      </c>
      <c r="K20" s="14">
        <v>731</v>
      </c>
      <c r="L20" s="14">
        <v>692</v>
      </c>
      <c r="M20" s="14">
        <v>633</v>
      </c>
      <c r="N20" s="14">
        <v>545</v>
      </c>
      <c r="O20" s="14">
        <v>504</v>
      </c>
      <c r="P20" s="14">
        <v>619</v>
      </c>
      <c r="Q20" s="14">
        <v>621</v>
      </c>
      <c r="R20" s="48">
        <v>663</v>
      </c>
      <c r="S20" s="49">
        <f t="shared" ref="S20:S27" si="17">B20/$B$7*10000</f>
        <v>2.790088049988</v>
      </c>
      <c r="T20" s="50">
        <f t="shared" ref="T20:T27" si="18">C20/$C$7*10000</f>
        <v>2.5893615990629</v>
      </c>
      <c r="U20" s="50">
        <f t="shared" ref="U20:U27" si="19">D20/$D$7*10000</f>
        <v>2.92250015282415</v>
      </c>
      <c r="V20" s="50">
        <f t="shared" ref="V20:V27" si="20">E20/$E$7*10000</f>
        <v>5.95596865780541</v>
      </c>
      <c r="W20" s="50">
        <f t="shared" ref="W20:W27" si="21">F20/$F$7*10000</f>
        <v>5.66793795852287</v>
      </c>
      <c r="X20" s="50">
        <f t="shared" ref="X20:X27" si="22">G20/$G$7*10000</f>
        <v>5.442306105193</v>
      </c>
      <c r="Y20" s="50">
        <f t="shared" ref="Y20:Y27" si="23">H20/$H$7*10000</f>
        <v>5.9957937200979</v>
      </c>
      <c r="Z20" s="50">
        <f t="shared" ref="Z20:Z27" si="24">I20/$I$7*10000</f>
        <v>5.42694582968783</v>
      </c>
      <c r="AA20" s="50">
        <f t="shared" ref="AA20:AA27" si="25">J20/$J$7*10000</f>
        <v>6.60554011204742</v>
      </c>
      <c r="AB20" s="50">
        <f t="shared" ref="AB20:AB27" si="26">K20/$K$7*10000</f>
        <v>6.85331560784034</v>
      </c>
      <c r="AC20" s="50">
        <f t="shared" ref="AC20:AC27" si="27">L20/$L$7*10000</f>
        <v>5.83814994765069</v>
      </c>
      <c r="AD20" s="50">
        <f t="shared" ref="AD20:AD27" si="28">M20/$M$7*10000</f>
        <v>5.85280879345225</v>
      </c>
      <c r="AE20" s="50">
        <f t="shared" ref="AE20:AE27" si="29">N20/$N$7*10000</f>
        <v>5.69984709767969</v>
      </c>
      <c r="AF20" s="50">
        <f t="shared" ref="AF20:AF27" si="30">O20/$O$7*10000</f>
        <v>5.24893381031978</v>
      </c>
      <c r="AG20" s="50">
        <f>P20/$P$7*10000</f>
        <v>6.17608527986447</v>
      </c>
      <c r="AH20" s="50">
        <f>Q20/$Q$7*10000</f>
        <v>5.90437199254965</v>
      </c>
      <c r="AI20" s="50">
        <f>R20/$R$7*10000</f>
        <v>6.24187990736033</v>
      </c>
      <c r="AJ20" s="72">
        <f t="shared" ref="AJ20:AJ27" si="31">AI20-AH20</f>
        <v>0.337507914810682</v>
      </c>
      <c r="AK20"/>
      <c r="AL20"/>
      <c r="AM20"/>
    </row>
    <row r="21" spans="1:39">
      <c r="A21" s="13" t="s">
        <v>41</v>
      </c>
      <c r="B21" s="14">
        <v>192</v>
      </c>
      <c r="C21" s="14">
        <v>216</v>
      </c>
      <c r="D21" s="14">
        <v>208</v>
      </c>
      <c r="E21" s="14">
        <v>275</v>
      </c>
      <c r="F21" s="14">
        <v>297</v>
      </c>
      <c r="G21" s="14">
        <v>262</v>
      </c>
      <c r="H21" s="14">
        <v>274</v>
      </c>
      <c r="I21" s="14">
        <v>291</v>
      </c>
      <c r="J21" s="14">
        <v>256</v>
      </c>
      <c r="K21" s="14">
        <v>298</v>
      </c>
      <c r="L21" s="14">
        <v>229</v>
      </c>
      <c r="M21" s="14">
        <v>234</v>
      </c>
      <c r="N21" s="14">
        <v>211</v>
      </c>
      <c r="O21" s="14">
        <v>277</v>
      </c>
      <c r="P21" s="14">
        <v>365</v>
      </c>
      <c r="Q21" s="14">
        <v>311</v>
      </c>
      <c r="R21" s="48">
        <v>278</v>
      </c>
      <c r="S21" s="49">
        <f t="shared" si="17"/>
        <v>1.55725844650493</v>
      </c>
      <c r="T21" s="50">
        <f t="shared" si="18"/>
        <v>1.90238811359723</v>
      </c>
      <c r="U21" s="50">
        <f t="shared" si="19"/>
        <v>1.74177659537944</v>
      </c>
      <c r="V21" s="50">
        <f t="shared" si="20"/>
        <v>2.18094724486883</v>
      </c>
      <c r="W21" s="50">
        <f t="shared" si="21"/>
        <v>2.25956721299502</v>
      </c>
      <c r="X21" s="50">
        <f t="shared" si="22"/>
        <v>2.03989155874187</v>
      </c>
      <c r="Y21" s="50">
        <f t="shared" si="23"/>
        <v>2.10621471706003</v>
      </c>
      <c r="Z21" s="50">
        <f t="shared" si="24"/>
        <v>2.53083531480634</v>
      </c>
      <c r="AA21" s="50">
        <f t="shared" si="25"/>
        <v>2.42962394925882</v>
      </c>
      <c r="AB21" s="50">
        <f t="shared" si="26"/>
        <v>2.793827703333</v>
      </c>
      <c r="AC21" s="50">
        <f t="shared" si="27"/>
        <v>1.93198892776302</v>
      </c>
      <c r="AD21" s="50">
        <f t="shared" si="28"/>
        <v>2.16359756345628</v>
      </c>
      <c r="AE21" s="50">
        <f t="shared" si="29"/>
        <v>2.20672979378058</v>
      </c>
      <c r="AF21" s="50">
        <f t="shared" si="30"/>
        <v>2.88483068543369</v>
      </c>
      <c r="AG21" s="50">
        <f t="shared" ref="AG21:AG27" si="32">P21/$P$7*10000</f>
        <v>3.64179503578438</v>
      </c>
      <c r="AH21" s="50">
        <f t="shared" ref="AH21:AH27" si="33">Q21/$Q$7*10000</f>
        <v>2.95693991897414</v>
      </c>
      <c r="AI21" s="50">
        <f t="shared" ref="AI21:AI27" si="34">R21/$R$7*10000</f>
        <v>2.61725884501685</v>
      </c>
      <c r="AJ21" s="72">
        <f t="shared" si="31"/>
        <v>-0.33968107395729</v>
      </c>
      <c r="AK21"/>
      <c r="AL21"/>
      <c r="AM21"/>
    </row>
    <row r="22" spans="1:39">
      <c r="A22" s="13" t="s">
        <v>42</v>
      </c>
      <c r="B22" s="14">
        <v>180</v>
      </c>
      <c r="C22" s="14">
        <v>210</v>
      </c>
      <c r="D22" s="14">
        <v>218</v>
      </c>
      <c r="E22" s="14">
        <v>303</v>
      </c>
      <c r="F22" s="14">
        <v>286</v>
      </c>
      <c r="G22" s="14">
        <v>326</v>
      </c>
      <c r="H22" s="14">
        <v>313</v>
      </c>
      <c r="I22" s="14">
        <v>297</v>
      </c>
      <c r="J22" s="14">
        <v>278</v>
      </c>
      <c r="K22" s="14">
        <v>341</v>
      </c>
      <c r="L22" s="14">
        <v>299</v>
      </c>
      <c r="M22" s="14">
        <v>273</v>
      </c>
      <c r="N22" s="14">
        <v>290</v>
      </c>
      <c r="O22" s="14">
        <v>315</v>
      </c>
      <c r="P22" s="14">
        <v>340</v>
      </c>
      <c r="Q22" s="14">
        <v>411</v>
      </c>
      <c r="R22" s="48">
        <v>399</v>
      </c>
      <c r="S22" s="49">
        <f t="shared" si="17"/>
        <v>1.45992979359837</v>
      </c>
      <c r="T22" s="50">
        <f t="shared" si="18"/>
        <v>1.84954399933064</v>
      </c>
      <c r="U22" s="50">
        <f t="shared" si="19"/>
        <v>1.82551585477268</v>
      </c>
      <c r="V22" s="50">
        <f t="shared" si="20"/>
        <v>2.40300732798274</v>
      </c>
      <c r="W22" s="50">
        <f t="shared" si="21"/>
        <v>2.17587953843965</v>
      </c>
      <c r="X22" s="50">
        <f t="shared" si="22"/>
        <v>2.53818567996126</v>
      </c>
      <c r="Y22" s="50">
        <f t="shared" si="23"/>
        <v>2.40600440306493</v>
      </c>
      <c r="Z22" s="50">
        <f t="shared" si="24"/>
        <v>2.58301748624565</v>
      </c>
      <c r="AA22" s="50">
        <f t="shared" si="25"/>
        <v>2.63841975739825</v>
      </c>
      <c r="AB22" s="50">
        <f t="shared" si="26"/>
        <v>3.1969639155589</v>
      </c>
      <c r="AC22" s="50">
        <f t="shared" si="27"/>
        <v>2.52255322882595</v>
      </c>
      <c r="AD22" s="50">
        <f t="shared" si="28"/>
        <v>2.52419715736566</v>
      </c>
      <c r="AE22" s="50">
        <f t="shared" si="29"/>
        <v>3.03294616206809</v>
      </c>
      <c r="AF22" s="50">
        <f t="shared" si="30"/>
        <v>3.28058363144986</v>
      </c>
      <c r="AG22" s="50">
        <f t="shared" si="32"/>
        <v>3.39235701963476</v>
      </c>
      <c r="AH22" s="50">
        <f t="shared" si="33"/>
        <v>3.90772445883721</v>
      </c>
      <c r="AI22" s="50">
        <f t="shared" si="34"/>
        <v>3.75642546461052</v>
      </c>
      <c r="AJ22" s="72">
        <f t="shared" si="31"/>
        <v>-0.151298994226692</v>
      </c>
      <c r="AK22"/>
      <c r="AL22"/>
      <c r="AM22"/>
    </row>
    <row r="23" spans="1:39">
      <c r="A23" s="13" t="s">
        <v>43</v>
      </c>
      <c r="B23" s="14">
        <v>195</v>
      </c>
      <c r="C23" s="14">
        <v>163</v>
      </c>
      <c r="D23" s="14">
        <v>274</v>
      </c>
      <c r="E23" s="14">
        <v>243</v>
      </c>
      <c r="F23" s="14">
        <v>221</v>
      </c>
      <c r="G23" s="14">
        <v>245</v>
      </c>
      <c r="H23" s="14">
        <v>226</v>
      </c>
      <c r="I23" s="14">
        <v>223</v>
      </c>
      <c r="J23" s="14">
        <v>230</v>
      </c>
      <c r="K23" s="14">
        <v>281</v>
      </c>
      <c r="L23" s="14">
        <v>366</v>
      </c>
      <c r="M23" s="14">
        <v>281</v>
      </c>
      <c r="N23" s="14">
        <v>267</v>
      </c>
      <c r="O23" s="14">
        <v>204</v>
      </c>
      <c r="P23" s="14">
        <v>206</v>
      </c>
      <c r="Q23" s="14">
        <v>236</v>
      </c>
      <c r="R23" s="48">
        <v>241</v>
      </c>
      <c r="S23" s="49">
        <f t="shared" si="17"/>
        <v>1.58159060973157</v>
      </c>
      <c r="T23" s="50">
        <f t="shared" si="18"/>
        <v>1.43559843757569</v>
      </c>
      <c r="U23" s="50">
        <f t="shared" si="19"/>
        <v>2.29445570737483</v>
      </c>
      <c r="V23" s="50">
        <f t="shared" si="20"/>
        <v>1.92716429273864</v>
      </c>
      <c r="W23" s="50">
        <f t="shared" si="21"/>
        <v>1.68136146152155</v>
      </c>
      <c r="X23" s="50">
        <f t="shared" si="22"/>
        <v>1.90753218279297</v>
      </c>
      <c r="Y23" s="50">
        <f t="shared" si="23"/>
        <v>1.73724279582324</v>
      </c>
      <c r="Z23" s="50">
        <f t="shared" si="24"/>
        <v>1.93943737182754</v>
      </c>
      <c r="AA23" s="50">
        <f t="shared" si="25"/>
        <v>2.18286526691222</v>
      </c>
      <c r="AB23" s="50">
        <f t="shared" si="26"/>
        <v>2.63444827059253</v>
      </c>
      <c r="AC23" s="50">
        <f t="shared" si="27"/>
        <v>3.0878076312719</v>
      </c>
      <c r="AD23" s="50">
        <f t="shared" si="28"/>
        <v>2.59816630483425</v>
      </c>
      <c r="AE23" s="50">
        <f t="shared" si="29"/>
        <v>2.79240215611097</v>
      </c>
      <c r="AF23" s="50">
        <f t="shared" si="30"/>
        <v>2.1245684470342</v>
      </c>
      <c r="AG23" s="50">
        <f t="shared" si="32"/>
        <v>2.05536925307283</v>
      </c>
      <c r="AH23" s="50">
        <f t="shared" si="33"/>
        <v>2.24385151407684</v>
      </c>
      <c r="AI23" s="50">
        <f t="shared" si="34"/>
        <v>2.2689186390254</v>
      </c>
      <c r="AJ23" s="72">
        <f t="shared" si="31"/>
        <v>0.0250671249485603</v>
      </c>
      <c r="AK23"/>
      <c r="AL23"/>
      <c r="AM23"/>
    </row>
    <row r="24" spans="1:39">
      <c r="A24" s="13" t="s">
        <v>44</v>
      </c>
      <c r="B24" s="14">
        <v>204</v>
      </c>
      <c r="C24" s="14">
        <v>181</v>
      </c>
      <c r="D24" s="14">
        <v>175</v>
      </c>
      <c r="E24" s="14">
        <v>224</v>
      </c>
      <c r="F24" s="14">
        <v>214</v>
      </c>
      <c r="G24" s="14">
        <v>225</v>
      </c>
      <c r="H24" s="14">
        <v>232</v>
      </c>
      <c r="I24" s="14">
        <v>238</v>
      </c>
      <c r="J24" s="14">
        <v>267</v>
      </c>
      <c r="K24" s="14">
        <v>268</v>
      </c>
      <c r="L24" s="14">
        <v>240</v>
      </c>
      <c r="M24" s="14">
        <v>242</v>
      </c>
      <c r="N24" s="14">
        <v>236</v>
      </c>
      <c r="O24" s="14">
        <v>269</v>
      </c>
      <c r="P24" s="14">
        <v>287</v>
      </c>
      <c r="Q24" s="14">
        <v>217</v>
      </c>
      <c r="R24" s="48">
        <v>272</v>
      </c>
      <c r="S24" s="49">
        <f t="shared" si="17"/>
        <v>1.65458709941149</v>
      </c>
      <c r="T24" s="50">
        <f t="shared" si="18"/>
        <v>1.59413078037546</v>
      </c>
      <c r="U24" s="50">
        <f t="shared" si="19"/>
        <v>1.46543703938174</v>
      </c>
      <c r="V24" s="50">
        <f t="shared" si="20"/>
        <v>1.77648066491133</v>
      </c>
      <c r="W24" s="50">
        <f t="shared" si="21"/>
        <v>1.62810566862268</v>
      </c>
      <c r="X24" s="50">
        <f t="shared" si="22"/>
        <v>1.75181526991191</v>
      </c>
      <c r="Y24" s="50">
        <f t="shared" si="23"/>
        <v>1.78336428597784</v>
      </c>
      <c r="Z24" s="50">
        <f t="shared" si="24"/>
        <v>2.06989280042581</v>
      </c>
      <c r="AA24" s="50">
        <f t="shared" si="25"/>
        <v>2.53402185332854</v>
      </c>
      <c r="AB24" s="50">
        <f t="shared" si="26"/>
        <v>2.51256988084981</v>
      </c>
      <c r="AC24" s="50">
        <f t="shared" si="27"/>
        <v>2.02479188935862</v>
      </c>
      <c r="AD24" s="50">
        <f t="shared" si="28"/>
        <v>2.23756671092487</v>
      </c>
      <c r="AE24" s="50">
        <f t="shared" si="29"/>
        <v>2.46819066982093</v>
      </c>
      <c r="AF24" s="50">
        <f t="shared" si="30"/>
        <v>2.80151427574607</v>
      </c>
      <c r="AG24" s="50">
        <f t="shared" si="32"/>
        <v>2.86354842539758</v>
      </c>
      <c r="AH24" s="50">
        <f t="shared" si="33"/>
        <v>2.06320245150286</v>
      </c>
      <c r="AI24" s="50">
        <f t="shared" si="34"/>
        <v>2.56077124404527</v>
      </c>
      <c r="AJ24" s="72">
        <f t="shared" si="31"/>
        <v>0.497568792542408</v>
      </c>
      <c r="AK24"/>
      <c r="AL24"/>
      <c r="AM24"/>
    </row>
    <row r="25" spans="1:39">
      <c r="A25" s="13" t="s">
        <v>45</v>
      </c>
      <c r="B25" s="14">
        <v>70</v>
      </c>
      <c r="C25" s="14">
        <v>0</v>
      </c>
      <c r="D25" s="14">
        <v>107</v>
      </c>
      <c r="E25" s="14">
        <v>123</v>
      </c>
      <c r="F25" s="14">
        <v>135</v>
      </c>
      <c r="G25" s="14">
        <v>107</v>
      </c>
      <c r="H25" s="14">
        <v>121</v>
      </c>
      <c r="I25" s="14">
        <v>99</v>
      </c>
      <c r="J25" s="14">
        <v>123</v>
      </c>
      <c r="K25" s="14">
        <v>141</v>
      </c>
      <c r="L25" s="14">
        <v>121</v>
      </c>
      <c r="M25" s="14">
        <v>115</v>
      </c>
      <c r="N25" s="14">
        <v>85</v>
      </c>
      <c r="O25" s="14">
        <v>121</v>
      </c>
      <c r="P25" s="14">
        <v>115</v>
      </c>
      <c r="Q25" s="14">
        <v>140</v>
      </c>
      <c r="R25" s="48">
        <v>167</v>
      </c>
      <c r="S25" s="49">
        <f t="shared" si="17"/>
        <v>0.567750475288255</v>
      </c>
      <c r="T25" s="50">
        <f t="shared" si="18"/>
        <v>0</v>
      </c>
      <c r="U25" s="50">
        <f t="shared" si="19"/>
        <v>0.89601007550769</v>
      </c>
      <c r="V25" s="50">
        <f t="shared" si="20"/>
        <v>0.97547822225042</v>
      </c>
      <c r="W25" s="50">
        <f t="shared" si="21"/>
        <v>1.02707600590683</v>
      </c>
      <c r="X25" s="50">
        <f t="shared" si="22"/>
        <v>0.833085483913664</v>
      </c>
      <c r="Y25" s="50">
        <f t="shared" si="23"/>
        <v>0.930116718117751</v>
      </c>
      <c r="Z25" s="50">
        <f t="shared" si="24"/>
        <v>0.86100582874855</v>
      </c>
      <c r="AA25" s="50">
        <f t="shared" si="25"/>
        <v>1.16735838187045</v>
      </c>
      <c r="AB25" s="50">
        <f t="shared" si="26"/>
        <v>1.32191176567098</v>
      </c>
      <c r="AC25" s="50">
        <f t="shared" si="27"/>
        <v>1.02083257755164</v>
      </c>
      <c r="AD25" s="50">
        <f t="shared" si="28"/>
        <v>1.06330649486099</v>
      </c>
      <c r="AE25" s="50">
        <f t="shared" si="29"/>
        <v>0.8889669785372</v>
      </c>
      <c r="AF25" s="50">
        <f t="shared" si="30"/>
        <v>1.26016069652518</v>
      </c>
      <c r="AG25" s="50">
        <f t="shared" si="32"/>
        <v>1.14741487428823</v>
      </c>
      <c r="AH25" s="50">
        <f t="shared" si="33"/>
        <v>1.3310983558083</v>
      </c>
      <c r="AI25" s="50">
        <f t="shared" si="34"/>
        <v>1.5722382270425</v>
      </c>
      <c r="AJ25" s="72">
        <f t="shared" si="31"/>
        <v>0.241139871234202</v>
      </c>
      <c r="AK25"/>
      <c r="AL25"/>
      <c r="AM25"/>
    </row>
    <row r="26" spans="1:39">
      <c r="A26" s="13" t="s">
        <v>46</v>
      </c>
      <c r="B26" s="14">
        <v>84</v>
      </c>
      <c r="C26" s="14">
        <v>0</v>
      </c>
      <c r="D26" s="14">
        <v>85</v>
      </c>
      <c r="E26" s="14">
        <v>142</v>
      </c>
      <c r="F26" s="14">
        <v>127</v>
      </c>
      <c r="G26" s="14">
        <v>129</v>
      </c>
      <c r="H26" s="14">
        <v>120</v>
      </c>
      <c r="I26" s="14">
        <v>136</v>
      </c>
      <c r="J26" s="14">
        <v>124</v>
      </c>
      <c r="K26" s="14">
        <v>150</v>
      </c>
      <c r="L26" s="14">
        <v>159</v>
      </c>
      <c r="M26" s="14">
        <v>183</v>
      </c>
      <c r="N26" s="14">
        <v>199</v>
      </c>
      <c r="O26" s="14">
        <v>252</v>
      </c>
      <c r="P26" s="14">
        <v>205</v>
      </c>
      <c r="Q26" s="14">
        <v>221</v>
      </c>
      <c r="R26" s="48">
        <v>187</v>
      </c>
      <c r="S26" s="49">
        <f t="shared" si="17"/>
        <v>0.681300570345906</v>
      </c>
      <c r="T26" s="50">
        <f t="shared" si="18"/>
        <v>0</v>
      </c>
      <c r="U26" s="50">
        <f t="shared" si="19"/>
        <v>0.711783704842558</v>
      </c>
      <c r="V26" s="50">
        <f t="shared" si="20"/>
        <v>1.12616185007772</v>
      </c>
      <c r="W26" s="50">
        <f t="shared" si="21"/>
        <v>0.966212242593831</v>
      </c>
      <c r="X26" s="50">
        <f t="shared" si="22"/>
        <v>1.00437408808283</v>
      </c>
      <c r="Y26" s="50">
        <f t="shared" si="23"/>
        <v>0.922429803091985</v>
      </c>
      <c r="Z26" s="50">
        <f t="shared" si="24"/>
        <v>1.1827958859576</v>
      </c>
      <c r="AA26" s="50">
        <f t="shared" si="25"/>
        <v>1.17684910042224</v>
      </c>
      <c r="AB26" s="50">
        <f t="shared" si="26"/>
        <v>1.40628911241594</v>
      </c>
      <c r="AC26" s="50">
        <f t="shared" si="27"/>
        <v>1.34142462670009</v>
      </c>
      <c r="AD26" s="50">
        <f t="shared" si="28"/>
        <v>1.69204424834402</v>
      </c>
      <c r="AE26" s="50">
        <f t="shared" si="29"/>
        <v>2.08122857328121</v>
      </c>
      <c r="AF26" s="50">
        <f t="shared" si="30"/>
        <v>2.62446690515989</v>
      </c>
      <c r="AG26" s="50">
        <f t="shared" si="32"/>
        <v>2.04539173242684</v>
      </c>
      <c r="AH26" s="50">
        <f t="shared" si="33"/>
        <v>2.10123383309738</v>
      </c>
      <c r="AI26" s="50">
        <f t="shared" si="34"/>
        <v>1.76053023028112</v>
      </c>
      <c r="AJ26" s="72">
        <f t="shared" si="31"/>
        <v>-0.34070360281626</v>
      </c>
      <c r="AK26"/>
      <c r="AL26"/>
      <c r="AM26"/>
    </row>
    <row r="27" spans="1:39">
      <c r="A27" s="15" t="s">
        <v>47</v>
      </c>
      <c r="B27" s="16">
        <v>63</v>
      </c>
      <c r="C27" s="16">
        <v>69</v>
      </c>
      <c r="D27" s="16">
        <v>69</v>
      </c>
      <c r="E27" s="16">
        <v>94</v>
      </c>
      <c r="F27" s="16">
        <v>74</v>
      </c>
      <c r="G27" s="16">
        <v>80</v>
      </c>
      <c r="H27" s="16">
        <v>110</v>
      </c>
      <c r="I27" s="16">
        <v>69</v>
      </c>
      <c r="J27" s="16">
        <v>95</v>
      </c>
      <c r="K27" s="16">
        <v>77</v>
      </c>
      <c r="L27" s="16">
        <v>94</v>
      </c>
      <c r="M27" s="16">
        <v>98</v>
      </c>
      <c r="N27" s="16">
        <v>109</v>
      </c>
      <c r="O27" s="16">
        <v>65</v>
      </c>
      <c r="P27" s="16">
        <v>96</v>
      </c>
      <c r="Q27" s="16">
        <v>81</v>
      </c>
      <c r="R27" s="51">
        <v>91</v>
      </c>
      <c r="S27" s="52">
        <f t="shared" si="17"/>
        <v>0.51097542775943</v>
      </c>
      <c r="T27" s="53">
        <f t="shared" si="18"/>
        <v>0.607707314065782</v>
      </c>
      <c r="U27" s="53">
        <f t="shared" si="19"/>
        <v>0.57780088981337</v>
      </c>
      <c r="V27" s="53">
        <f t="shared" si="20"/>
        <v>0.745487421882435</v>
      </c>
      <c r="W27" s="53">
        <f t="shared" si="21"/>
        <v>0.562989810645224</v>
      </c>
      <c r="X27" s="53">
        <f t="shared" si="22"/>
        <v>0.622867651524235</v>
      </c>
      <c r="Y27" s="53">
        <f t="shared" si="23"/>
        <v>0.845560652834319</v>
      </c>
      <c r="Z27" s="53">
        <f t="shared" si="24"/>
        <v>0.60009497155202</v>
      </c>
      <c r="AA27" s="53">
        <f t="shared" si="25"/>
        <v>0.901618262420266</v>
      </c>
      <c r="AB27" s="53">
        <f t="shared" si="26"/>
        <v>0.721895077706849</v>
      </c>
      <c r="AC27" s="53">
        <f t="shared" si="27"/>
        <v>0.793043489998794</v>
      </c>
      <c r="AD27" s="53">
        <f t="shared" si="28"/>
        <v>0.906122056490238</v>
      </c>
      <c r="AE27" s="53">
        <f t="shared" si="29"/>
        <v>1.13996941953594</v>
      </c>
      <c r="AF27" s="53">
        <f t="shared" si="30"/>
        <v>0.676945828711876</v>
      </c>
      <c r="AG27" s="53">
        <f t="shared" si="32"/>
        <v>0.957841982014521</v>
      </c>
      <c r="AH27" s="53">
        <f t="shared" si="33"/>
        <v>0.770135477289085</v>
      </c>
      <c r="AI27" s="50">
        <f t="shared" si="34"/>
        <v>0.856728614735732</v>
      </c>
      <c r="AJ27" s="72">
        <f t="shared" si="31"/>
        <v>0.0865931374466471</v>
      </c>
      <c r="AK27"/>
      <c r="AL27"/>
      <c r="AM27"/>
    </row>
    <row r="28" spans="36:39">
      <c r="AJ28"/>
      <c r="AK28"/>
      <c r="AL28"/>
      <c r="AM28"/>
    </row>
    <row r="29" s="2" customFormat="1" spans="1:37">
      <c r="A29" s="17" t="s">
        <v>37</v>
      </c>
      <c r="B29" s="18" t="s">
        <v>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32"/>
      <c r="R29" s="54"/>
      <c r="S29" s="55" t="s">
        <v>3</v>
      </c>
      <c r="T29" s="55"/>
      <c r="U29" s="55"/>
      <c r="V29" s="55"/>
      <c r="W29" s="55"/>
      <c r="X29" s="55"/>
      <c r="Y29" s="55"/>
      <c r="Z29" s="55"/>
      <c r="AA29" s="55"/>
      <c r="AB29" s="55"/>
      <c r="AC29" s="58"/>
      <c r="AD29" s="59"/>
      <c r="AE29" s="59"/>
      <c r="AF29" s="59"/>
      <c r="AG29" s="59"/>
      <c r="AH29" s="59"/>
      <c r="AI29" s="73"/>
      <c r="AJ29" s="70"/>
      <c r="AK29"/>
    </row>
    <row r="30" s="2" customFormat="1" spans="1:37">
      <c r="A30" s="20"/>
      <c r="B30" s="24" t="s">
        <v>5</v>
      </c>
      <c r="C30" s="24" t="s">
        <v>6</v>
      </c>
      <c r="D30" s="24" t="s">
        <v>7</v>
      </c>
      <c r="E30" s="24" t="s">
        <v>8</v>
      </c>
      <c r="F30" s="24" t="s">
        <v>9</v>
      </c>
      <c r="G30" s="25" t="s">
        <v>10</v>
      </c>
      <c r="H30" s="10" t="s">
        <v>11</v>
      </c>
      <c r="I30" s="10" t="s">
        <v>12</v>
      </c>
      <c r="J30" s="10" t="s">
        <v>13</v>
      </c>
      <c r="K30" s="10" t="s">
        <v>14</v>
      </c>
      <c r="L30" s="31" t="s">
        <v>15</v>
      </c>
      <c r="M30" s="28" t="s">
        <v>16</v>
      </c>
      <c r="N30" s="27" t="s">
        <v>17</v>
      </c>
      <c r="O30" s="29" t="s">
        <v>18</v>
      </c>
      <c r="P30" s="29" t="s">
        <v>19</v>
      </c>
      <c r="Q30" s="29" t="s">
        <v>20</v>
      </c>
      <c r="R30" s="29" t="s">
        <v>21</v>
      </c>
      <c r="S30" s="31" t="s">
        <v>5</v>
      </c>
      <c r="T30" s="56" t="s">
        <v>6</v>
      </c>
      <c r="U30" s="24" t="s">
        <v>7</v>
      </c>
      <c r="V30" s="56" t="s">
        <v>8</v>
      </c>
      <c r="W30" s="56" t="s">
        <v>9</v>
      </c>
      <c r="X30" s="24" t="s">
        <v>10</v>
      </c>
      <c r="Y30" s="56" t="s">
        <v>11</v>
      </c>
      <c r="Z30" s="24" t="s">
        <v>12</v>
      </c>
      <c r="AA30" s="56" t="s">
        <v>13</v>
      </c>
      <c r="AB30" s="56" t="s">
        <v>14</v>
      </c>
      <c r="AC30" s="56" t="s">
        <v>15</v>
      </c>
      <c r="AD30" s="36" t="s">
        <v>16</v>
      </c>
      <c r="AE30" s="36" t="s">
        <v>17</v>
      </c>
      <c r="AF30" s="36" t="s">
        <v>18</v>
      </c>
      <c r="AG30" s="36" t="s">
        <v>19</v>
      </c>
      <c r="AH30" s="36" t="s">
        <v>20</v>
      </c>
      <c r="AI30" s="36" t="s">
        <v>21</v>
      </c>
      <c r="AJ30" s="71" t="s">
        <v>38</v>
      </c>
      <c r="AK30"/>
    </row>
    <row r="31" spans="1:39">
      <c r="A31" s="22" t="s">
        <v>48</v>
      </c>
      <c r="B31" s="12">
        <f t="shared" ref="B31:M31" si="35">S8</f>
        <v>597</v>
      </c>
      <c r="C31" s="23">
        <f t="shared" si="35"/>
        <v>627</v>
      </c>
      <c r="D31" s="12">
        <f t="shared" si="35"/>
        <v>674</v>
      </c>
      <c r="E31" s="23">
        <f t="shared" si="35"/>
        <v>811</v>
      </c>
      <c r="F31" s="12">
        <f t="shared" si="35"/>
        <v>830</v>
      </c>
      <c r="G31" s="12">
        <f t="shared" si="35"/>
        <v>780</v>
      </c>
      <c r="H31" s="12">
        <f t="shared" si="35"/>
        <v>705</v>
      </c>
      <c r="I31" s="12">
        <f t="shared" si="35"/>
        <v>794</v>
      </c>
      <c r="J31" s="12">
        <f t="shared" si="35"/>
        <v>816</v>
      </c>
      <c r="K31" s="12">
        <f t="shared" si="35"/>
        <v>936</v>
      </c>
      <c r="L31" s="12">
        <f t="shared" si="35"/>
        <v>1096</v>
      </c>
      <c r="M31" s="12">
        <f t="shared" si="35"/>
        <v>1004</v>
      </c>
      <c r="N31" s="12">
        <f t="shared" ref="N31:R31" si="36">AE8</f>
        <v>950</v>
      </c>
      <c r="O31" s="12">
        <f t="shared" si="36"/>
        <v>939</v>
      </c>
      <c r="P31" s="12">
        <f t="shared" si="36"/>
        <v>954</v>
      </c>
      <c r="Q31" s="23">
        <f t="shared" si="36"/>
        <v>931</v>
      </c>
      <c r="R31" s="23">
        <f t="shared" si="36"/>
        <v>1043</v>
      </c>
      <c r="S31" s="47">
        <f t="shared" ref="S31:AI31" si="37">AJ8</f>
        <v>21.9965660302278</v>
      </c>
      <c r="T31" s="47">
        <f t="shared" si="37"/>
        <v>23.2869945663679</v>
      </c>
      <c r="U31" s="47">
        <f t="shared" si="37"/>
        <v>24.1432547543227</v>
      </c>
      <c r="V31" s="47">
        <f t="shared" si="37"/>
        <v>28.5856282317445</v>
      </c>
      <c r="W31" s="47">
        <f t="shared" si="37"/>
        <v>31.9104354813286</v>
      </c>
      <c r="X31" s="47">
        <f t="shared" si="37"/>
        <v>28.8285624526454</v>
      </c>
      <c r="Y31" s="47">
        <f t="shared" si="37"/>
        <v>26.9449062661239</v>
      </c>
      <c r="Z31" s="47">
        <f t="shared" si="37"/>
        <v>29.2340602575101</v>
      </c>
      <c r="AA31" s="47">
        <f t="shared" si="37"/>
        <v>28.9278611462665</v>
      </c>
      <c r="AB31" s="47">
        <f t="shared" si="37"/>
        <v>33.6940322685155</v>
      </c>
      <c r="AC31" s="47">
        <f t="shared" si="37"/>
        <v>31.9570795428038</v>
      </c>
      <c r="AD31" s="47">
        <f t="shared" si="37"/>
        <v>31.5172214618466</v>
      </c>
      <c r="AE31" s="47">
        <f t="shared" si="37"/>
        <v>36.2685399049382</v>
      </c>
      <c r="AF31" s="47">
        <f t="shared" si="37"/>
        <v>38.4821871324418</v>
      </c>
      <c r="AG31" s="47">
        <f t="shared" si="37"/>
        <v>38.7508733163274</v>
      </c>
      <c r="AH31" s="47">
        <f t="shared" si="37"/>
        <v>36.2234257789398</v>
      </c>
      <c r="AI31" s="47">
        <f t="shared" si="37"/>
        <v>38.6344947141492</v>
      </c>
      <c r="AJ31" s="72">
        <f>AI31-AH31</f>
        <v>2.41106893520936</v>
      </c>
      <c r="AK31"/>
      <c r="AL31"/>
      <c r="AM31"/>
    </row>
    <row r="32" spans="1:39">
      <c r="A32" s="13" t="s">
        <v>40</v>
      </c>
      <c r="B32" s="14">
        <v>114</v>
      </c>
      <c r="C32" s="14">
        <v>120</v>
      </c>
      <c r="D32" s="14">
        <v>138</v>
      </c>
      <c r="E32" s="14">
        <v>230</v>
      </c>
      <c r="F32" s="14">
        <v>276</v>
      </c>
      <c r="G32" s="14">
        <v>266</v>
      </c>
      <c r="H32" s="14">
        <v>220</v>
      </c>
      <c r="I32" s="14">
        <v>279</v>
      </c>
      <c r="J32" s="14">
        <v>227</v>
      </c>
      <c r="K32" s="14">
        <v>229</v>
      </c>
      <c r="L32" s="14">
        <v>299</v>
      </c>
      <c r="M32" s="14">
        <v>292</v>
      </c>
      <c r="N32" s="14">
        <v>252</v>
      </c>
      <c r="O32" s="14">
        <v>204</v>
      </c>
      <c r="P32" s="14">
        <v>236</v>
      </c>
      <c r="Q32" s="38">
        <v>217</v>
      </c>
      <c r="R32" s="39">
        <v>220</v>
      </c>
      <c r="S32" s="50">
        <f t="shared" ref="S32:S38" si="38">B32/$B$8*10000</f>
        <v>4.2003492922043</v>
      </c>
      <c r="T32" s="50">
        <f t="shared" ref="T32:T38" si="39">C32/$C$8*10000</f>
        <v>4.45684106533358</v>
      </c>
      <c r="U32" s="50">
        <f t="shared" ref="U32:U38" si="40">D32/$D$8*10000</f>
        <v>4.94327767966844</v>
      </c>
      <c r="V32" s="50">
        <f t="shared" ref="V32:V38" si="41">E32/$E$8*10000</f>
        <v>8.10689826547624</v>
      </c>
      <c r="W32" s="50">
        <f t="shared" ref="W32:W38" si="42">F32/$F$8*10000</f>
        <v>10.611180955237</v>
      </c>
      <c r="X32" s="50">
        <f t="shared" ref="X32:X38" si="43">G32/$G$8*10000</f>
        <v>9.83127899026112</v>
      </c>
      <c r="Y32" s="50">
        <f t="shared" ref="Y32:Y38" si="44">H32/$H$8*10000</f>
        <v>8.40833954403868</v>
      </c>
      <c r="Z32" s="50">
        <f t="shared" ref="Z32:Z38" si="45">I32/$I$8*10000</f>
        <v>10.272421677387</v>
      </c>
      <c r="AA32" s="50">
        <f t="shared" ref="AA32:AA38" si="46">J32/$J$8*10000</f>
        <v>8.04733392181678</v>
      </c>
      <c r="AB32" s="50">
        <f t="shared" ref="AB32:AB38" si="47">K32/$K$8*10000</f>
        <v>8.24351857851502</v>
      </c>
      <c r="AC32" s="50">
        <f t="shared" ref="AC32:AC38" si="48">L32/$L$8*10000</f>
        <v>8.71821786797294</v>
      </c>
      <c r="AD32" s="50">
        <f t="shared" ref="AD32:AD38" si="49">M32/$M$8*10000</f>
        <v>9.16636321400319</v>
      </c>
      <c r="AE32" s="50">
        <f t="shared" ref="AE32:AE38" si="50">N32/$N$8*10000</f>
        <v>9.6207074274152</v>
      </c>
      <c r="AF32" s="50">
        <f t="shared" ref="AF32:AF38" si="51">O32/$O$8*10000</f>
        <v>8.36034736423657</v>
      </c>
      <c r="AG32" s="50">
        <f>P32/$P$8*10000</f>
        <v>9.58616991892375</v>
      </c>
      <c r="AH32" s="50">
        <f>Q32/$Q$8*10000</f>
        <v>8.44305412892583</v>
      </c>
      <c r="AI32" s="50">
        <f>R32/$R$8*10000</f>
        <v>8.1491743404725</v>
      </c>
      <c r="AJ32" s="72">
        <f t="shared" ref="AJ32:AJ38" si="52">AI32-AH32</f>
        <v>-0.293879788453323</v>
      </c>
      <c r="AK32"/>
      <c r="AL32"/>
      <c r="AM32"/>
    </row>
    <row r="33" spans="1:39">
      <c r="A33" s="13" t="s">
        <v>43</v>
      </c>
      <c r="B33" s="14">
        <v>64</v>
      </c>
      <c r="C33" s="14">
        <v>68</v>
      </c>
      <c r="D33" s="14">
        <v>86</v>
      </c>
      <c r="E33" s="14">
        <v>95</v>
      </c>
      <c r="F33" s="14">
        <v>110</v>
      </c>
      <c r="G33" s="14">
        <v>74</v>
      </c>
      <c r="H33" s="14">
        <v>63</v>
      </c>
      <c r="I33" s="14">
        <v>81</v>
      </c>
      <c r="J33" s="14">
        <v>93</v>
      </c>
      <c r="K33" s="14">
        <v>119</v>
      </c>
      <c r="L33" s="14">
        <v>133</v>
      </c>
      <c r="M33" s="14">
        <v>114</v>
      </c>
      <c r="N33" s="14">
        <v>111</v>
      </c>
      <c r="O33" s="14">
        <v>107</v>
      </c>
      <c r="P33" s="14">
        <v>93</v>
      </c>
      <c r="Q33" s="38">
        <v>120</v>
      </c>
      <c r="R33" s="39">
        <v>117</v>
      </c>
      <c r="S33" s="50">
        <f t="shared" si="38"/>
        <v>2.35809083071119</v>
      </c>
      <c r="T33" s="50">
        <f t="shared" si="39"/>
        <v>2.52554327035569</v>
      </c>
      <c r="U33" s="50">
        <f t="shared" si="40"/>
        <v>3.08059333660497</v>
      </c>
      <c r="V33" s="50">
        <f t="shared" si="41"/>
        <v>3.34850145747932</v>
      </c>
      <c r="W33" s="50">
        <f t="shared" si="42"/>
        <v>4.22909385897125</v>
      </c>
      <c r="X33" s="50">
        <f t="shared" si="43"/>
        <v>2.7350174634561</v>
      </c>
      <c r="Y33" s="50">
        <f t="shared" si="44"/>
        <v>2.40784268761108</v>
      </c>
      <c r="Z33" s="50">
        <f t="shared" si="45"/>
        <v>2.9823159708543</v>
      </c>
      <c r="AA33" s="50">
        <f t="shared" si="46"/>
        <v>3.2969253512289</v>
      </c>
      <c r="AB33" s="50">
        <f t="shared" si="47"/>
        <v>4.28374982900999</v>
      </c>
      <c r="AC33" s="50">
        <f t="shared" si="48"/>
        <v>3.87800326568696</v>
      </c>
      <c r="AD33" s="50">
        <f t="shared" si="49"/>
        <v>3.57864865204234</v>
      </c>
      <c r="AE33" s="50">
        <f t="shared" si="50"/>
        <v>4.23769255731384</v>
      </c>
      <c r="AF33" s="50">
        <f t="shared" si="51"/>
        <v>4.38508415673192</v>
      </c>
      <c r="AG33" s="50">
        <f t="shared" ref="AG33:AG38" si="53">P33/$P$8*10000</f>
        <v>3.77760085788097</v>
      </c>
      <c r="AH33" s="50">
        <f t="shared" ref="AH33:AH38" si="54">Q33/$Q$8*10000</f>
        <v>4.66897002521244</v>
      </c>
      <c r="AI33" s="50">
        <f t="shared" ref="AI33:AI38" si="55">R33/$R$8*10000</f>
        <v>4.33387908106947</v>
      </c>
      <c r="AJ33" s="72">
        <f t="shared" si="52"/>
        <v>-0.33509094414297</v>
      </c>
      <c r="AK33"/>
      <c r="AL33"/>
      <c r="AM33"/>
    </row>
    <row r="34" spans="1:39">
      <c r="A34" s="13" t="s">
        <v>41</v>
      </c>
      <c r="B34" s="14">
        <v>60</v>
      </c>
      <c r="C34" s="14">
        <v>50</v>
      </c>
      <c r="D34" s="14">
        <v>62</v>
      </c>
      <c r="E34" s="14">
        <v>88</v>
      </c>
      <c r="F34" s="14">
        <v>92</v>
      </c>
      <c r="G34" s="14">
        <v>89</v>
      </c>
      <c r="H34" s="14">
        <v>83</v>
      </c>
      <c r="I34" s="14">
        <v>74</v>
      </c>
      <c r="J34" s="14">
        <v>101</v>
      </c>
      <c r="K34" s="14">
        <v>84</v>
      </c>
      <c r="L34" s="14">
        <v>71</v>
      </c>
      <c r="M34" s="14">
        <v>75</v>
      </c>
      <c r="N34" s="14">
        <v>83</v>
      </c>
      <c r="O34" s="14">
        <v>82</v>
      </c>
      <c r="P34" s="14">
        <v>96</v>
      </c>
      <c r="Q34" s="38">
        <v>78</v>
      </c>
      <c r="R34" s="39">
        <v>84</v>
      </c>
      <c r="S34" s="50">
        <f t="shared" si="38"/>
        <v>2.21071015379174</v>
      </c>
      <c r="T34" s="50">
        <f t="shared" si="39"/>
        <v>1.85701711055566</v>
      </c>
      <c r="U34" s="50">
        <f t="shared" si="40"/>
        <v>2.22089287057568</v>
      </c>
      <c r="V34" s="50">
        <f t="shared" si="41"/>
        <v>3.10176977113874</v>
      </c>
      <c r="W34" s="50">
        <f t="shared" si="42"/>
        <v>3.53706031841232</v>
      </c>
      <c r="X34" s="50">
        <f t="shared" si="43"/>
        <v>3.28941289523774</v>
      </c>
      <c r="Y34" s="50">
        <f t="shared" si="44"/>
        <v>3.17223719161459</v>
      </c>
      <c r="Z34" s="50">
        <f t="shared" si="45"/>
        <v>2.72458496102739</v>
      </c>
      <c r="AA34" s="50">
        <f t="shared" si="46"/>
        <v>3.58053183305504</v>
      </c>
      <c r="AB34" s="50">
        <f t="shared" si="47"/>
        <v>3.02382340871293</v>
      </c>
      <c r="AC34" s="50">
        <f t="shared" si="48"/>
        <v>2.07021226965244</v>
      </c>
      <c r="AD34" s="50">
        <f t="shared" si="49"/>
        <v>2.35437411318575</v>
      </c>
      <c r="AE34" s="50">
        <f t="shared" si="50"/>
        <v>3.16872506537881</v>
      </c>
      <c r="AF34" s="50">
        <f t="shared" si="51"/>
        <v>3.36053178366372</v>
      </c>
      <c r="AG34" s="50">
        <f t="shared" si="53"/>
        <v>3.89945895007068</v>
      </c>
      <c r="AH34" s="50">
        <f t="shared" si="54"/>
        <v>3.03483051638808</v>
      </c>
      <c r="AI34" s="50">
        <f t="shared" si="55"/>
        <v>3.11150292999859</v>
      </c>
      <c r="AJ34" s="72">
        <f t="shared" si="52"/>
        <v>0.0766724136105079</v>
      </c>
      <c r="AK34"/>
      <c r="AL34"/>
      <c r="AM34"/>
    </row>
    <row r="35" spans="1:39">
      <c r="A35" s="13" t="s">
        <v>42</v>
      </c>
      <c r="B35" s="14">
        <v>31</v>
      </c>
      <c r="C35" s="14">
        <v>38</v>
      </c>
      <c r="D35" s="14">
        <v>44</v>
      </c>
      <c r="E35" s="14">
        <v>99</v>
      </c>
      <c r="F35" s="14">
        <v>87</v>
      </c>
      <c r="G35" s="14">
        <v>74</v>
      </c>
      <c r="H35" s="14">
        <v>71</v>
      </c>
      <c r="I35" s="14">
        <v>85</v>
      </c>
      <c r="J35" s="14">
        <v>83</v>
      </c>
      <c r="K35" s="14">
        <v>94</v>
      </c>
      <c r="L35" s="14">
        <v>109</v>
      </c>
      <c r="M35" s="14">
        <v>87</v>
      </c>
      <c r="N35" s="14">
        <v>97</v>
      </c>
      <c r="O35" s="14">
        <v>106</v>
      </c>
      <c r="P35" s="14">
        <v>99</v>
      </c>
      <c r="Q35" s="38">
        <v>115</v>
      </c>
      <c r="R35" s="39">
        <v>128</v>
      </c>
      <c r="S35" s="50">
        <f t="shared" si="38"/>
        <v>1.14220024612573</v>
      </c>
      <c r="T35" s="50">
        <f t="shared" si="39"/>
        <v>1.4113330040223</v>
      </c>
      <c r="U35" s="50">
        <f t="shared" si="40"/>
        <v>1.57611752105371</v>
      </c>
      <c r="V35" s="50">
        <f t="shared" si="41"/>
        <v>3.48949099253108</v>
      </c>
      <c r="W35" s="50">
        <f t="shared" si="42"/>
        <v>3.34482877936817</v>
      </c>
      <c r="X35" s="50">
        <f t="shared" si="43"/>
        <v>2.7350174634561</v>
      </c>
      <c r="Y35" s="50">
        <f t="shared" si="44"/>
        <v>2.71360048921248</v>
      </c>
      <c r="Z35" s="50">
        <f t="shared" si="45"/>
        <v>3.12959083361254</v>
      </c>
      <c r="AA35" s="50">
        <f t="shared" si="46"/>
        <v>2.94241724894622</v>
      </c>
      <c r="AB35" s="50">
        <f t="shared" si="47"/>
        <v>3.38380238594066</v>
      </c>
      <c r="AC35" s="50">
        <f t="shared" si="48"/>
        <v>3.17821320270585</v>
      </c>
      <c r="AD35" s="50">
        <f t="shared" si="49"/>
        <v>2.73107397129547</v>
      </c>
      <c r="AE35" s="50">
        <f t="shared" si="50"/>
        <v>3.70320881134633</v>
      </c>
      <c r="AF35" s="50">
        <f t="shared" si="51"/>
        <v>4.3441020618092</v>
      </c>
      <c r="AG35" s="50">
        <f t="shared" si="53"/>
        <v>4.02131704226039</v>
      </c>
      <c r="AH35" s="50">
        <f t="shared" si="54"/>
        <v>4.47442960749525</v>
      </c>
      <c r="AI35" s="50">
        <f t="shared" si="55"/>
        <v>4.74133779809309</v>
      </c>
      <c r="AJ35" s="72">
        <f t="shared" si="52"/>
        <v>0.266908190597841</v>
      </c>
      <c r="AK35"/>
      <c r="AL35"/>
      <c r="AM35"/>
    </row>
    <row r="36" spans="1:40">
      <c r="A36" s="13" t="s">
        <v>46</v>
      </c>
      <c r="B36" s="14">
        <v>41</v>
      </c>
      <c r="C36" s="14">
        <v>46</v>
      </c>
      <c r="D36" s="14">
        <v>53</v>
      </c>
      <c r="E36" s="14">
        <v>48</v>
      </c>
      <c r="F36" s="14">
        <v>69</v>
      </c>
      <c r="G36" s="14">
        <v>73</v>
      </c>
      <c r="H36" s="14">
        <v>53</v>
      </c>
      <c r="I36" s="14">
        <v>63</v>
      </c>
      <c r="J36" s="14">
        <v>74</v>
      </c>
      <c r="K36" s="14">
        <v>96</v>
      </c>
      <c r="L36" s="14">
        <v>100</v>
      </c>
      <c r="M36" s="14">
        <v>105</v>
      </c>
      <c r="N36" s="14">
        <v>98</v>
      </c>
      <c r="O36" s="14">
        <v>106</v>
      </c>
      <c r="P36" s="14">
        <v>80</v>
      </c>
      <c r="Q36" s="38">
        <v>69</v>
      </c>
      <c r="R36" s="39">
        <v>72</v>
      </c>
      <c r="S36" s="50">
        <f t="shared" si="38"/>
        <v>1.51065193842435</v>
      </c>
      <c r="T36" s="50">
        <f t="shared" si="39"/>
        <v>1.7084557417112</v>
      </c>
      <c r="U36" s="50">
        <f t="shared" si="40"/>
        <v>1.89850519581469</v>
      </c>
      <c r="V36" s="50">
        <f t="shared" si="41"/>
        <v>1.69187442062113</v>
      </c>
      <c r="W36" s="50">
        <f t="shared" si="42"/>
        <v>2.65279523880924</v>
      </c>
      <c r="X36" s="50">
        <f t="shared" si="43"/>
        <v>2.69805776800399</v>
      </c>
      <c r="Y36" s="50">
        <f t="shared" si="44"/>
        <v>2.02564543560932</v>
      </c>
      <c r="Z36" s="50">
        <f t="shared" si="45"/>
        <v>2.31957908844224</v>
      </c>
      <c r="AA36" s="50">
        <f t="shared" si="46"/>
        <v>2.62335995689181</v>
      </c>
      <c r="AB36" s="50">
        <f t="shared" si="47"/>
        <v>3.45579818138621</v>
      </c>
      <c r="AC36" s="50">
        <f t="shared" si="48"/>
        <v>2.91579192908794</v>
      </c>
      <c r="AD36" s="50">
        <f t="shared" si="49"/>
        <v>3.29612375846005</v>
      </c>
      <c r="AE36" s="50">
        <f t="shared" si="50"/>
        <v>3.74138622177258</v>
      </c>
      <c r="AF36" s="50">
        <f t="shared" si="51"/>
        <v>4.3441020618092</v>
      </c>
      <c r="AG36" s="50">
        <f t="shared" si="53"/>
        <v>3.2495491250589</v>
      </c>
      <c r="AH36" s="50">
        <f t="shared" si="54"/>
        <v>2.68465776449715</v>
      </c>
      <c r="AI36" s="50">
        <f t="shared" si="55"/>
        <v>2.66700251142736</v>
      </c>
      <c r="AJ36" s="72">
        <f t="shared" si="52"/>
        <v>-0.0176552530697873</v>
      </c>
      <c r="AK36"/>
      <c r="AL36"/>
      <c r="AM36"/>
      <c r="AN36" s="74"/>
    </row>
    <row r="37" spans="1:39">
      <c r="A37" s="13" t="s">
        <v>44</v>
      </c>
      <c r="B37" s="14">
        <v>42</v>
      </c>
      <c r="C37" s="14">
        <v>34</v>
      </c>
      <c r="D37" s="14">
        <v>34</v>
      </c>
      <c r="E37" s="14">
        <v>64</v>
      </c>
      <c r="F37" s="14">
        <v>56</v>
      </c>
      <c r="G37" s="14">
        <v>59</v>
      </c>
      <c r="H37" s="14">
        <v>67</v>
      </c>
      <c r="I37" s="14">
        <v>65</v>
      </c>
      <c r="J37" s="14">
        <v>57</v>
      </c>
      <c r="K37" s="14">
        <v>62</v>
      </c>
      <c r="L37" s="14">
        <v>86</v>
      </c>
      <c r="M37" s="14">
        <v>94</v>
      </c>
      <c r="N37" s="14">
        <v>68</v>
      </c>
      <c r="O37" s="14">
        <v>66</v>
      </c>
      <c r="P37" s="14">
        <v>88</v>
      </c>
      <c r="Q37" s="38">
        <v>84</v>
      </c>
      <c r="R37" s="39">
        <v>98</v>
      </c>
      <c r="S37" s="50">
        <f t="shared" si="38"/>
        <v>1.54749710765422</v>
      </c>
      <c r="T37" s="50">
        <f t="shared" si="39"/>
        <v>1.26277163517785</v>
      </c>
      <c r="U37" s="50">
        <f t="shared" si="40"/>
        <v>1.2179089935415</v>
      </c>
      <c r="V37" s="50">
        <f t="shared" si="41"/>
        <v>2.25583256082817</v>
      </c>
      <c r="W37" s="50">
        <f t="shared" si="42"/>
        <v>2.15299323729446</v>
      </c>
      <c r="X37" s="50">
        <f t="shared" si="43"/>
        <v>2.18062203167446</v>
      </c>
      <c r="Y37" s="50">
        <f t="shared" si="44"/>
        <v>2.56072158841178</v>
      </c>
      <c r="Z37" s="50">
        <f t="shared" si="45"/>
        <v>2.39321651982136</v>
      </c>
      <c r="AA37" s="50">
        <f t="shared" si="46"/>
        <v>2.02069618301126</v>
      </c>
      <c r="AB37" s="50">
        <f t="shared" si="47"/>
        <v>2.23186965881193</v>
      </c>
      <c r="AC37" s="50">
        <f t="shared" si="48"/>
        <v>2.50758105901563</v>
      </c>
      <c r="AD37" s="50">
        <f t="shared" si="49"/>
        <v>2.95081555519281</v>
      </c>
      <c r="AE37" s="50">
        <f t="shared" si="50"/>
        <v>2.59606390898505</v>
      </c>
      <c r="AF37" s="50">
        <f t="shared" si="51"/>
        <v>2.70481826490007</v>
      </c>
      <c r="AG37" s="50">
        <f t="shared" si="53"/>
        <v>3.57450403756479</v>
      </c>
      <c r="AH37" s="50">
        <f t="shared" si="54"/>
        <v>3.26827901764871</v>
      </c>
      <c r="AI37" s="50">
        <f t="shared" si="55"/>
        <v>3.63008675166502</v>
      </c>
      <c r="AJ37" s="72">
        <f t="shared" si="52"/>
        <v>0.361807734016318</v>
      </c>
      <c r="AK37"/>
      <c r="AL37"/>
      <c r="AM37"/>
    </row>
    <row r="38" spans="1:39">
      <c r="A38" s="15" t="s">
        <v>47</v>
      </c>
      <c r="B38" s="16">
        <v>37</v>
      </c>
      <c r="C38" s="16">
        <v>27</v>
      </c>
      <c r="D38" s="16">
        <v>34</v>
      </c>
      <c r="E38" s="16">
        <v>44</v>
      </c>
      <c r="F38" s="16">
        <v>43</v>
      </c>
      <c r="G38" s="16">
        <v>40</v>
      </c>
      <c r="H38" s="16">
        <v>45</v>
      </c>
      <c r="I38" s="16">
        <v>36</v>
      </c>
      <c r="J38" s="16">
        <v>47</v>
      </c>
      <c r="K38" s="16">
        <v>49</v>
      </c>
      <c r="L38" s="16">
        <v>97</v>
      </c>
      <c r="M38" s="16">
        <v>51</v>
      </c>
      <c r="N38" s="16">
        <v>44</v>
      </c>
      <c r="O38" s="16">
        <v>64</v>
      </c>
      <c r="P38" s="16">
        <v>61</v>
      </c>
      <c r="Q38" s="40">
        <v>55</v>
      </c>
      <c r="R38" s="41">
        <v>74</v>
      </c>
      <c r="S38" s="53">
        <f t="shared" si="38"/>
        <v>1.3632712615049</v>
      </c>
      <c r="T38" s="53">
        <f t="shared" si="39"/>
        <v>1.00278923970005</v>
      </c>
      <c r="U38" s="53">
        <f t="shared" si="40"/>
        <v>1.2179089935415</v>
      </c>
      <c r="V38" s="53">
        <f t="shared" si="41"/>
        <v>1.55088488556937</v>
      </c>
      <c r="W38" s="53">
        <f t="shared" si="42"/>
        <v>1.65319123577967</v>
      </c>
      <c r="X38" s="53">
        <f t="shared" si="43"/>
        <v>1.47838781808438</v>
      </c>
      <c r="Y38" s="53">
        <f t="shared" si="44"/>
        <v>1.71988763400791</v>
      </c>
      <c r="Z38" s="53">
        <f t="shared" si="45"/>
        <v>1.32547376482414</v>
      </c>
      <c r="AA38" s="53">
        <f t="shared" si="46"/>
        <v>1.66618808072859</v>
      </c>
      <c r="AB38" s="53">
        <f t="shared" si="47"/>
        <v>1.76389698841588</v>
      </c>
      <c r="AC38" s="53">
        <f t="shared" si="48"/>
        <v>2.8283181712153</v>
      </c>
      <c r="AD38" s="53">
        <f t="shared" si="49"/>
        <v>1.60097439696631</v>
      </c>
      <c r="AE38" s="53">
        <f t="shared" si="50"/>
        <v>1.67980605875503</v>
      </c>
      <c r="AF38" s="53">
        <f t="shared" si="51"/>
        <v>2.62285407505461</v>
      </c>
      <c r="AG38" s="53">
        <f t="shared" si="53"/>
        <v>2.47778120785741</v>
      </c>
      <c r="AH38" s="53">
        <f t="shared" si="54"/>
        <v>2.13994459488903</v>
      </c>
      <c r="AI38" s="50">
        <f t="shared" si="55"/>
        <v>2.74108591452257</v>
      </c>
      <c r="AJ38" s="72">
        <f t="shared" si="52"/>
        <v>0.601141319633535</v>
      </c>
      <c r="AK38"/>
      <c r="AL38"/>
      <c r="AM38"/>
    </row>
    <row r="39" spans="36:39">
      <c r="AJ39"/>
      <c r="AK39"/>
      <c r="AL39"/>
      <c r="AM39"/>
    </row>
    <row r="40" s="2" customFormat="1" spans="1:37">
      <c r="A40" s="17" t="s">
        <v>37</v>
      </c>
      <c r="B40" s="18" t="s">
        <v>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55" t="s">
        <v>3</v>
      </c>
      <c r="T40" s="55"/>
      <c r="U40" s="55"/>
      <c r="V40" s="55"/>
      <c r="W40" s="55"/>
      <c r="X40" s="55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75"/>
      <c r="AJ40" s="70"/>
      <c r="AK40"/>
    </row>
    <row r="41" s="2" customFormat="1" spans="1:37">
      <c r="A41" s="20"/>
      <c r="B41" s="24" t="s">
        <v>5</v>
      </c>
      <c r="C41" s="24" t="s">
        <v>6</v>
      </c>
      <c r="D41" s="24" t="s">
        <v>7</v>
      </c>
      <c r="E41" s="10" t="s">
        <v>8</v>
      </c>
      <c r="F41" s="10" t="s">
        <v>9</v>
      </c>
      <c r="G41" s="10" t="s">
        <v>10</v>
      </c>
      <c r="H41" s="10" t="s">
        <v>11</v>
      </c>
      <c r="I41" s="10" t="s">
        <v>12</v>
      </c>
      <c r="J41" s="10" t="s">
        <v>13</v>
      </c>
      <c r="K41" s="10" t="s">
        <v>14</v>
      </c>
      <c r="L41" s="10" t="s">
        <v>15</v>
      </c>
      <c r="M41" s="27" t="s">
        <v>16</v>
      </c>
      <c r="N41" s="27" t="s">
        <v>17</v>
      </c>
      <c r="O41" s="10" t="s">
        <v>18</v>
      </c>
      <c r="P41" s="10" t="s">
        <v>19</v>
      </c>
      <c r="Q41" s="10" t="s">
        <v>20</v>
      </c>
      <c r="R41" s="10" t="s">
        <v>21</v>
      </c>
      <c r="S41" s="31" t="s">
        <v>5</v>
      </c>
      <c r="T41" s="56" t="s">
        <v>6</v>
      </c>
      <c r="U41" s="24" t="s">
        <v>7</v>
      </c>
      <c r="V41" s="56" t="s">
        <v>8</v>
      </c>
      <c r="W41" s="56" t="s">
        <v>9</v>
      </c>
      <c r="X41" s="56" t="s">
        <v>10</v>
      </c>
      <c r="Y41" s="36" t="s">
        <v>11</v>
      </c>
      <c r="Z41" s="36" t="s">
        <v>12</v>
      </c>
      <c r="AA41" s="36" t="s">
        <v>13</v>
      </c>
      <c r="AB41" s="36" t="s">
        <v>14</v>
      </c>
      <c r="AC41" s="36" t="s">
        <v>15</v>
      </c>
      <c r="AD41" s="36" t="s">
        <v>16</v>
      </c>
      <c r="AE41" s="36" t="s">
        <v>17</v>
      </c>
      <c r="AF41" s="36" t="s">
        <v>18</v>
      </c>
      <c r="AG41" s="36" t="s">
        <v>19</v>
      </c>
      <c r="AH41" s="36" t="s">
        <v>20</v>
      </c>
      <c r="AI41" s="36" t="s">
        <v>21</v>
      </c>
      <c r="AJ41" s="71" t="s">
        <v>38</v>
      </c>
      <c r="AK41"/>
    </row>
    <row r="42" spans="1:39">
      <c r="A42" s="11" t="s">
        <v>49</v>
      </c>
      <c r="B42" s="12">
        <f t="shared" ref="B42:M42" si="56">S9</f>
        <v>659</v>
      </c>
      <c r="C42" s="23">
        <f t="shared" si="56"/>
        <v>626</v>
      </c>
      <c r="D42" s="12">
        <f t="shared" si="56"/>
        <v>529</v>
      </c>
      <c r="E42" s="23">
        <f t="shared" si="56"/>
        <v>535</v>
      </c>
      <c r="F42" s="12">
        <f t="shared" si="56"/>
        <v>662</v>
      </c>
      <c r="G42" s="12">
        <f t="shared" si="56"/>
        <v>838</v>
      </c>
      <c r="H42" s="12">
        <f t="shared" si="56"/>
        <v>884</v>
      </c>
      <c r="I42" s="12">
        <f t="shared" si="56"/>
        <v>728</v>
      </c>
      <c r="J42" s="12">
        <f t="shared" si="56"/>
        <v>620</v>
      </c>
      <c r="K42" s="12">
        <f t="shared" si="56"/>
        <v>629</v>
      </c>
      <c r="L42" s="12">
        <f t="shared" si="56"/>
        <v>723</v>
      </c>
      <c r="M42" s="12">
        <f t="shared" si="56"/>
        <v>784</v>
      </c>
      <c r="N42" s="12">
        <f t="shared" ref="N42:R42" si="57">AE9</f>
        <v>583</v>
      </c>
      <c r="O42" s="12">
        <f t="shared" si="57"/>
        <v>609</v>
      </c>
      <c r="P42" s="12">
        <f t="shared" si="57"/>
        <v>548</v>
      </c>
      <c r="Q42" s="23">
        <f t="shared" si="57"/>
        <v>612</v>
      </c>
      <c r="R42" s="23">
        <f t="shared" si="57"/>
        <v>669</v>
      </c>
      <c r="S42" s="47">
        <f t="shared" ref="S42:AI42" si="58">AJ9</f>
        <v>48.9496984282616</v>
      </c>
      <c r="T42" s="47">
        <f t="shared" si="58"/>
        <v>49.8657766236249</v>
      </c>
      <c r="U42" s="47">
        <f t="shared" si="58"/>
        <v>43.5004276034471</v>
      </c>
      <c r="V42" s="47">
        <f t="shared" si="58"/>
        <v>44.1491995378775</v>
      </c>
      <c r="W42" s="47">
        <f t="shared" si="58"/>
        <v>28.7976335479381</v>
      </c>
      <c r="X42" s="47">
        <f t="shared" si="58"/>
        <v>25.556182430887</v>
      </c>
      <c r="Y42" s="47">
        <f t="shared" si="58"/>
        <v>28.7681753687143</v>
      </c>
      <c r="Z42" s="47">
        <f t="shared" si="58"/>
        <v>46.7397724646242</v>
      </c>
      <c r="AA42" s="47">
        <f t="shared" si="58"/>
        <v>54.5505736608714</v>
      </c>
      <c r="AB42" s="47">
        <f t="shared" si="58"/>
        <v>59.6214182124949</v>
      </c>
      <c r="AC42" s="47">
        <f t="shared" si="58"/>
        <v>61.1752760502602</v>
      </c>
      <c r="AD42" s="47">
        <f t="shared" si="58"/>
        <v>61.3300165059101</v>
      </c>
      <c r="AE42" s="47">
        <f t="shared" si="58"/>
        <v>52.8615987233425</v>
      </c>
      <c r="AF42" s="47">
        <f t="shared" si="58"/>
        <v>63.9014511610338</v>
      </c>
      <c r="AG42" s="47">
        <f t="shared" si="58"/>
        <v>43.1662609983379</v>
      </c>
      <c r="AH42" s="47">
        <f t="shared" si="58"/>
        <v>44.9837926041353</v>
      </c>
      <c r="AI42" s="47">
        <f t="shared" si="58"/>
        <v>49.9130811068916</v>
      </c>
      <c r="AJ42" s="72">
        <f>AI42-AH42</f>
        <v>4.9292885027563</v>
      </c>
      <c r="AK42"/>
      <c r="AL42"/>
      <c r="AM42"/>
    </row>
    <row r="43" spans="1:39">
      <c r="A43" s="13" t="s">
        <v>46</v>
      </c>
      <c r="B43" s="14">
        <v>265</v>
      </c>
      <c r="C43" s="14">
        <v>243</v>
      </c>
      <c r="D43" s="14">
        <v>213</v>
      </c>
      <c r="E43" s="14">
        <v>219</v>
      </c>
      <c r="F43" s="14">
        <v>284</v>
      </c>
      <c r="G43" s="14">
        <v>317</v>
      </c>
      <c r="H43" s="14">
        <v>393</v>
      </c>
      <c r="I43" s="14">
        <v>282</v>
      </c>
      <c r="J43" s="14">
        <v>251</v>
      </c>
      <c r="K43" s="14">
        <v>243</v>
      </c>
      <c r="L43" s="14">
        <v>239</v>
      </c>
      <c r="M43" s="14">
        <v>223</v>
      </c>
      <c r="N43" s="14">
        <v>203</v>
      </c>
      <c r="O43" s="14">
        <v>213</v>
      </c>
      <c r="P43" s="14">
        <v>189</v>
      </c>
      <c r="Q43" s="38">
        <v>237</v>
      </c>
      <c r="R43" s="39">
        <v>250</v>
      </c>
      <c r="S43" s="50">
        <f t="shared" ref="S43:S49" si="59">B43/$B$9*10000</f>
        <v>19.6838696259322</v>
      </c>
      <c r="T43" s="50">
        <f t="shared" ref="T43:T49" si="60">C43/$C$9*10000</f>
        <v>19.3568430024614</v>
      </c>
      <c r="U43" s="50">
        <f t="shared" ref="U43:U49" si="61">D43/$D$9*10000</f>
        <v>17.5152950463785</v>
      </c>
      <c r="V43" s="50">
        <f t="shared" ref="V43:V49" si="62">E43/$E$9*10000</f>
        <v>18.0722891566265</v>
      </c>
      <c r="W43" s="50">
        <f t="shared" ref="W43:W49" si="63">F43/$F$9*10000</f>
        <v>12.3542717939795</v>
      </c>
      <c r="X43" s="50">
        <f t="shared" ref="X43:X49" si="64">G43/$G$9*10000</f>
        <v>9.66743416538327</v>
      </c>
      <c r="Y43" s="50">
        <f t="shared" ref="Y43:Y49" si="65">H43/$H$9*10000</f>
        <v>12.7894716288515</v>
      </c>
      <c r="Z43" s="50">
        <f t="shared" ref="Z43:Z49" si="66">I43/$I$9*10000</f>
        <v>18.1052415316264</v>
      </c>
      <c r="AA43" s="50">
        <f t="shared" ref="AA43:AA49" si="67">J43/$J$9*10000</f>
        <v>22.0841838530302</v>
      </c>
      <c r="AB43" s="50">
        <f t="shared" ref="AB43:AB49" si="68">K43/$K$9*10000</f>
        <v>23.0333936814567</v>
      </c>
      <c r="AC43" s="50">
        <f t="shared" ref="AC43:AC49" si="69">L43/$L$9*10000</f>
        <v>20.2225324702796</v>
      </c>
      <c r="AD43" s="50">
        <f t="shared" ref="AD43:AD49" si="70">M43/$M$9*10000</f>
        <v>17.4446347969617</v>
      </c>
      <c r="AE43" s="50">
        <f t="shared" ref="AE43:AE49" si="71">N43/$N$9*10000</f>
        <v>18.4063542724503</v>
      </c>
      <c r="AF43" s="50">
        <f t="shared" ref="AF43:AF49" si="72">O43/$O$9*10000</f>
        <v>22.3497686326768</v>
      </c>
      <c r="AG43" s="50">
        <f>P43/$P$9*10000</f>
        <v>14.8876338114706</v>
      </c>
      <c r="AH43" s="50">
        <f>Q43/$Q$9*10000</f>
        <v>17.4201941947387</v>
      </c>
      <c r="AI43" s="50">
        <f>R43/$R$9*10000</f>
        <v>18.6521229846381</v>
      </c>
      <c r="AJ43" s="72">
        <f t="shared" ref="AJ43:AJ49" si="73">AI43-AH43</f>
        <v>1.23192878989945</v>
      </c>
      <c r="AK43"/>
      <c r="AL43"/>
      <c r="AM43"/>
    </row>
    <row r="44" spans="1:39">
      <c r="A44" s="13" t="s">
        <v>40</v>
      </c>
      <c r="B44" s="14">
        <v>47</v>
      </c>
      <c r="C44" s="14">
        <v>58</v>
      </c>
      <c r="D44" s="14">
        <v>34</v>
      </c>
      <c r="E44" s="14">
        <v>111</v>
      </c>
      <c r="F44" s="14">
        <v>116</v>
      </c>
      <c r="G44" s="14">
        <v>161</v>
      </c>
      <c r="H44" s="14">
        <v>175</v>
      </c>
      <c r="I44" s="14">
        <v>145</v>
      </c>
      <c r="J44" s="14">
        <v>111</v>
      </c>
      <c r="K44" s="14">
        <v>98</v>
      </c>
      <c r="L44" s="14">
        <v>88</v>
      </c>
      <c r="M44" s="14">
        <v>124</v>
      </c>
      <c r="N44" s="14">
        <v>80</v>
      </c>
      <c r="O44" s="14">
        <v>104</v>
      </c>
      <c r="P44" s="14">
        <v>111</v>
      </c>
      <c r="Q44" s="38">
        <v>111</v>
      </c>
      <c r="R44" s="39">
        <v>132</v>
      </c>
      <c r="S44" s="50">
        <f t="shared" si="59"/>
        <v>3.49110140535401</v>
      </c>
      <c r="T44" s="50">
        <f t="shared" si="60"/>
        <v>4.62015182774799</v>
      </c>
      <c r="U44" s="50">
        <f t="shared" si="61"/>
        <v>2.79586869284915</v>
      </c>
      <c r="V44" s="50">
        <f t="shared" si="62"/>
        <v>9.1599273807559</v>
      </c>
      <c r="W44" s="50">
        <f t="shared" si="63"/>
        <v>5.04611101444232</v>
      </c>
      <c r="X44" s="50">
        <f t="shared" si="64"/>
        <v>4.90995867705585</v>
      </c>
      <c r="Y44" s="50">
        <f t="shared" si="65"/>
        <v>5.69505734109163</v>
      </c>
      <c r="Z44" s="50">
        <f t="shared" si="66"/>
        <v>9.30943270243201</v>
      </c>
      <c r="AA44" s="50">
        <f t="shared" si="67"/>
        <v>9.76631238122053</v>
      </c>
      <c r="AB44" s="50">
        <f t="shared" si="68"/>
        <v>9.28918757523768</v>
      </c>
      <c r="AC44" s="50">
        <f t="shared" si="69"/>
        <v>7.44595337817828</v>
      </c>
      <c r="AD44" s="50">
        <f t="shared" si="70"/>
        <v>9.70015567185312</v>
      </c>
      <c r="AE44" s="50">
        <f t="shared" si="71"/>
        <v>7.25373567387204</v>
      </c>
      <c r="AF44" s="50">
        <f t="shared" si="72"/>
        <v>10.9125630882554</v>
      </c>
      <c r="AG44" s="50">
        <f t="shared" ref="AG44:AG49" si="74">P44/$P$9*10000</f>
        <v>8.74353096864144</v>
      </c>
      <c r="AH44" s="50">
        <f t="shared" ref="AH44:AH49" si="75">Q44/$Q$9*10000</f>
        <v>8.1588251291814</v>
      </c>
      <c r="AI44" s="50">
        <f t="shared" ref="AI44:AI49" si="76">R44/$R$9*10000</f>
        <v>9.84832093588892</v>
      </c>
      <c r="AJ44" s="72">
        <f t="shared" si="73"/>
        <v>1.68949580670752</v>
      </c>
      <c r="AK44"/>
      <c r="AL44"/>
      <c r="AM44"/>
    </row>
    <row r="45" spans="1:39">
      <c r="A45" s="13" t="s">
        <v>42</v>
      </c>
      <c r="B45" s="14">
        <v>50</v>
      </c>
      <c r="C45" s="14">
        <v>50</v>
      </c>
      <c r="D45" s="14">
        <v>26</v>
      </c>
      <c r="E45" s="14">
        <v>37</v>
      </c>
      <c r="F45" s="14">
        <v>60</v>
      </c>
      <c r="G45" s="14">
        <v>86</v>
      </c>
      <c r="H45" s="14">
        <v>79</v>
      </c>
      <c r="I45" s="14">
        <v>72</v>
      </c>
      <c r="J45" s="14">
        <v>58</v>
      </c>
      <c r="K45" s="14">
        <v>58</v>
      </c>
      <c r="L45" s="14">
        <v>46</v>
      </c>
      <c r="M45" s="14">
        <v>67</v>
      </c>
      <c r="N45" s="14">
        <v>67</v>
      </c>
      <c r="O45" s="14">
        <v>59</v>
      </c>
      <c r="P45" s="14">
        <v>59</v>
      </c>
      <c r="Q45" s="38">
        <v>40</v>
      </c>
      <c r="R45" s="39">
        <v>49</v>
      </c>
      <c r="S45" s="50">
        <f t="shared" si="59"/>
        <v>3.71393766527023</v>
      </c>
      <c r="T45" s="50">
        <f t="shared" si="60"/>
        <v>3.98288950667931</v>
      </c>
      <c r="U45" s="50">
        <f t="shared" si="61"/>
        <v>2.13801723570818</v>
      </c>
      <c r="V45" s="50">
        <f t="shared" si="62"/>
        <v>3.05330912691863</v>
      </c>
      <c r="W45" s="50">
        <f t="shared" si="63"/>
        <v>2.61005742126327</v>
      </c>
      <c r="X45" s="50">
        <f t="shared" si="64"/>
        <v>2.62271084612921</v>
      </c>
      <c r="Y45" s="50">
        <f t="shared" si="65"/>
        <v>2.57091159969279</v>
      </c>
      <c r="Z45" s="50">
        <f t="shared" si="66"/>
        <v>4.62261485913865</v>
      </c>
      <c r="AA45" s="50">
        <f t="shared" si="67"/>
        <v>5.10311818117829</v>
      </c>
      <c r="AB45" s="50">
        <f t="shared" si="68"/>
        <v>5.49768244248761</v>
      </c>
      <c r="AC45" s="50">
        <f t="shared" si="69"/>
        <v>3.89220290222956</v>
      </c>
      <c r="AD45" s="50">
        <f t="shared" si="70"/>
        <v>5.24121314527548</v>
      </c>
      <c r="AE45" s="50">
        <f t="shared" si="71"/>
        <v>6.07500362686784</v>
      </c>
      <c r="AF45" s="50">
        <f t="shared" si="72"/>
        <v>6.19078098276025</v>
      </c>
      <c r="AG45" s="50">
        <f t="shared" si="74"/>
        <v>4.64746240675536</v>
      </c>
      <c r="AH45" s="50">
        <f t="shared" si="75"/>
        <v>2.94011716366897</v>
      </c>
      <c r="AI45" s="50">
        <f t="shared" si="76"/>
        <v>3.65581610498907</v>
      </c>
      <c r="AJ45" s="72">
        <f t="shared" si="73"/>
        <v>0.715698941320098</v>
      </c>
      <c r="AK45"/>
      <c r="AL45"/>
      <c r="AM45"/>
    </row>
    <row r="46" spans="1:39">
      <c r="A46" s="13" t="s">
        <v>44</v>
      </c>
      <c r="B46" s="14">
        <v>21</v>
      </c>
      <c r="C46" s="14">
        <v>39</v>
      </c>
      <c r="D46" s="14">
        <v>46</v>
      </c>
      <c r="E46" s="14">
        <v>39</v>
      </c>
      <c r="F46" s="14">
        <v>49</v>
      </c>
      <c r="G46" s="14">
        <v>57</v>
      </c>
      <c r="H46" s="14">
        <v>56</v>
      </c>
      <c r="I46" s="14">
        <v>49</v>
      </c>
      <c r="J46" s="14">
        <v>46</v>
      </c>
      <c r="K46" s="14">
        <v>45</v>
      </c>
      <c r="L46" s="14">
        <v>59</v>
      </c>
      <c r="M46" s="14">
        <v>52</v>
      </c>
      <c r="N46" s="14">
        <v>68</v>
      </c>
      <c r="O46" s="14">
        <v>56</v>
      </c>
      <c r="P46" s="14">
        <v>52</v>
      </c>
      <c r="Q46" s="38">
        <v>50</v>
      </c>
      <c r="R46" s="39">
        <v>56</v>
      </c>
      <c r="S46" s="50">
        <f t="shared" si="59"/>
        <v>1.55985381941349</v>
      </c>
      <c r="T46" s="50">
        <f t="shared" si="60"/>
        <v>3.10665381520986</v>
      </c>
      <c r="U46" s="50">
        <f t="shared" si="61"/>
        <v>3.78264587856062</v>
      </c>
      <c r="V46" s="50">
        <f t="shared" si="62"/>
        <v>3.21835286350883</v>
      </c>
      <c r="W46" s="50">
        <f t="shared" si="63"/>
        <v>2.13154689403167</v>
      </c>
      <c r="X46" s="50">
        <f t="shared" si="64"/>
        <v>1.73830835150425</v>
      </c>
      <c r="Y46" s="50">
        <f t="shared" si="65"/>
        <v>1.82241834914932</v>
      </c>
      <c r="Z46" s="50">
        <f t="shared" si="66"/>
        <v>3.14594622358047</v>
      </c>
      <c r="AA46" s="50">
        <f t="shared" si="67"/>
        <v>4.04730062645175</v>
      </c>
      <c r="AB46" s="50">
        <f t="shared" si="68"/>
        <v>4.26544327434383</v>
      </c>
      <c r="AC46" s="50">
        <f t="shared" si="69"/>
        <v>4.99217328764226</v>
      </c>
      <c r="AD46" s="50">
        <f t="shared" si="70"/>
        <v>4.06780721722873</v>
      </c>
      <c r="AE46" s="50">
        <f t="shared" si="71"/>
        <v>6.16567532279124</v>
      </c>
      <c r="AF46" s="50">
        <f t="shared" si="72"/>
        <v>5.87599550906057</v>
      </c>
      <c r="AG46" s="50">
        <f t="shared" si="74"/>
        <v>4.09606856188608</v>
      </c>
      <c r="AH46" s="50">
        <f t="shared" si="75"/>
        <v>3.67514645458622</v>
      </c>
      <c r="AI46" s="50">
        <f t="shared" si="76"/>
        <v>4.17807554855894</v>
      </c>
      <c r="AJ46" s="72">
        <f t="shared" si="73"/>
        <v>0.502929093972721</v>
      </c>
      <c r="AK46"/>
      <c r="AL46"/>
      <c r="AM46"/>
    </row>
    <row r="47" spans="1:39">
      <c r="A47" s="13" t="s">
        <v>41</v>
      </c>
      <c r="B47" s="14">
        <v>36</v>
      </c>
      <c r="C47" s="14">
        <v>44</v>
      </c>
      <c r="D47" s="14">
        <v>19</v>
      </c>
      <c r="E47" s="14">
        <v>33</v>
      </c>
      <c r="F47" s="14">
        <v>42</v>
      </c>
      <c r="G47" s="14">
        <v>41</v>
      </c>
      <c r="H47" s="14">
        <v>52</v>
      </c>
      <c r="I47" s="14">
        <v>38</v>
      </c>
      <c r="J47" s="14">
        <v>30</v>
      </c>
      <c r="K47" s="14">
        <v>36</v>
      </c>
      <c r="L47" s="14">
        <v>22</v>
      </c>
      <c r="M47" s="14">
        <v>26</v>
      </c>
      <c r="N47" s="14">
        <v>28</v>
      </c>
      <c r="O47" s="14">
        <v>26</v>
      </c>
      <c r="P47" s="14">
        <v>19</v>
      </c>
      <c r="Q47" s="38">
        <v>16</v>
      </c>
      <c r="R47" s="39">
        <v>20</v>
      </c>
      <c r="S47" s="50">
        <f t="shared" si="59"/>
        <v>2.67403511899456</v>
      </c>
      <c r="T47" s="50">
        <f t="shared" si="60"/>
        <v>3.50494276587779</v>
      </c>
      <c r="U47" s="50">
        <f t="shared" si="61"/>
        <v>1.56239721070982</v>
      </c>
      <c r="V47" s="50">
        <f t="shared" si="62"/>
        <v>2.72322165373824</v>
      </c>
      <c r="W47" s="50">
        <f t="shared" si="63"/>
        <v>1.82704019488429</v>
      </c>
      <c r="X47" s="50">
        <f t="shared" si="64"/>
        <v>1.25036214757323</v>
      </c>
      <c r="Y47" s="50">
        <f t="shared" si="65"/>
        <v>1.69224560992437</v>
      </c>
      <c r="Z47" s="50">
        <f t="shared" si="66"/>
        <v>2.43971339787873</v>
      </c>
      <c r="AA47" s="50">
        <f t="shared" si="67"/>
        <v>2.63954388681636</v>
      </c>
      <c r="AB47" s="50">
        <f t="shared" si="68"/>
        <v>3.41235461947507</v>
      </c>
      <c r="AC47" s="50">
        <f t="shared" si="69"/>
        <v>1.86148834454457</v>
      </c>
      <c r="AD47" s="50">
        <f t="shared" si="70"/>
        <v>2.03390360861436</v>
      </c>
      <c r="AE47" s="50">
        <f t="shared" si="71"/>
        <v>2.53880748585522</v>
      </c>
      <c r="AF47" s="50">
        <f t="shared" si="72"/>
        <v>2.72814077206384</v>
      </c>
      <c r="AG47" s="50">
        <f t="shared" si="74"/>
        <v>1.49664043607376</v>
      </c>
      <c r="AH47" s="50">
        <f t="shared" si="75"/>
        <v>1.17604686546759</v>
      </c>
      <c r="AI47" s="50">
        <f t="shared" si="76"/>
        <v>1.49216983877105</v>
      </c>
      <c r="AJ47" s="72">
        <f t="shared" si="73"/>
        <v>0.31612297330346</v>
      </c>
      <c r="AK47"/>
      <c r="AL47"/>
      <c r="AM47"/>
    </row>
    <row r="48" spans="1:39">
      <c r="A48" s="13" t="s">
        <v>43</v>
      </c>
      <c r="B48" s="14">
        <v>46</v>
      </c>
      <c r="C48" s="14">
        <v>44</v>
      </c>
      <c r="D48" s="14">
        <v>54</v>
      </c>
      <c r="E48" s="14">
        <v>40</v>
      </c>
      <c r="F48" s="14">
        <v>40</v>
      </c>
      <c r="G48" s="14">
        <v>71</v>
      </c>
      <c r="H48" s="14">
        <v>57</v>
      </c>
      <c r="I48" s="14">
        <v>57</v>
      </c>
      <c r="J48" s="14">
        <v>52</v>
      </c>
      <c r="K48" s="14">
        <v>66</v>
      </c>
      <c r="L48" s="14">
        <v>49</v>
      </c>
      <c r="M48" s="14">
        <v>79</v>
      </c>
      <c r="N48" s="14">
        <v>60</v>
      </c>
      <c r="O48" s="14">
        <v>52</v>
      </c>
      <c r="P48" s="14">
        <v>38</v>
      </c>
      <c r="Q48" s="38">
        <v>67</v>
      </c>
      <c r="R48" s="39">
        <v>53</v>
      </c>
      <c r="S48" s="50">
        <f t="shared" si="59"/>
        <v>3.41682265204861</v>
      </c>
      <c r="T48" s="50">
        <f t="shared" si="60"/>
        <v>3.50494276587779</v>
      </c>
      <c r="U48" s="50">
        <f t="shared" si="61"/>
        <v>4.4404973357016</v>
      </c>
      <c r="V48" s="50">
        <f t="shared" si="62"/>
        <v>3.30087473180393</v>
      </c>
      <c r="W48" s="50">
        <f t="shared" si="63"/>
        <v>1.74003828084218</v>
      </c>
      <c r="X48" s="50">
        <f t="shared" si="64"/>
        <v>2.16526127994389</v>
      </c>
      <c r="Y48" s="50">
        <f t="shared" si="65"/>
        <v>1.85496153395556</v>
      </c>
      <c r="Z48" s="50">
        <f t="shared" si="66"/>
        <v>3.6595700968181</v>
      </c>
      <c r="AA48" s="50">
        <f t="shared" si="67"/>
        <v>4.57520940381502</v>
      </c>
      <c r="AB48" s="50">
        <f t="shared" si="68"/>
        <v>6.25598346903762</v>
      </c>
      <c r="AC48" s="50">
        <f t="shared" si="69"/>
        <v>4.14604222194018</v>
      </c>
      <c r="AD48" s="50">
        <f t="shared" si="70"/>
        <v>6.17993788771287</v>
      </c>
      <c r="AE48" s="50">
        <f t="shared" si="71"/>
        <v>5.44030175540403</v>
      </c>
      <c r="AF48" s="50">
        <f t="shared" si="72"/>
        <v>5.45628154412768</v>
      </c>
      <c r="AG48" s="50">
        <f t="shared" si="74"/>
        <v>2.99328087214752</v>
      </c>
      <c r="AH48" s="50">
        <f t="shared" si="75"/>
        <v>4.92469624914553</v>
      </c>
      <c r="AI48" s="50">
        <f t="shared" si="76"/>
        <v>3.95425007274328</v>
      </c>
      <c r="AJ48" s="72">
        <f t="shared" si="73"/>
        <v>-0.970446176402249</v>
      </c>
      <c r="AK48"/>
      <c r="AL48"/>
      <c r="AM48"/>
    </row>
    <row r="49" spans="1:39">
      <c r="A49" s="15" t="s">
        <v>50</v>
      </c>
      <c r="B49" s="16" t="e">
        <v>#N/A</v>
      </c>
      <c r="C49" s="16" t="e">
        <v>#N/A</v>
      </c>
      <c r="D49" s="16" t="e">
        <v>#N/A</v>
      </c>
      <c r="E49" s="16">
        <v>16</v>
      </c>
      <c r="F49" s="16">
        <v>27</v>
      </c>
      <c r="G49" s="16">
        <v>29</v>
      </c>
      <c r="H49" s="16">
        <v>26</v>
      </c>
      <c r="I49" s="16">
        <v>23</v>
      </c>
      <c r="J49" s="16">
        <v>17</v>
      </c>
      <c r="K49" s="16">
        <v>12</v>
      </c>
      <c r="L49" s="16">
        <v>128</v>
      </c>
      <c r="M49" s="16">
        <v>142</v>
      </c>
      <c r="N49" s="16">
        <v>13</v>
      </c>
      <c r="O49" s="16">
        <v>21</v>
      </c>
      <c r="P49" s="16">
        <v>9</v>
      </c>
      <c r="Q49" s="40">
        <v>17</v>
      </c>
      <c r="R49" s="41">
        <v>13</v>
      </c>
      <c r="S49" s="53" t="e">
        <f t="shared" si="59"/>
        <v>#N/A</v>
      </c>
      <c r="T49" s="53" t="e">
        <f t="shared" si="60"/>
        <v>#N/A</v>
      </c>
      <c r="U49" s="53" t="e">
        <f t="shared" si="61"/>
        <v>#N/A</v>
      </c>
      <c r="V49" s="53">
        <f t="shared" si="62"/>
        <v>1.32034989272157</v>
      </c>
      <c r="W49" s="53">
        <f t="shared" si="63"/>
        <v>1.17452583956847</v>
      </c>
      <c r="X49" s="53">
        <f t="shared" si="64"/>
        <v>0.884402494624968</v>
      </c>
      <c r="Y49" s="53">
        <f t="shared" si="65"/>
        <v>0.846122804962185</v>
      </c>
      <c r="Z49" s="53">
        <f t="shared" si="66"/>
        <v>1.47666863555818</v>
      </c>
      <c r="AA49" s="53">
        <f t="shared" si="67"/>
        <v>1.4957415358626</v>
      </c>
      <c r="AB49" s="53">
        <f t="shared" si="68"/>
        <v>1.13745153982502</v>
      </c>
      <c r="AC49" s="53">
        <f t="shared" si="69"/>
        <v>10.8304776409866</v>
      </c>
      <c r="AD49" s="53">
        <f t="shared" si="70"/>
        <v>11.1082427855092</v>
      </c>
      <c r="AE49" s="53">
        <f t="shared" si="71"/>
        <v>1.17873204700421</v>
      </c>
      <c r="AF49" s="53">
        <f t="shared" si="72"/>
        <v>2.20349831589772</v>
      </c>
      <c r="AG49" s="53">
        <f t="shared" si="74"/>
        <v>0.70893494340336</v>
      </c>
      <c r="AH49" s="53">
        <f t="shared" si="75"/>
        <v>1.24954979455931</v>
      </c>
      <c r="AI49" s="50">
        <f t="shared" si="76"/>
        <v>0.969910395201182</v>
      </c>
      <c r="AJ49" s="72">
        <f t="shared" si="73"/>
        <v>-0.279639399358131</v>
      </c>
      <c r="AK49"/>
      <c r="AL49"/>
      <c r="AM49"/>
    </row>
    <row r="50" spans="1:39">
      <c r="A50" s="13"/>
      <c r="B50" s="26"/>
      <c r="C50" s="26"/>
      <c r="D50" s="26"/>
      <c r="E50" s="26"/>
      <c r="AJ50"/>
      <c r="AK50"/>
      <c r="AL50"/>
      <c r="AM50"/>
    </row>
    <row r="51" s="2" customFormat="1" spans="1:37">
      <c r="A51" s="17" t="s">
        <v>37</v>
      </c>
      <c r="B51" s="18" t="s">
        <v>2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2"/>
      <c r="P51" s="19"/>
      <c r="Q51" s="32"/>
      <c r="R51" s="54"/>
      <c r="S51" s="55" t="s">
        <v>3</v>
      </c>
      <c r="T51" s="55"/>
      <c r="U51" s="55"/>
      <c r="V51" s="55"/>
      <c r="W51" s="55"/>
      <c r="X51" s="55"/>
      <c r="Y51" s="60"/>
      <c r="Z51" s="60"/>
      <c r="AA51" s="60"/>
      <c r="AB51" s="60"/>
      <c r="AC51" s="60"/>
      <c r="AD51" s="60"/>
      <c r="AE51" s="60"/>
      <c r="AF51" s="60"/>
      <c r="AG51" s="60"/>
      <c r="AH51" s="76"/>
      <c r="AI51" s="76"/>
      <c r="AJ51" s="70"/>
      <c r="AK51"/>
    </row>
    <row r="52" s="2" customFormat="1" spans="1:37">
      <c r="A52" s="20"/>
      <c r="B52" s="24" t="s">
        <v>5</v>
      </c>
      <c r="C52" s="24" t="s">
        <v>6</v>
      </c>
      <c r="D52" s="24" t="s">
        <v>7</v>
      </c>
      <c r="E52" s="24" t="s">
        <v>8</v>
      </c>
      <c r="F52" s="24" t="s">
        <v>9</v>
      </c>
      <c r="G52" s="10" t="s">
        <v>10</v>
      </c>
      <c r="H52" s="10" t="s">
        <v>11</v>
      </c>
      <c r="I52" s="10" t="s">
        <v>12</v>
      </c>
      <c r="J52" s="10" t="s">
        <v>13</v>
      </c>
      <c r="K52" s="10" t="s">
        <v>14</v>
      </c>
      <c r="L52" s="10" t="s">
        <v>15</v>
      </c>
      <c r="M52" s="27" t="s">
        <v>16</v>
      </c>
      <c r="N52" s="28" t="s">
        <v>17</v>
      </c>
      <c r="O52" s="10" t="s">
        <v>18</v>
      </c>
      <c r="P52" s="10" t="s">
        <v>19</v>
      </c>
      <c r="Q52" s="10" t="s">
        <v>20</v>
      </c>
      <c r="R52" s="10" t="s">
        <v>21</v>
      </c>
      <c r="S52" s="31" t="s">
        <v>5</v>
      </c>
      <c r="T52" s="56" t="s">
        <v>6</v>
      </c>
      <c r="U52" s="24" t="s">
        <v>7</v>
      </c>
      <c r="V52" s="56" t="s">
        <v>8</v>
      </c>
      <c r="W52" s="56" t="s">
        <v>9</v>
      </c>
      <c r="X52" s="56" t="s">
        <v>10</v>
      </c>
      <c r="Y52" s="36" t="s">
        <v>11</v>
      </c>
      <c r="Z52" s="36" t="s">
        <v>12</v>
      </c>
      <c r="AA52" s="36" t="s">
        <v>13</v>
      </c>
      <c r="AB52" s="36" t="s">
        <v>14</v>
      </c>
      <c r="AC52" s="36" t="s">
        <v>15</v>
      </c>
      <c r="AD52" s="36" t="s">
        <v>16</v>
      </c>
      <c r="AE52" s="36" t="s">
        <v>17</v>
      </c>
      <c r="AF52" s="36" t="s">
        <v>18</v>
      </c>
      <c r="AG52" s="36" t="s">
        <v>19</v>
      </c>
      <c r="AH52" s="36" t="s">
        <v>20</v>
      </c>
      <c r="AI52" s="36" t="s">
        <v>21</v>
      </c>
      <c r="AJ52" s="77" t="s">
        <v>38</v>
      </c>
      <c r="AK52"/>
    </row>
    <row r="53" spans="1:39">
      <c r="A53" s="11" t="s">
        <v>51</v>
      </c>
      <c r="B53" s="12">
        <f t="shared" ref="B53:M53" si="77">S14</f>
        <v>458</v>
      </c>
      <c r="C53" s="23">
        <f t="shared" si="77"/>
        <v>688</v>
      </c>
      <c r="D53" s="12">
        <f t="shared" si="77"/>
        <v>622</v>
      </c>
      <c r="E53" s="23">
        <f t="shared" si="77"/>
        <v>693</v>
      </c>
      <c r="F53" s="12">
        <f t="shared" si="77"/>
        <v>702</v>
      </c>
      <c r="G53" s="12">
        <f t="shared" si="77"/>
        <v>775</v>
      </c>
      <c r="H53" s="12">
        <f t="shared" si="77"/>
        <v>654</v>
      </c>
      <c r="I53" s="12">
        <f t="shared" si="77"/>
        <v>844</v>
      </c>
      <c r="J53" s="12">
        <f t="shared" si="77"/>
        <v>838</v>
      </c>
      <c r="K53" s="12">
        <f t="shared" si="77"/>
        <v>820</v>
      </c>
      <c r="L53" s="12">
        <f t="shared" si="77"/>
        <v>810</v>
      </c>
      <c r="M53" s="12">
        <f t="shared" si="77"/>
        <v>707</v>
      </c>
      <c r="N53" s="12">
        <f t="shared" ref="N53:R53" si="78">AE14</f>
        <v>681</v>
      </c>
      <c r="O53" s="12">
        <f t="shared" si="78"/>
        <v>731</v>
      </c>
      <c r="P53" s="12">
        <f t="shared" si="78"/>
        <v>737</v>
      </c>
      <c r="Q53" s="23">
        <f t="shared" si="78"/>
        <v>689</v>
      </c>
      <c r="R53" s="23">
        <f t="shared" si="78"/>
        <v>664</v>
      </c>
      <c r="S53" s="47">
        <f t="shared" ref="S53:AI53" si="79">AJ14</f>
        <v>232.0279649425</v>
      </c>
      <c r="T53" s="47">
        <f t="shared" si="79"/>
        <v>231.043051917523</v>
      </c>
      <c r="U53" s="47">
        <f t="shared" si="79"/>
        <v>224.402915073238</v>
      </c>
      <c r="V53" s="47">
        <f t="shared" si="79"/>
        <v>245.30105129022</v>
      </c>
      <c r="W53" s="47">
        <f t="shared" si="79"/>
        <v>222.095671981777</v>
      </c>
      <c r="X53" s="47">
        <f t="shared" si="79"/>
        <v>243.64939637827</v>
      </c>
      <c r="Y53" s="47">
        <f t="shared" si="79"/>
        <v>225.12908777969</v>
      </c>
      <c r="Z53" s="47">
        <f t="shared" si="79"/>
        <v>271.478658046254</v>
      </c>
      <c r="AA53" s="47">
        <f t="shared" si="79"/>
        <v>276.102929063293</v>
      </c>
      <c r="AB53" s="47">
        <f t="shared" si="79"/>
        <v>267.161893591373</v>
      </c>
      <c r="AC53" s="47">
        <f t="shared" si="79"/>
        <v>274.688008681498</v>
      </c>
      <c r="AD53" s="47">
        <f t="shared" si="79"/>
        <v>248.917367883674</v>
      </c>
      <c r="AE53" s="47">
        <f t="shared" si="79"/>
        <v>268.057469002165</v>
      </c>
      <c r="AF53" s="47">
        <f t="shared" si="79"/>
        <v>256.509228717805</v>
      </c>
      <c r="AG53" s="47">
        <f t="shared" si="79"/>
        <v>250.348177587554</v>
      </c>
      <c r="AH53" s="47">
        <f t="shared" si="79"/>
        <v>242.366680737301</v>
      </c>
      <c r="AI53" s="47">
        <f t="shared" si="79"/>
        <v>219.308385903491</v>
      </c>
      <c r="AJ53" s="72">
        <f>AI53-AH53</f>
        <v>-23.0582948338102</v>
      </c>
      <c r="AK53"/>
      <c r="AL53"/>
      <c r="AM53"/>
    </row>
    <row r="54" spans="1:39">
      <c r="A54" s="13" t="s">
        <v>40</v>
      </c>
      <c r="B54" s="14">
        <v>167</v>
      </c>
      <c r="C54" s="14">
        <v>214</v>
      </c>
      <c r="D54" s="14">
        <v>186</v>
      </c>
      <c r="E54" s="14">
        <v>281</v>
      </c>
      <c r="F54" s="14">
        <v>310</v>
      </c>
      <c r="G54" s="14">
        <v>333</v>
      </c>
      <c r="H54" s="14">
        <v>280</v>
      </c>
      <c r="I54" s="14">
        <v>350</v>
      </c>
      <c r="J54" s="14">
        <v>378</v>
      </c>
      <c r="K54" s="14">
        <v>384</v>
      </c>
      <c r="L54" s="14">
        <v>344</v>
      </c>
      <c r="M54" s="14">
        <v>275</v>
      </c>
      <c r="N54" s="14">
        <v>264</v>
      </c>
      <c r="O54" s="14">
        <v>297</v>
      </c>
      <c r="P54" s="14">
        <v>294</v>
      </c>
      <c r="Q54" s="38">
        <v>301</v>
      </c>
      <c r="R54" s="39">
        <v>309</v>
      </c>
      <c r="S54" s="50">
        <f t="shared" ref="S54:S59" si="80">B54/$B$14*10000</f>
        <v>84.604083286894</v>
      </c>
      <c r="T54" s="50">
        <f t="shared" ref="T54:T59" si="81">C54/$C$14*10000</f>
        <v>71.8651353348109</v>
      </c>
      <c r="U54" s="50">
        <f t="shared" ref="U54:U59" si="82">D54/$D$14*10000</f>
        <v>67.1044086874955</v>
      </c>
      <c r="V54" s="50">
        <f t="shared" ref="V54:V59" si="83">E54/$E$14*10000</f>
        <v>99.4655056458178</v>
      </c>
      <c r="W54" s="50">
        <f t="shared" ref="W54:W59" si="84">F54/$F$14*10000</f>
        <v>98.0764363452291</v>
      </c>
      <c r="X54" s="50">
        <f t="shared" ref="X54:X59" si="85">G54/$G$14*10000</f>
        <v>104.690643863179</v>
      </c>
      <c r="Y54" s="50">
        <f t="shared" ref="Y54:Y59" si="86">H54/$H$14*10000</f>
        <v>96.3855421686747</v>
      </c>
      <c r="Z54" s="50">
        <f t="shared" ref="Z54:Z59" si="87">I54/$I$14*10000</f>
        <v>112.580012222973</v>
      </c>
      <c r="AA54" s="50">
        <f t="shared" ref="AA54:AA59" si="88">J54/$J$14*10000</f>
        <v>124.542848670555</v>
      </c>
      <c r="AB54" s="50">
        <f t="shared" ref="AB54:AB59" si="89">K54/$K$14*10000</f>
        <v>125.109959925716</v>
      </c>
      <c r="AC54" s="50">
        <f t="shared" ref="AC54:AC59" si="90">L54/$L$14*10000</f>
        <v>116.657623440043</v>
      </c>
      <c r="AD54" s="50">
        <f t="shared" ref="AD54:AD59" si="91">M54/$M$14*10000</f>
        <v>96.8207583705946</v>
      </c>
      <c r="AE54" s="50">
        <f t="shared" ref="AE54:AE59" si="92">N54/$N$14*10000</f>
        <v>103.91655185987</v>
      </c>
      <c r="AF54" s="50">
        <f t="shared" ref="AF54:AF59" si="93">O54/$O$14*10000</f>
        <v>104.21783984841</v>
      </c>
      <c r="AG54" s="50">
        <f>P54/$P$14*10000</f>
        <v>99.8675226740039</v>
      </c>
      <c r="AH54" s="50">
        <f>Q54/$Q$14*10000</f>
        <v>105.881525256789</v>
      </c>
      <c r="AI54" s="50">
        <f>R54/$R$14*10000</f>
        <v>102.057667536414</v>
      </c>
      <c r="AJ54" s="72">
        <f t="shared" ref="AJ54:AJ59" si="94">AI54-AH54</f>
        <v>-3.8238577203753</v>
      </c>
      <c r="AK54"/>
      <c r="AL54"/>
      <c r="AM54"/>
    </row>
    <row r="55" spans="1:39">
      <c r="A55" s="13" t="s">
        <v>46</v>
      </c>
      <c r="B55" s="14">
        <v>83</v>
      </c>
      <c r="C55" s="14">
        <v>136</v>
      </c>
      <c r="D55" s="14">
        <v>117</v>
      </c>
      <c r="E55" s="14">
        <v>137</v>
      </c>
      <c r="F55" s="14">
        <v>124</v>
      </c>
      <c r="G55" s="14">
        <v>117</v>
      </c>
      <c r="H55" s="14">
        <v>116</v>
      </c>
      <c r="I55" s="14">
        <v>148</v>
      </c>
      <c r="J55" s="14">
        <v>128</v>
      </c>
      <c r="K55" s="14">
        <v>110</v>
      </c>
      <c r="L55" s="14">
        <v>156</v>
      </c>
      <c r="M55" s="14">
        <v>119</v>
      </c>
      <c r="N55" s="14">
        <v>118</v>
      </c>
      <c r="O55" s="14">
        <v>128</v>
      </c>
      <c r="P55" s="14">
        <v>132</v>
      </c>
      <c r="Q55" s="38">
        <v>103</v>
      </c>
      <c r="R55" s="39">
        <v>91</v>
      </c>
      <c r="S55" s="50">
        <f t="shared" si="80"/>
        <v>42.0487360048635</v>
      </c>
      <c r="T55" s="50">
        <f t="shared" si="81"/>
        <v>45.6713009604406</v>
      </c>
      <c r="U55" s="50">
        <f t="shared" si="82"/>
        <v>42.2108377227794</v>
      </c>
      <c r="V55" s="50">
        <f t="shared" si="83"/>
        <v>48.4938586244735</v>
      </c>
      <c r="W55" s="50">
        <f t="shared" si="84"/>
        <v>39.2305745380916</v>
      </c>
      <c r="X55" s="50">
        <f t="shared" si="85"/>
        <v>36.783199195171</v>
      </c>
      <c r="Y55" s="50">
        <f t="shared" si="86"/>
        <v>39.9311531841652</v>
      </c>
      <c r="Z55" s="50">
        <f t="shared" si="87"/>
        <v>47.6052623114285</v>
      </c>
      <c r="AA55" s="50">
        <f t="shared" si="88"/>
        <v>42.1732397614576</v>
      </c>
      <c r="AB55" s="50">
        <f t="shared" si="89"/>
        <v>35.8387906037207</v>
      </c>
      <c r="AC55" s="50">
        <f t="shared" si="90"/>
        <v>52.9028757460662</v>
      </c>
      <c r="AD55" s="50">
        <f t="shared" si="91"/>
        <v>41.8969827130937</v>
      </c>
      <c r="AE55" s="50">
        <f t="shared" si="92"/>
        <v>46.4475496949419</v>
      </c>
      <c r="AF55" s="50">
        <f t="shared" si="93"/>
        <v>44.9154326619412</v>
      </c>
      <c r="AG55" s="50">
        <f t="shared" ref="AG55:AG59" si="95">P55/$P$14*10000</f>
        <v>44.8384795679201</v>
      </c>
      <c r="AH55" s="50">
        <f t="shared" ref="AH55:AH59" si="96">Q55/$Q$14*10000</f>
        <v>36.231884057971</v>
      </c>
      <c r="AI55" s="50">
        <f>R55/$R$14*10000</f>
        <v>30.055817947617</v>
      </c>
      <c r="AJ55" s="72">
        <f t="shared" si="94"/>
        <v>-6.17606611035401</v>
      </c>
      <c r="AK55"/>
      <c r="AL55"/>
      <c r="AM55"/>
    </row>
    <row r="56" spans="1:39">
      <c r="A56" s="13" t="s">
        <v>42</v>
      </c>
      <c r="B56" s="14">
        <v>8</v>
      </c>
      <c r="C56" s="14">
        <v>29</v>
      </c>
      <c r="D56" s="14">
        <v>26</v>
      </c>
      <c r="E56" s="14">
        <v>85</v>
      </c>
      <c r="F56" s="14">
        <v>74</v>
      </c>
      <c r="G56" s="14">
        <v>107</v>
      </c>
      <c r="H56" s="14">
        <v>83</v>
      </c>
      <c r="I56" s="14">
        <v>126</v>
      </c>
      <c r="J56" s="14">
        <v>109</v>
      </c>
      <c r="K56" s="14">
        <v>108</v>
      </c>
      <c r="L56" s="14">
        <v>104</v>
      </c>
      <c r="M56" s="14">
        <v>105</v>
      </c>
      <c r="N56" s="14">
        <v>115</v>
      </c>
      <c r="O56" s="14">
        <v>94</v>
      </c>
      <c r="P56" s="14">
        <v>116</v>
      </c>
      <c r="Q56" s="38">
        <v>96</v>
      </c>
      <c r="R56" s="39">
        <v>111</v>
      </c>
      <c r="S56" s="50">
        <f t="shared" si="80"/>
        <v>4.05289021733624</v>
      </c>
      <c r="T56" s="50">
        <f t="shared" si="81"/>
        <v>9.73873329303513</v>
      </c>
      <c r="U56" s="50">
        <f t="shared" si="82"/>
        <v>9.38018616061765</v>
      </c>
      <c r="V56" s="50">
        <f t="shared" si="83"/>
        <v>30.0874305334324</v>
      </c>
      <c r="W56" s="50">
        <f t="shared" si="84"/>
        <v>23.4117944824095</v>
      </c>
      <c r="X56" s="50">
        <f t="shared" si="85"/>
        <v>33.6393360160966</v>
      </c>
      <c r="Y56" s="50">
        <f t="shared" si="86"/>
        <v>28.5714285714286</v>
      </c>
      <c r="Z56" s="50">
        <f t="shared" si="87"/>
        <v>40.5288044002702</v>
      </c>
      <c r="AA56" s="50">
        <f t="shared" si="88"/>
        <v>35.9131494843663</v>
      </c>
      <c r="AB56" s="50">
        <f t="shared" si="89"/>
        <v>35.1871762291076</v>
      </c>
      <c r="AC56" s="50">
        <f t="shared" si="90"/>
        <v>35.2685838307108</v>
      </c>
      <c r="AD56" s="50">
        <f t="shared" si="91"/>
        <v>36.967925923318</v>
      </c>
      <c r="AE56" s="50">
        <f t="shared" si="92"/>
        <v>45.2666797874434</v>
      </c>
      <c r="AF56" s="50">
        <f t="shared" si="93"/>
        <v>32.9847708611131</v>
      </c>
      <c r="AG56" s="50">
        <f t="shared" si="95"/>
        <v>39.4035123475661</v>
      </c>
      <c r="AH56" s="50">
        <f t="shared" si="96"/>
        <v>33.7695230054875</v>
      </c>
      <c r="AI56" s="50">
        <f>R56/$R$14*10000</f>
        <v>36.6614922218185</v>
      </c>
      <c r="AJ56" s="72">
        <f t="shared" si="94"/>
        <v>2.89196921633099</v>
      </c>
      <c r="AK56"/>
      <c r="AL56"/>
      <c r="AM56"/>
    </row>
    <row r="57" spans="1:39">
      <c r="A57" s="13" t="s">
        <v>52</v>
      </c>
      <c r="B57" s="14">
        <v>36</v>
      </c>
      <c r="C57" s="14">
        <v>49</v>
      </c>
      <c r="D57" s="14">
        <v>52</v>
      </c>
      <c r="E57" s="14">
        <v>61</v>
      </c>
      <c r="F57" s="14">
        <v>52</v>
      </c>
      <c r="G57" s="14">
        <v>54</v>
      </c>
      <c r="H57" s="14">
        <v>61</v>
      </c>
      <c r="I57" s="14">
        <v>67</v>
      </c>
      <c r="J57" s="14">
        <v>67</v>
      </c>
      <c r="K57" s="14">
        <v>63</v>
      </c>
      <c r="L57" s="14">
        <v>69</v>
      </c>
      <c r="M57" s="14">
        <v>63</v>
      </c>
      <c r="N57" s="14">
        <v>57</v>
      </c>
      <c r="O57" s="14">
        <v>45</v>
      </c>
      <c r="P57" s="14">
        <v>52</v>
      </c>
      <c r="Q57" s="38">
        <v>33</v>
      </c>
      <c r="R57" s="39">
        <v>30</v>
      </c>
      <c r="S57" s="50">
        <f t="shared" si="80"/>
        <v>18.2380059780131</v>
      </c>
      <c r="T57" s="50">
        <f t="shared" si="81"/>
        <v>16.4551010813352</v>
      </c>
      <c r="U57" s="50">
        <f t="shared" si="82"/>
        <v>18.7603723212353</v>
      </c>
      <c r="V57" s="50">
        <f t="shared" si="83"/>
        <v>21.592156029875</v>
      </c>
      <c r="W57" s="50">
        <f t="shared" si="84"/>
        <v>16.4515312579094</v>
      </c>
      <c r="X57" s="50">
        <f t="shared" si="85"/>
        <v>16.976861167002</v>
      </c>
      <c r="Y57" s="50">
        <f t="shared" si="86"/>
        <v>20.9982788296041</v>
      </c>
      <c r="Z57" s="50">
        <f t="shared" si="87"/>
        <v>21.5510309112548</v>
      </c>
      <c r="AA57" s="50">
        <f t="shared" si="88"/>
        <v>22.075055187638</v>
      </c>
      <c r="AB57" s="50">
        <f t="shared" si="89"/>
        <v>20.5258528003128</v>
      </c>
      <c r="AC57" s="50">
        <f t="shared" si="90"/>
        <v>23.3993488876831</v>
      </c>
      <c r="AD57" s="50">
        <f t="shared" si="91"/>
        <v>22.1807555539908</v>
      </c>
      <c r="AE57" s="50">
        <f t="shared" si="92"/>
        <v>22.436528242472</v>
      </c>
      <c r="AF57" s="50">
        <f t="shared" si="93"/>
        <v>15.7905817952137</v>
      </c>
      <c r="AG57" s="50">
        <f t="shared" si="95"/>
        <v>17.6636434661503</v>
      </c>
      <c r="AH57" s="50">
        <f t="shared" si="96"/>
        <v>11.6082735331363</v>
      </c>
      <c r="AI57" s="50">
        <f>R57/$R$14*10000</f>
        <v>9.90851141130231</v>
      </c>
      <c r="AJ57" s="72">
        <f t="shared" si="94"/>
        <v>-1.69976212183404</v>
      </c>
      <c r="AK57"/>
      <c r="AL57"/>
      <c r="AM57"/>
    </row>
    <row r="58" spans="1:39">
      <c r="A58" s="13" t="s">
        <v>47</v>
      </c>
      <c r="B58" s="14">
        <v>27</v>
      </c>
      <c r="C58" s="14">
        <v>19</v>
      </c>
      <c r="D58" s="14">
        <v>37</v>
      </c>
      <c r="E58" s="14">
        <v>40</v>
      </c>
      <c r="F58" s="14">
        <v>47</v>
      </c>
      <c r="G58" s="14">
        <v>50</v>
      </c>
      <c r="H58" s="14">
        <v>28</v>
      </c>
      <c r="I58" s="14">
        <v>23</v>
      </c>
      <c r="J58" s="14">
        <v>29</v>
      </c>
      <c r="K58" s="14">
        <v>34</v>
      </c>
      <c r="L58" s="14">
        <v>25</v>
      </c>
      <c r="M58" s="14">
        <v>25</v>
      </c>
      <c r="N58" s="14">
        <v>16</v>
      </c>
      <c r="O58" s="14">
        <v>32</v>
      </c>
      <c r="P58" s="14">
        <v>23</v>
      </c>
      <c r="Q58" s="38">
        <v>37</v>
      </c>
      <c r="R58" s="39">
        <v>31</v>
      </c>
      <c r="S58" s="50">
        <f t="shared" si="80"/>
        <v>13.6785044835098</v>
      </c>
      <c r="T58" s="50">
        <f t="shared" si="81"/>
        <v>6.38054939888508</v>
      </c>
      <c r="U58" s="50">
        <f t="shared" si="82"/>
        <v>13.3487264593405</v>
      </c>
      <c r="V58" s="50">
        <f t="shared" si="83"/>
        <v>14.1587908392623</v>
      </c>
      <c r="W58" s="50">
        <f t="shared" si="84"/>
        <v>14.8696532523412</v>
      </c>
      <c r="X58" s="50">
        <f t="shared" si="85"/>
        <v>15.7193158953722</v>
      </c>
      <c r="Y58" s="50">
        <f t="shared" si="86"/>
        <v>9.63855421686747</v>
      </c>
      <c r="Z58" s="50">
        <f t="shared" si="87"/>
        <v>7.39811508893821</v>
      </c>
      <c r="AA58" s="50">
        <f t="shared" si="88"/>
        <v>9.55487463345524</v>
      </c>
      <c r="AB58" s="50">
        <f t="shared" si="89"/>
        <v>11.0774443684228</v>
      </c>
      <c r="AC58" s="50">
        <f t="shared" si="90"/>
        <v>8.47802495930548</v>
      </c>
      <c r="AD58" s="50">
        <f t="shared" si="91"/>
        <v>8.80188712459952</v>
      </c>
      <c r="AE58" s="50">
        <f t="shared" si="92"/>
        <v>6.29797283999213</v>
      </c>
      <c r="AF58" s="50">
        <f t="shared" si="93"/>
        <v>11.2288581654853</v>
      </c>
      <c r="AG58" s="50">
        <f t="shared" si="95"/>
        <v>7.81276537925881</v>
      </c>
      <c r="AH58" s="50">
        <f t="shared" si="96"/>
        <v>13.0153369916983</v>
      </c>
      <c r="AI58" s="50">
        <f>R58/$R$14*10000</f>
        <v>10.2387951250124</v>
      </c>
      <c r="AJ58" s="72">
        <f t="shared" si="94"/>
        <v>-2.77654186668594</v>
      </c>
      <c r="AK58"/>
      <c r="AL58"/>
      <c r="AM58"/>
    </row>
    <row r="59" spans="1:39">
      <c r="A59" s="15" t="s">
        <v>41</v>
      </c>
      <c r="B59" s="16">
        <v>25</v>
      </c>
      <c r="C59" s="16">
        <v>32</v>
      </c>
      <c r="D59" s="16">
        <v>37</v>
      </c>
      <c r="E59" s="16">
        <v>50</v>
      </c>
      <c r="F59" s="16">
        <v>44</v>
      </c>
      <c r="G59" s="16">
        <v>74</v>
      </c>
      <c r="H59" s="16">
        <v>50</v>
      </c>
      <c r="I59" s="16">
        <v>79</v>
      </c>
      <c r="J59" s="16">
        <v>82</v>
      </c>
      <c r="K59" s="16">
        <v>85</v>
      </c>
      <c r="L59" s="16">
        <v>69</v>
      </c>
      <c r="M59" s="16">
        <v>81</v>
      </c>
      <c r="N59" s="16">
        <v>63</v>
      </c>
      <c r="O59" s="16">
        <v>72</v>
      </c>
      <c r="P59" s="16">
        <v>90</v>
      </c>
      <c r="Q59" s="40">
        <v>60</v>
      </c>
      <c r="R59" s="41">
        <v>51</v>
      </c>
      <c r="S59" s="53">
        <f t="shared" si="80"/>
        <v>12.6652819291757</v>
      </c>
      <c r="T59" s="53">
        <f t="shared" si="81"/>
        <v>10.7461884612801</v>
      </c>
      <c r="U59" s="53">
        <f t="shared" si="82"/>
        <v>13.3487264593405</v>
      </c>
      <c r="V59" s="53">
        <f t="shared" si="83"/>
        <v>17.6984885490779</v>
      </c>
      <c r="W59" s="53">
        <f t="shared" si="84"/>
        <v>13.9205264490003</v>
      </c>
      <c r="X59" s="53">
        <f t="shared" si="85"/>
        <v>23.2645875251509</v>
      </c>
      <c r="Y59" s="53">
        <f t="shared" si="86"/>
        <v>17.2117039586919</v>
      </c>
      <c r="Z59" s="53">
        <f t="shared" si="87"/>
        <v>25.4109170446138</v>
      </c>
      <c r="AA59" s="53">
        <f t="shared" si="88"/>
        <v>27.0172317221838</v>
      </c>
      <c r="AB59" s="53">
        <f t="shared" si="89"/>
        <v>27.6936109210569</v>
      </c>
      <c r="AC59" s="53">
        <f t="shared" si="90"/>
        <v>23.3993488876831</v>
      </c>
      <c r="AD59" s="53">
        <f t="shared" si="91"/>
        <v>28.5181142837024</v>
      </c>
      <c r="AE59" s="53">
        <f t="shared" si="92"/>
        <v>24.798268057469</v>
      </c>
      <c r="AF59" s="53">
        <f t="shared" si="93"/>
        <v>25.2649308723419</v>
      </c>
      <c r="AG59" s="53">
        <f t="shared" si="95"/>
        <v>30.571690614491</v>
      </c>
      <c r="AH59" s="53">
        <f t="shared" si="96"/>
        <v>21.1059518784297</v>
      </c>
      <c r="AI59" s="50">
        <f>R59/$R$14*10000</f>
        <v>16.8444693992139</v>
      </c>
      <c r="AJ59" s="72">
        <f t="shared" si="94"/>
        <v>-4.26148247921579</v>
      </c>
      <c r="AK59"/>
      <c r="AL59"/>
      <c r="AM59"/>
    </row>
    <row r="60" spans="37:37">
      <c r="AK60"/>
    </row>
    <row r="61" spans="37:37">
      <c r="AK61"/>
    </row>
    <row r="74" spans="2:18">
      <c r="B74" s="22" t="s">
        <v>39</v>
      </c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2:18">
      <c r="B75" s="87" t="s">
        <v>5</v>
      </c>
      <c r="C75" s="36" t="s">
        <v>6</v>
      </c>
      <c r="D75" s="87" t="s">
        <v>7</v>
      </c>
      <c r="E75" s="36" t="s">
        <v>8</v>
      </c>
      <c r="F75" s="36" t="s">
        <v>9</v>
      </c>
      <c r="G75" s="36" t="s">
        <v>10</v>
      </c>
      <c r="H75" s="10" t="s">
        <v>11</v>
      </c>
      <c r="I75" s="10" t="s">
        <v>12</v>
      </c>
      <c r="J75" s="10" t="s">
        <v>13</v>
      </c>
      <c r="K75" s="10" t="s">
        <v>14</v>
      </c>
      <c r="L75" s="10" t="s">
        <v>15</v>
      </c>
      <c r="M75" s="27" t="s">
        <v>16</v>
      </c>
      <c r="N75" s="10" t="s">
        <v>17</v>
      </c>
      <c r="O75" s="10" t="s">
        <v>18</v>
      </c>
      <c r="P75" s="10" t="s">
        <v>19</v>
      </c>
      <c r="Q75" s="10" t="s">
        <v>20</v>
      </c>
      <c r="R75" s="89" t="s">
        <v>21</v>
      </c>
    </row>
    <row r="76" spans="2:18">
      <c r="B76" s="86">
        <v>15.8483489816179</v>
      </c>
      <c r="C76" s="86">
        <v>16.8484650986644</v>
      </c>
      <c r="D76" s="86">
        <v>17.0493132124641</v>
      </c>
      <c r="E76" s="86">
        <v>18.4071947466929</v>
      </c>
      <c r="F76" s="86">
        <v>17.3233486329618</v>
      </c>
      <c r="G76" s="86">
        <v>17.8918732900337</v>
      </c>
      <c r="H76" s="86">
        <v>18.2487362711698</v>
      </c>
      <c r="I76" s="86">
        <v>18.8899460610288</v>
      </c>
      <c r="J76" s="86">
        <v>21.562912549672</v>
      </c>
      <c r="K76" s="86">
        <v>23.7287849568316</v>
      </c>
      <c r="L76" s="86">
        <v>20.7119337015642</v>
      </c>
      <c r="M76" s="47">
        <v>21.2476376103527</v>
      </c>
      <c r="N76" s="86">
        <v>22.9980986565094</v>
      </c>
      <c r="O76" s="47">
        <v>23.828493170658</v>
      </c>
      <c r="P76" s="47">
        <v>25.6621831014724</v>
      </c>
      <c r="Q76" s="47">
        <v>24.3210685296973</v>
      </c>
      <c r="R76" s="90">
        <v>24.5344480219925</v>
      </c>
    </row>
    <row r="91" spans="2:2">
      <c r="B91" s="11" t="s">
        <v>48</v>
      </c>
    </row>
    <row r="92" spans="2:18">
      <c r="B92" s="87" t="s">
        <v>5</v>
      </c>
      <c r="C92" s="36" t="s">
        <v>6</v>
      </c>
      <c r="D92" s="87" t="s">
        <v>7</v>
      </c>
      <c r="E92" s="36" t="s">
        <v>8</v>
      </c>
      <c r="F92" s="36" t="s">
        <v>9</v>
      </c>
      <c r="G92" s="87" t="s">
        <v>10</v>
      </c>
      <c r="H92" s="87" t="s">
        <v>11</v>
      </c>
      <c r="I92" s="87" t="s">
        <v>12</v>
      </c>
      <c r="J92" s="87" t="s">
        <v>13</v>
      </c>
      <c r="K92" s="87" t="s">
        <v>14</v>
      </c>
      <c r="L92" s="87" t="s">
        <v>15</v>
      </c>
      <c r="M92" s="57" t="s">
        <v>16</v>
      </c>
      <c r="N92" s="36" t="s">
        <v>17</v>
      </c>
      <c r="O92" s="56" t="s">
        <v>18</v>
      </c>
      <c r="P92" s="56" t="s">
        <v>19</v>
      </c>
      <c r="Q92" s="56" t="s">
        <v>20</v>
      </c>
      <c r="R92" s="91" t="s">
        <v>21</v>
      </c>
    </row>
    <row r="93" spans="2:56">
      <c r="B93" s="86">
        <v>21.9965660302278</v>
      </c>
      <c r="C93" s="86">
        <v>23.2869945663679</v>
      </c>
      <c r="D93" s="86">
        <v>24.1432547543227</v>
      </c>
      <c r="E93" s="86">
        <v>28.5856282317445</v>
      </c>
      <c r="F93" s="86">
        <v>31.9104354813286</v>
      </c>
      <c r="G93" s="88">
        <v>28.8285624526454</v>
      </c>
      <c r="H93" s="86">
        <v>26.9449062661239</v>
      </c>
      <c r="I93" s="86">
        <v>29.2340602575101</v>
      </c>
      <c r="J93" s="86">
        <v>28.9278611462665</v>
      </c>
      <c r="K93" s="86">
        <v>33.6940322685155</v>
      </c>
      <c r="L93" s="86">
        <v>31.9570795428038</v>
      </c>
      <c r="M93" s="47">
        <v>31.5172214618466</v>
      </c>
      <c r="N93" s="86">
        <v>36.2685399049382</v>
      </c>
      <c r="O93" s="47">
        <v>38.4821871324418</v>
      </c>
      <c r="P93" s="47">
        <v>38.7508733163274</v>
      </c>
      <c r="Q93" s="47">
        <v>36.2234257789398</v>
      </c>
      <c r="R93" s="90">
        <v>38.6344947141492</v>
      </c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6:38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AL94" s="2"/>
    </row>
    <row r="95" spans="6:38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AL95"/>
    </row>
    <row r="96" spans="6:38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AL96"/>
    </row>
    <row r="97" spans="6:38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AL97"/>
    </row>
    <row r="98" spans="38:38">
      <c r="AL98"/>
    </row>
    <row r="107" spans="3:20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3:19">
      <c r="C108" s="22" t="s">
        <v>49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3:39">
      <c r="C109" s="87" t="s">
        <v>5</v>
      </c>
      <c r="D109" s="36" t="s">
        <v>6</v>
      </c>
      <c r="E109" s="87" t="s">
        <v>7</v>
      </c>
      <c r="F109" s="36" t="s">
        <v>8</v>
      </c>
      <c r="G109" s="36" t="s">
        <v>9</v>
      </c>
      <c r="H109" s="36" t="s">
        <v>10</v>
      </c>
      <c r="I109" s="36" t="s">
        <v>11</v>
      </c>
      <c r="J109" s="36" t="s">
        <v>12</v>
      </c>
      <c r="K109" s="36" t="s">
        <v>13</v>
      </c>
      <c r="L109" s="36" t="s">
        <v>14</v>
      </c>
      <c r="M109" s="36" t="s">
        <v>15</v>
      </c>
      <c r="N109" s="57" t="s">
        <v>16</v>
      </c>
      <c r="O109" s="36" t="s">
        <v>17</v>
      </c>
      <c r="P109" s="36" t="s">
        <v>18</v>
      </c>
      <c r="Q109" s="36" t="s">
        <v>19</v>
      </c>
      <c r="R109" s="36" t="s">
        <v>20</v>
      </c>
      <c r="S109" s="36" t="s">
        <v>21</v>
      </c>
      <c r="U109" s="4"/>
      <c r="V109" s="4"/>
      <c r="AK109"/>
      <c r="AL109"/>
      <c r="AM109"/>
    </row>
    <row r="110" spans="3:39">
      <c r="C110" s="86">
        <v>48.9496984282616</v>
      </c>
      <c r="D110" s="86">
        <v>49.8657766236249</v>
      </c>
      <c r="E110" s="86">
        <v>43.5004276034471</v>
      </c>
      <c r="F110" s="86">
        <v>44.1491995378775</v>
      </c>
      <c r="G110" s="86">
        <v>28.7976335479381</v>
      </c>
      <c r="H110" s="86">
        <v>25.556182430887</v>
      </c>
      <c r="I110" s="86">
        <v>28.7681753687143</v>
      </c>
      <c r="J110" s="86">
        <v>46.7397724646242</v>
      </c>
      <c r="K110" s="86">
        <v>54.5505736608714</v>
      </c>
      <c r="L110" s="86">
        <v>59.6214182124949</v>
      </c>
      <c r="M110" s="86">
        <v>61.1752760502602</v>
      </c>
      <c r="N110" s="47">
        <v>61.3300165059101</v>
      </c>
      <c r="O110" s="86">
        <v>52.8615987233425</v>
      </c>
      <c r="P110" s="47">
        <v>63.9014511610338</v>
      </c>
      <c r="Q110" s="47">
        <v>43.17</v>
      </c>
      <c r="R110" s="47">
        <v>44.9837926041353</v>
      </c>
      <c r="S110" s="47">
        <v>49.91</v>
      </c>
      <c r="U110" s="4"/>
      <c r="V110" s="4"/>
      <c r="AK110"/>
      <c r="AL110"/>
      <c r="AM110"/>
    </row>
    <row r="111" spans="6:20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3:20">
      <c r="C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25" spans="3:3">
      <c r="C125" s="22" t="s">
        <v>51</v>
      </c>
    </row>
    <row r="126" spans="3:39">
      <c r="C126" s="87" t="s">
        <v>5</v>
      </c>
      <c r="D126" s="36" t="s">
        <v>6</v>
      </c>
      <c r="E126" s="87" t="s">
        <v>7</v>
      </c>
      <c r="F126" s="36" t="s">
        <v>8</v>
      </c>
      <c r="G126" s="36" t="s">
        <v>9</v>
      </c>
      <c r="H126" s="36" t="s">
        <v>10</v>
      </c>
      <c r="I126" s="36" t="s">
        <v>11</v>
      </c>
      <c r="J126" s="36" t="s">
        <v>12</v>
      </c>
      <c r="K126" s="36" t="s">
        <v>13</v>
      </c>
      <c r="L126" s="36" t="s">
        <v>14</v>
      </c>
      <c r="M126" s="36" t="s">
        <v>15</v>
      </c>
      <c r="N126" s="36" t="s">
        <v>16</v>
      </c>
      <c r="O126" s="36" t="s">
        <v>17</v>
      </c>
      <c r="P126" s="36" t="s">
        <v>18</v>
      </c>
      <c r="Q126" s="36" t="s">
        <v>19</v>
      </c>
      <c r="R126" s="36" t="s">
        <v>20</v>
      </c>
      <c r="S126" s="36" t="s">
        <v>21</v>
      </c>
      <c r="T126" s="4"/>
      <c r="U126" s="4"/>
      <c r="V126" s="4"/>
      <c r="AK126"/>
      <c r="AL126"/>
      <c r="AM126"/>
    </row>
    <row r="127" spans="3:39">
      <c r="C127" s="86">
        <v>232.0279649425</v>
      </c>
      <c r="D127" s="86">
        <v>231.043051917523</v>
      </c>
      <c r="E127" s="86">
        <v>224.402915073238</v>
      </c>
      <c r="F127" s="86">
        <v>245.30105129022</v>
      </c>
      <c r="G127" s="86">
        <v>222.095671981777</v>
      </c>
      <c r="H127" s="86">
        <v>243.64939637827</v>
      </c>
      <c r="I127" s="86">
        <v>225.12908777969</v>
      </c>
      <c r="J127" s="86">
        <v>271.478658046254</v>
      </c>
      <c r="K127" s="86">
        <v>276.102929063293</v>
      </c>
      <c r="L127" s="86">
        <v>267.161893591373</v>
      </c>
      <c r="M127" s="86">
        <v>274.688008681498</v>
      </c>
      <c r="N127" s="47">
        <v>248.917367883674</v>
      </c>
      <c r="O127" s="47">
        <v>268.057469002165</v>
      </c>
      <c r="P127" s="47">
        <v>256.509228717805</v>
      </c>
      <c r="Q127" s="47">
        <v>250.348177587554</v>
      </c>
      <c r="R127" s="47">
        <v>242.366680737301</v>
      </c>
      <c r="S127" s="47">
        <v>242.366680737301</v>
      </c>
      <c r="T127" s="4"/>
      <c r="U127" s="4"/>
      <c r="V127" s="4"/>
      <c r="AK127"/>
      <c r="AL127"/>
      <c r="AM127"/>
    </row>
  </sheetData>
  <mergeCells count="16">
    <mergeCell ref="B4:N4"/>
    <mergeCell ref="S4:AE4"/>
    <mergeCell ref="AJ4:BA4"/>
    <mergeCell ref="B17:M17"/>
    <mergeCell ref="S17:AB17"/>
    <mergeCell ref="B29:M29"/>
    <mergeCell ref="S29:AB29"/>
    <mergeCell ref="B40:M40"/>
    <mergeCell ref="S40:AB40"/>
    <mergeCell ref="B51:K51"/>
    <mergeCell ref="S51:AB51"/>
    <mergeCell ref="A4:A5"/>
    <mergeCell ref="A17:A18"/>
    <mergeCell ref="A29:A30"/>
    <mergeCell ref="A40:A41"/>
    <mergeCell ref="A51:A52"/>
  </mergeCells>
  <conditionalFormatting sqref="AJ19:AJ27">
    <cfRule type="cellIs" dxfId="0" priority="7" operator="greaterThan">
      <formula>2.62</formula>
    </cfRule>
    <cfRule type="cellIs" dxfId="1" priority="8" operator="lessThan">
      <formula>-1</formula>
    </cfRule>
  </conditionalFormatting>
  <conditionalFormatting sqref="AJ31:AJ38">
    <cfRule type="cellIs" dxfId="0" priority="5" operator="greaterThan">
      <formula>2.62</formula>
    </cfRule>
    <cfRule type="cellIs" dxfId="1" priority="6" operator="lessThan">
      <formula>-1</formula>
    </cfRule>
  </conditionalFormatting>
  <conditionalFormatting sqref="AJ42:AJ49">
    <cfRule type="cellIs" dxfId="0" priority="3" operator="greaterThan">
      <formula>2.62</formula>
    </cfRule>
    <cfRule type="cellIs" dxfId="1" priority="4" operator="lessThan">
      <formula>-1</formula>
    </cfRule>
  </conditionalFormatting>
  <conditionalFormatting sqref="AJ53:AJ59">
    <cfRule type="cellIs" dxfId="0" priority="1" operator="greaterThan">
      <formula>2.62</formula>
    </cfRule>
    <cfRule type="cellIs" dxfId="1" priority="2" operator="lessThan">
      <formula>-1</formula>
    </cfRule>
  </conditionalFormatting>
  <conditionalFormatting sqref="BB6:BB15">
    <cfRule type="cellIs" dxfId="0" priority="9" operator="greaterThan">
      <formula>2.62</formula>
    </cfRule>
    <cfRule type="cellIs" dxfId="1" priority="10" operator="lessThan">
      <formula>-1</formula>
    </cfRule>
  </conditionalFormatting>
  <pageMargins left="0.75" right="0.75" top="1" bottom="1" header="0.5" footer="0.5"/>
  <pageSetup paperSize="9" orientation="portrait" horizontalDpi="300" verticalDpi="300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 markers="1">
          <x14:colorSeries rgb="FF376092"/>
          <x14:colorNegative rgb="FFD00000"/>
          <x14:colorAxis rgb="FF000000"/>
          <x14:colorMarkers rgb="FFFF0000"/>
          <x14:colorFirst rgb="FFD00000"/>
          <x14:colorLast rgb="FFD00000"/>
          <x14:colorHigh rgb="FFD00000"/>
          <x14:colorLow rgb="FFD00000"/>
          <x14:sparklines>
            <x14:sparkline>
              <xm:f>Sheet1!AJ7:AY7</xm:f>
              <xm:sqref>BA7</xm:sqref>
            </x14:sparkline>
            <x14:sparkline>
              <xm:f>Sheet1!AJ8:AY8</xm:f>
              <xm:sqref>BA8</xm:sqref>
            </x14:sparkline>
            <x14:sparkline>
              <xm:f>Sheet1!AJ9:AY9</xm:f>
              <xm:sqref>BA9</xm:sqref>
            </x14:sparkline>
            <x14:sparkline>
              <xm:f>Sheet1!AJ10:AY10</xm:f>
              <xm:sqref>BA10</xm:sqref>
            </x14:sparkline>
            <x14:sparkline>
              <xm:f>Sheet1!AJ11:AY11</xm:f>
              <xm:sqref>BA11</xm:sqref>
            </x14:sparkline>
            <x14:sparkline>
              <xm:f>Sheet1!AJ12:AY12</xm:f>
              <xm:sqref>BA12</xm:sqref>
            </x14:sparkline>
            <x14:sparkline>
              <xm:f>Sheet1!AJ13:AY13</xm:f>
              <xm:sqref>BA13</xm:sqref>
            </x14:sparkline>
            <x14:sparkline>
              <xm:f>Sheet1!AJ14:AY14</xm:f>
              <xm:sqref>BA14</xm:sqref>
            </x14:sparkline>
            <x14:sparkline>
              <xm:f>Sheet1!AJ15:AY15</xm:f>
              <xm:sqref>BA15</xm:sqref>
            </x14:sparkline>
          </x14:sparklines>
        </x14:sparklineGroup>
        <x14:sparklineGroup type="line" displayEmptyCellsAs="gap" markers="1">
          <x14:colorSeries rgb="FF376092"/>
          <x14:colorNegative rgb="FFD00000"/>
          <x14:colorAxis rgb="FF000000"/>
          <x14:colorMarkers rgb="FFFF0000"/>
          <x14:colorFirst rgb="FFD00000"/>
          <x14:colorLast rgb="FFD00000"/>
          <x14:colorHigh rgb="FFD00000"/>
          <x14:colorLow rgb="FFD00000"/>
          <x14:sparklines>
            <x14:sparkline>
              <xm:f>Sheet1!AJ6:AY6</xm:f>
              <xm:sqref>BA6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huangruiyu</dc:creator>
  <cp:lastModifiedBy>zhouyanyu03</cp:lastModifiedBy>
  <dcterms:created xsi:type="dcterms:W3CDTF">2021-06-08T09:49:00Z</dcterms:created>
  <dcterms:modified xsi:type="dcterms:W3CDTF">2021-08-27T07:08:10Z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85D7F89402284BEC9867F982E01F09CD</vt:lpwstr>
  </property>
</Properties>
</file>