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800" yWindow="500" windowWidth="11800" windowHeight="159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0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33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0" fillId="3" borderId="0" applyAlignment="1" pivotButton="0" quotePrefix="0" xfId="0">
      <alignment vertical="center"/>
    </xf>
    <xf numFmtId="0" fontId="7" fillId="2" borderId="1" applyAlignment="1" pivotButton="0" quotePrefix="0" xfId="0">
      <alignment horizontal="center" vertical="center"/>
    </xf>
    <xf numFmtId="0" fontId="0" fillId="3" borderId="0" applyAlignment="1" pivotButton="0" quotePrefix="0" xfId="0">
      <alignment horizontal="left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7" fillId="4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7" pivotButton="0" quotePrefix="0" xfId="0"/>
    <xf numFmtId="16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2" pivotButton="0" quotePrefix="0" xfId="0"/>
    <xf numFmtId="0" fontId="0" fillId="0" borderId="5" pivotButton="0" quotePrefix="0" xfId="0"/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2:R25"/>
  <sheetViews>
    <sheetView showGridLines="0" tabSelected="1" zoomScale="117" zoomScaleNormal="110" workbookViewId="0">
      <selection activeCell="G13" sqref="G13"/>
    </sheetView>
  </sheetViews>
  <sheetFormatPr baseColWidth="10" defaultColWidth="8.83203125" defaultRowHeight="17"/>
  <cols>
    <col width="3.5" customWidth="1" style="25" min="1" max="1"/>
    <col width="10.6640625" customWidth="1" style="4" min="2" max="2"/>
    <col width="11.1640625" bestFit="1" customWidth="1" style="4" min="3" max="4"/>
    <col width="10.83203125" bestFit="1" customWidth="1" style="4" min="5" max="7"/>
    <col width="9.1640625" bestFit="1" customWidth="1" style="25" min="8" max="8"/>
    <col width="10.6640625" customWidth="1" style="25" min="9" max="9"/>
    <col width="8.83203125" customWidth="1" style="25" min="10" max="10"/>
  </cols>
  <sheetData>
    <row r="2">
      <c r="B2" s="20" t="inlineStr">
        <is>
          <t>9월</t>
        </is>
      </c>
      <c r="C2" s="1" t="inlineStr">
        <is>
          <t>52주 최고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20" t="inlineStr">
        <is>
          <t>Index</t>
        </is>
      </c>
      <c r="J2" s="26" t="n"/>
    </row>
    <row r="3">
      <c r="B3" s="17" t="inlineStr">
        <is>
          <t>애플</t>
        </is>
      </c>
      <c r="C3" s="27" t="n">
        <v>182.94</v>
      </c>
      <c r="D3" s="27">
        <f>C3*0.9</f>
        <v/>
      </c>
      <c r="E3" s="27">
        <f>C3*0.8</f>
        <v/>
      </c>
      <c r="F3" s="27">
        <f>C3*0.7</f>
        <v/>
      </c>
      <c r="G3" s="27">
        <f>C3*0.6</f>
        <v/>
      </c>
      <c r="I3" s="28" t="inlineStr">
        <is>
          <t>종목별 특정 마디 
도달 시 매수</t>
        </is>
      </c>
      <c r="J3" s="29" t="n"/>
    </row>
    <row r="4">
      <c r="B4" s="17" t="inlineStr">
        <is>
          <t>알파벳</t>
        </is>
      </c>
      <c r="C4" s="27" t="n">
        <v>151.55</v>
      </c>
      <c r="D4" s="27">
        <f>C4*0.9</f>
        <v/>
      </c>
      <c r="E4" s="27">
        <f>C4*0.8</f>
        <v/>
      </c>
      <c r="F4" s="27">
        <f>C4*0.7</f>
        <v/>
      </c>
      <c r="G4" s="27">
        <f>C4*0.6</f>
        <v/>
      </c>
      <c r="I4" s="30" t="n"/>
      <c r="J4" s="31" t="n"/>
    </row>
    <row r="5">
      <c r="B5" s="13" t="inlineStr">
        <is>
          <t>엔비디아</t>
        </is>
      </c>
      <c r="C5" s="27" t="n">
        <v>313.3</v>
      </c>
      <c r="D5" s="27">
        <f>C5*0.9</f>
        <v/>
      </c>
      <c r="E5" s="27">
        <f>C5*0.8</f>
        <v/>
      </c>
      <c r="F5" s="27">
        <f>C5*0.7</f>
        <v/>
      </c>
      <c r="G5" s="27">
        <f>C5*0.6</f>
        <v/>
      </c>
    </row>
    <row r="6">
      <c r="B6" s="13" t="inlineStr">
        <is>
          <t>테슬라</t>
        </is>
      </c>
      <c r="C6" s="27" t="n">
        <v>402.67</v>
      </c>
      <c r="D6" s="27">
        <f>C6*0.9</f>
        <v/>
      </c>
      <c r="E6" s="27">
        <f>C6*0.8</f>
        <v/>
      </c>
      <c r="F6" s="27">
        <f>C6*0.7</f>
        <v/>
      </c>
      <c r="G6" s="27">
        <f>C6*0.6</f>
        <v/>
      </c>
    </row>
    <row r="7">
      <c r="B7" s="16" t="inlineStr">
        <is>
          <t>코카콜라</t>
        </is>
      </c>
      <c r="C7" s="27" t="n">
        <v>67.2</v>
      </c>
      <c r="D7" s="27">
        <f>C7*0.9</f>
        <v/>
      </c>
      <c r="E7" s="27">
        <f>C7*0.8</f>
        <v/>
      </c>
      <c r="F7" s="27">
        <f>C7*0.7</f>
        <v/>
      </c>
      <c r="G7" s="27">
        <f>C7*0.6</f>
        <v/>
      </c>
    </row>
    <row r="8">
      <c r="B8" s="18" t="inlineStr">
        <is>
          <t>펩시</t>
        </is>
      </c>
      <c r="C8" s="27" t="n">
        <v>186.62</v>
      </c>
      <c r="D8" s="27">
        <f>C8*0.9</f>
        <v/>
      </c>
      <c r="E8" s="27">
        <f>C8*0.8</f>
        <v/>
      </c>
      <c r="F8" s="27">
        <f>C8*0.7</f>
        <v/>
      </c>
      <c r="G8" s="27">
        <f>C8*0.6</f>
        <v/>
      </c>
    </row>
    <row r="9">
      <c r="B9" s="19" t="inlineStr">
        <is>
          <t>ASML</t>
        </is>
      </c>
      <c r="C9" s="27" t="n">
        <v>817.3</v>
      </c>
      <c r="D9" s="27">
        <f>C9*0.9</f>
        <v/>
      </c>
      <c r="E9" s="27">
        <f>C9*0.8</f>
        <v/>
      </c>
      <c r="F9" s="27">
        <f>C9*0.7</f>
        <v/>
      </c>
      <c r="G9" s="27">
        <f>C9*0.6</f>
        <v/>
      </c>
    </row>
    <row r="10">
      <c r="B10" s="8" t="inlineStr">
        <is>
          <t>QQQ</t>
        </is>
      </c>
      <c r="C10" s="27" t="n">
        <v>404.58</v>
      </c>
      <c r="D10" s="27">
        <f>C10*0.9</f>
        <v/>
      </c>
      <c r="E10" s="27">
        <f>C10*0.8</f>
        <v/>
      </c>
      <c r="F10" s="27">
        <f>C10*0.7</f>
        <v/>
      </c>
      <c r="G10" s="27">
        <f>C10*0.6</f>
        <v/>
      </c>
    </row>
    <row r="11">
      <c r="B11" s="8" t="inlineStr">
        <is>
          <t>QLD</t>
        </is>
      </c>
      <c r="C11" s="27" t="n">
        <v>92.25</v>
      </c>
      <c r="D11" s="27">
        <f>C11*0.9</f>
        <v/>
      </c>
      <c r="E11" s="27">
        <f>C11*0.8</f>
        <v/>
      </c>
      <c r="F11" s="27">
        <f>C11*0.7</f>
        <v/>
      </c>
      <c r="G11" s="27">
        <f>C11*0.6</f>
        <v/>
      </c>
    </row>
    <row r="12">
      <c r="B12" s="8" t="inlineStr">
        <is>
          <t>SPY</t>
        </is>
      </c>
      <c r="C12" s="27" t="n">
        <v>479.98</v>
      </c>
      <c r="D12" s="27">
        <f>C12*0.9</f>
        <v/>
      </c>
      <c r="E12" s="27">
        <f>C12*0.8</f>
        <v/>
      </c>
      <c r="F12" s="27">
        <f>C12*0.7</f>
        <v/>
      </c>
      <c r="G12" s="27">
        <f>C12*0.6</f>
        <v/>
      </c>
    </row>
    <row r="14">
      <c r="B14" s="20" t="inlineStr">
        <is>
          <t>9월</t>
        </is>
      </c>
      <c r="C14" s="9" t="inlineStr">
        <is>
          <t>시작가</t>
        </is>
      </c>
      <c r="D14" s="9" t="inlineStr">
        <is>
          <t>하락률</t>
        </is>
      </c>
      <c r="E14" s="9" t="inlineStr">
        <is>
          <t>현재가</t>
        </is>
      </c>
      <c r="F14" s="9" t="inlineStr">
        <is>
          <t>하락률</t>
        </is>
      </c>
      <c r="G14" s="9" t="inlineStr">
        <is>
          <t>내수익률</t>
        </is>
      </c>
      <c r="I14" s="20" t="inlineStr">
        <is>
          <t>Index</t>
        </is>
      </c>
      <c r="J14" s="20" t="inlineStr">
        <is>
          <t>%</t>
        </is>
      </c>
    </row>
    <row r="15">
      <c r="B15" s="17" t="inlineStr">
        <is>
          <t>애플</t>
        </is>
      </c>
      <c r="C15" s="27" t="n">
        <v>157.96</v>
      </c>
      <c r="D15" s="10">
        <f>(C15-C3)/C3</f>
        <v/>
      </c>
      <c r="E15" s="27" t="n">
        <v>142.16</v>
      </c>
      <c r="F15" s="10">
        <f>(E15-C3)/C3</f>
        <v/>
      </c>
      <c r="G15" s="10" t="n">
        <v>-0.16</v>
      </c>
      <c r="I15" s="6" t="inlineStr">
        <is>
          <t>돈복사가능</t>
        </is>
      </c>
      <c r="J15" s="7" t="n">
        <v>-0.5</v>
      </c>
    </row>
    <row r="16">
      <c r="B16" s="17" t="inlineStr">
        <is>
          <t>알파벳</t>
        </is>
      </c>
      <c r="C16" s="27" t="n">
        <v>109.74</v>
      </c>
      <c r="D16" s="10">
        <f>(C16-C4)/C4</f>
        <v/>
      </c>
      <c r="E16" s="27" t="n">
        <v>92.83</v>
      </c>
      <c r="F16" s="10">
        <f>(E16-C4)/C4</f>
        <v/>
      </c>
      <c r="G16" s="7" t="n">
        <v>-0.12</v>
      </c>
      <c r="I16" s="6" t="inlineStr">
        <is>
          <t>감사하다</t>
        </is>
      </c>
      <c r="J16" s="7" t="n">
        <v>-0.4</v>
      </c>
    </row>
    <row r="17">
      <c r="B17" s="13" t="inlineStr">
        <is>
          <t>엔비디아</t>
        </is>
      </c>
      <c r="C17" s="27" t="n">
        <v>139.37</v>
      </c>
      <c r="D17" s="10">
        <f>(C17-C5)/C5</f>
        <v/>
      </c>
      <c r="E17" s="32" t="n">
        <v>170.01</v>
      </c>
      <c r="F17" s="10">
        <f>(E17-C5)/C5</f>
        <v/>
      </c>
      <c r="G17" s="7" t="n">
        <v>-0.49</v>
      </c>
      <c r="I17" s="6" t="inlineStr">
        <is>
          <t>인생역전</t>
        </is>
      </c>
      <c r="J17" s="7" t="n">
        <v>-0.3</v>
      </c>
    </row>
    <row r="18">
      <c r="B18" s="13" t="inlineStr">
        <is>
          <t>테슬라</t>
        </is>
      </c>
      <c r="C18" s="27" t="n">
        <v>277.16</v>
      </c>
      <c r="D18" s="10">
        <f>(C18-C6)/C6</f>
        <v/>
      </c>
      <c r="E18" s="27" t="n">
        <v>179.05</v>
      </c>
      <c r="F18" s="10">
        <f>(E18-C6)/C6</f>
        <v/>
      </c>
      <c r="G18" s="7" t="n">
        <v>-0.25</v>
      </c>
      <c r="I18" s="6" t="inlineStr">
        <is>
          <t>기회</t>
        </is>
      </c>
      <c r="J18" s="7" t="n">
        <v>-0.2</v>
      </c>
    </row>
    <row r="19">
      <c r="B19" s="16" t="inlineStr">
        <is>
          <t>코카콜라</t>
        </is>
      </c>
      <c r="C19" s="27" t="n">
        <v>62</v>
      </c>
      <c r="D19" s="10">
        <f>(C19-C7)/C7</f>
        <v/>
      </c>
      <c r="E19" s="27" t="n">
        <v>63.14</v>
      </c>
      <c r="F19" s="10">
        <f>(E19-C7)/C7</f>
        <v/>
      </c>
      <c r="G19" s="7" t="n">
        <v>-0.1</v>
      </c>
      <c r="I19" s="6" t="inlineStr">
        <is>
          <t>할인찬스</t>
        </is>
      </c>
      <c r="J19" s="7" t="n">
        <v>-0.1</v>
      </c>
    </row>
    <row r="20">
      <c r="B20" s="18" t="inlineStr">
        <is>
          <t>펩시</t>
        </is>
      </c>
      <c r="C20" s="27" t="n">
        <v>172.85</v>
      </c>
      <c r="D20" s="10">
        <f>(C20-C8)/C8</f>
        <v/>
      </c>
      <c r="E20" s="27" t="n">
        <v>183.1</v>
      </c>
      <c r="F20" s="10">
        <f>(E20-C8)/C8</f>
        <v/>
      </c>
      <c r="G20" s="6" t="inlineStr">
        <is>
          <t>-</t>
        </is>
      </c>
      <c r="I20" s="6" t="inlineStr">
        <is>
          <t>매도추천</t>
        </is>
      </c>
      <c r="J20" s="7" t="n">
        <v>0</v>
      </c>
    </row>
    <row r="21">
      <c r="B21" s="19" t="inlineStr">
        <is>
          <t>ASML</t>
        </is>
      </c>
      <c r="C21" s="27" t="n">
        <v>469.92</v>
      </c>
      <c r="D21" s="10">
        <f>(C21-C9)/C9</f>
        <v/>
      </c>
      <c r="E21" s="27" t="n">
        <v>597.7</v>
      </c>
      <c r="F21" s="10">
        <f>(E21-C9)/C9</f>
        <v/>
      </c>
      <c r="G21" s="7" t="inlineStr">
        <is>
          <t>-</t>
        </is>
      </c>
    </row>
    <row r="22">
      <c r="A22" s="11" t="n">
        <v>408.71</v>
      </c>
      <c r="B22" s="8" t="inlineStr">
        <is>
          <t>QQQ</t>
        </is>
      </c>
      <c r="C22" s="27" t="n">
        <v>299.4</v>
      </c>
      <c r="D22" s="10">
        <f>(C22-$A$22)/$A$22</f>
        <v/>
      </c>
      <c r="E22" s="27" t="n">
        <v>282.04</v>
      </c>
      <c r="F22" s="10">
        <f>(E22-$A$22)/$A$22</f>
        <v/>
      </c>
      <c r="G22" s="7">
        <f>(4895-5000)/5000</f>
        <v/>
      </c>
      <c r="I22" s="14" t="inlineStr">
        <is>
          <t>2022 금리인상 : 1월1일 시작됨. (1회 급락 완료 / 1회 조정 완료 / 2회 급락 진행중)</t>
        </is>
      </c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</row>
    <row r="23">
      <c r="A23" s="11" t="n">
        <v>94.54000000000001</v>
      </c>
      <c r="B23" s="8" t="inlineStr">
        <is>
          <t>QLD</t>
        </is>
      </c>
      <c r="C23" s="27" t="n">
        <v>46.4</v>
      </c>
      <c r="D23" s="10">
        <f>(C23-$A$23)/$A$23</f>
        <v/>
      </c>
      <c r="E23" s="27" t="n">
        <v>39.55</v>
      </c>
      <c r="F23" s="10">
        <f>(E23-$A$23)/$A$23</f>
        <v/>
      </c>
      <c r="G23" s="7" t="n">
        <v>-0.41</v>
      </c>
      <c r="I23" s="12" t="inlineStr">
        <is>
          <t xml:space="preserve"> -&gt; 11월 금리 인상이 마지막이고, 12월은 유지로 예상됨. 11월에 레버리지 ㄱㄱ</t>
        </is>
      </c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</row>
    <row r="24">
      <c r="A24" s="11" t="n">
        <v>479.98</v>
      </c>
      <c r="B24" s="8" t="inlineStr">
        <is>
          <t>SPY</t>
        </is>
      </c>
      <c r="C24" s="27" t="n">
        <v>396.42</v>
      </c>
      <c r="D24" s="10">
        <f>(C24-$A$24)/$A$24</f>
        <v/>
      </c>
      <c r="E24" s="27" t="n">
        <v>393.28</v>
      </c>
      <c r="F24" s="10">
        <f>(E24-$A$24)/$A$24</f>
        <v/>
      </c>
      <c r="G24" s="7" t="inlineStr">
        <is>
          <t>-</t>
        </is>
      </c>
      <c r="I24" s="14" t="inlineStr">
        <is>
          <t>2016 금리인상 : -19%(현시점 327달러) 까지 갔음, 2회의 급락과 2회의 조정, 제자리로 돌아오는데 1년 걸림</t>
        </is>
      </c>
      <c r="J24" s="12" t="n"/>
      <c r="K24" s="12" t="n"/>
      <c r="L24" s="12" t="n"/>
      <c r="M24" s="12" t="n"/>
      <c r="N24" s="12" t="n"/>
      <c r="O24" s="12" t="n"/>
      <c r="P24" s="12" t="n"/>
      <c r="Q24" s="12" t="n"/>
      <c r="R24" s="12" t="n"/>
    </row>
    <row r="25">
      <c r="I25" s="12" t="inlineStr">
        <is>
          <t xml:space="preserve"> -&gt; 레버리지는 10% 2단계로 1000씩 꾸준히 하되, 분기별로 회복되면 계속 빼줘야함</t>
        </is>
      </c>
      <c r="J25" s="12" t="n"/>
      <c r="K25" s="12" t="n"/>
      <c r="L25" s="12" t="n"/>
      <c r="M25" s="12" t="n"/>
      <c r="N25" s="12" t="n"/>
      <c r="O25" s="12" t="n"/>
      <c r="P25" s="12" t="n"/>
      <c r="Q25" s="12" t="n"/>
      <c r="R25" s="12" t="n"/>
    </row>
  </sheetData>
  <mergeCells count="2">
    <mergeCell ref="I2:J2"/>
    <mergeCell ref="I3:J4"/>
  </mergeCells>
  <conditionalFormatting sqref="F15:G15 G21:G24 D15:D24 F16:F24 G16:G19">
    <cfRule type="dataBar" priority="38">
      <dataBar>
        <cfvo type="min"/>
        <cfvo type="max"/>
        <color rgb="FFFF555A"/>
      </dataBar>
    </cfRule>
  </conditionalFormatting>
  <conditionalFormatting sqref="J15:J20 D15:D23 F15:F23">
    <cfRule type="dataBar" priority="39">
      <dataBar>
        <cfvo type="min"/>
        <cfvo type="max"/>
        <color rgb="FFFF555A"/>
      </dataBar>
    </cfRule>
  </conditionalFormatting>
  <conditionalFormatting sqref="D15:D24 F15:F24">
    <cfRule type="dataBar" priority="44">
      <dataBar>
        <cfvo type="min"/>
        <cfvo type="max"/>
        <color rgb="FFFF555A"/>
      </dataBar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2022-12-11T14:39:00Z</dcterms:modified>
  <cp:lastModifiedBy>Microsoft Office User</cp:lastModifiedBy>
</cp:coreProperties>
</file>