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3E51B99A-7872-F94E-BD2A-F713B769B1BE}" xr6:coauthVersionLast="47" xr6:coauthVersionMax="47" xr10:uidLastSave="{00000000-0000-0000-0000-000000000000}"/>
  <bookViews>
    <workbookView xWindow="19200" yWindow="500" windowWidth="19200" windowHeight="211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F23" i="1"/>
  <c r="D23" i="1"/>
  <c r="G22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<sst xmlns="http://schemas.openxmlformats.org/spreadsheetml/2006/main" count="45" uniqueCount="42">
  <si>
    <t>12월</t>
  </si>
  <si>
    <t>52주 최고</t>
  </si>
  <si>
    <t>Index</t>
  </si>
  <si>
    <t>애플</t>
  </si>
  <si>
    <t>종목별 특정 마디 
도달 시 매수</t>
  </si>
  <si>
    <t>알파벳</t>
  </si>
  <si>
    <t>엔비디아</t>
  </si>
  <si>
    <t>테슬라</t>
  </si>
  <si>
    <t>코카콜라</t>
  </si>
  <si>
    <t>펩시</t>
  </si>
  <si>
    <t>ASML</t>
  </si>
  <si>
    <t>QQQ</t>
  </si>
  <si>
    <t>QLD</t>
  </si>
  <si>
    <t>SPY</t>
  </si>
  <si>
    <t>12월</t>
    <phoneticPr fontId="1" type="noConversion"/>
  </si>
  <si>
    <t>시작가</t>
    <phoneticPr fontId="1" type="noConversion"/>
  </si>
  <si>
    <t>하락률</t>
    <phoneticPr fontId="1" type="noConversion"/>
  </si>
  <si>
    <t>현재가</t>
    <phoneticPr fontId="1" type="noConversion"/>
  </si>
  <si>
    <t>내수익률</t>
    <phoneticPr fontId="1" type="noConversion"/>
  </si>
  <si>
    <t>Index</t>
    <phoneticPr fontId="1" type="noConversion"/>
  </si>
  <si>
    <t>%</t>
    <phoneticPr fontId="1" type="noConversion"/>
  </si>
  <si>
    <t>애플</t>
    <phoneticPr fontId="1" type="noConversion"/>
  </si>
  <si>
    <t>돈복사가능</t>
    <phoneticPr fontId="1" type="noConversion"/>
  </si>
  <si>
    <t>알파벳</t>
    <phoneticPr fontId="1" type="noConversion"/>
  </si>
  <si>
    <t>감사하다</t>
    <phoneticPr fontId="1" type="noConversion"/>
  </si>
  <si>
    <t>엔비디아</t>
    <phoneticPr fontId="1" type="noConversion"/>
  </si>
  <si>
    <t>인생역전</t>
    <phoneticPr fontId="1" type="noConversion"/>
  </si>
  <si>
    <t>테슬라</t>
    <phoneticPr fontId="1" type="noConversion"/>
  </si>
  <si>
    <t>기회</t>
    <phoneticPr fontId="1" type="noConversion"/>
  </si>
  <si>
    <t>코카콜라</t>
    <phoneticPr fontId="1" type="noConversion"/>
  </si>
  <si>
    <t>할인찬스</t>
    <phoneticPr fontId="1" type="noConversion"/>
  </si>
  <si>
    <t>펩시</t>
    <phoneticPr fontId="1" type="noConversion"/>
  </si>
  <si>
    <t>-</t>
    <phoneticPr fontId="1" type="noConversion"/>
  </si>
  <si>
    <t>매도추천</t>
    <phoneticPr fontId="1" type="noConversion"/>
  </si>
  <si>
    <t>ASML</t>
    <phoneticPr fontId="1" type="noConversion"/>
  </si>
  <si>
    <t>QQQ</t>
    <phoneticPr fontId="1" type="noConversion"/>
  </si>
  <si>
    <t>2022 금리인상 : 1월1일 시작됨. (1회 급락 완료 / 1회 조정 완료 / 2회 급락 진행중)</t>
    <phoneticPr fontId="1" type="noConversion"/>
  </si>
  <si>
    <t>QLD</t>
    <phoneticPr fontId="1" type="noConversion"/>
  </si>
  <si>
    <t xml:space="preserve"> -&gt; 11월 금리 인상이 마지막이고, 12월은 유지로 예상됨. 11월에 레버리지 ㄱㄱ</t>
    <phoneticPr fontId="1" type="noConversion"/>
  </si>
  <si>
    <t>SPY</t>
    <phoneticPr fontId="1" type="noConversion"/>
  </si>
  <si>
    <t>2016 금리인상 : -19%(현시점 327달러) 까지 갔음, 2회의 급락과 2회의 조정, 제자리로 돌아오는데 1년 걸림</t>
    <phoneticPr fontId="1" type="noConversion"/>
  </si>
  <si>
    <t xml:space="preserve"> -&gt; 레버리지는 10% 2단계로 1000씩 꾸준히 하되, 분기별로 회복되면 계속 빼줘야함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</si>
</sst>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R29"/>
  <sheetViews>
    <sheetView showGridLines="0" tabSelected="1" zoomScale="117" zoomScaleNormal="110" workbookViewId="0">
      <selection activeCell="D30" sqref="D30"/>
    </sheetView>
  </sheetViews>
  <sheetFormatPr baseColWidth="10" defaultColWidth="8.83203125" defaultRowHeight="17"/>
  <cols>
    <col min="1" max="1" width="3.5" style="20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20" bestFit="1" customWidth="1"/>
    <col min="9" max="9" width="10.6640625" style="20" customWidth="1"/>
    <col min="10" max="10" width="8.83203125" style="20" customWidth="1"/>
  </cols>
  <sheetData>
    <row r="2" spans="2:10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1" t="s">
        <v>2</v>
      </c>
      <c r="J2" s="22"/>
    </row>
    <row r="3" spans="2:10">
      <c r="B3" s="17" t="s">
        <v>3</v>
      </c>
      <c r="C3" s="3">
        <v>182.94</v>
      </c>
      <c r="D3" s="3">
        <f t="shared" ref="D3:D12" si="0">C3*0.9</f>
        <v>164.64600000000002</v>
      </c>
      <c r="E3" s="3">
        <f t="shared" ref="E3:E12" si="1">C3*0.8</f>
        <v>146.352</v>
      </c>
      <c r="F3" s="3">
        <f t="shared" ref="F3:F12" si="2">C3*0.7</f>
        <v>128.05799999999999</v>
      </c>
      <c r="G3" s="3">
        <f t="shared" ref="G3:G12" si="3">C3*0.6</f>
        <v>109.764</v>
      </c>
      <c r="I3" s="23" t="s">
        <v>4</v>
      </c>
      <c r="J3" s="24"/>
    </row>
    <row r="4" spans="2:10">
      <c r="B4" s="17" t="s">
        <v>5</v>
      </c>
      <c r="C4" s="3">
        <v>151.55000000000001</v>
      </c>
      <c r="D4" s="3">
        <f t="shared" si="0"/>
        <v>136.39500000000001</v>
      </c>
      <c r="E4" s="3">
        <f t="shared" si="1"/>
        <v>121.24000000000001</v>
      </c>
      <c r="F4" s="3">
        <f t="shared" si="2"/>
        <v>106.08500000000001</v>
      </c>
      <c r="G4" s="3">
        <f t="shared" si="3"/>
        <v>90.93</v>
      </c>
      <c r="I4" s="25"/>
      <c r="J4" s="26"/>
    </row>
    <row r="5" spans="2:10">
      <c r="B5" s="13" t="s">
        <v>6</v>
      </c>
      <c r="C5" s="3">
        <v>313.3</v>
      </c>
      <c r="D5" s="3">
        <f t="shared" si="0"/>
        <v>281.97000000000003</v>
      </c>
      <c r="E5" s="3">
        <f t="shared" si="1"/>
        <v>250.64000000000001</v>
      </c>
      <c r="F5" s="3">
        <f t="shared" si="2"/>
        <v>219.31</v>
      </c>
      <c r="G5" s="3">
        <f t="shared" si="3"/>
        <v>187.98</v>
      </c>
    </row>
    <row r="6" spans="2:10">
      <c r="B6" s="13" t="s">
        <v>7</v>
      </c>
      <c r="C6" s="3">
        <v>402.67</v>
      </c>
      <c r="D6" s="3">
        <f t="shared" si="0"/>
        <v>362.40300000000002</v>
      </c>
      <c r="E6" s="3">
        <f t="shared" si="1"/>
        <v>322.13600000000002</v>
      </c>
      <c r="F6" s="3">
        <f t="shared" si="2"/>
        <v>281.86899999999997</v>
      </c>
      <c r="G6" s="3">
        <f t="shared" si="3"/>
        <v>241.602</v>
      </c>
    </row>
    <row r="7" spans="2:10">
      <c r="B7" s="16" t="s">
        <v>8</v>
      </c>
      <c r="C7" s="3">
        <v>67.2</v>
      </c>
      <c r="D7" s="3">
        <f t="shared" si="0"/>
        <v>60.480000000000004</v>
      </c>
      <c r="E7" s="3">
        <f t="shared" si="1"/>
        <v>53.760000000000005</v>
      </c>
      <c r="F7" s="3">
        <f t="shared" si="2"/>
        <v>47.04</v>
      </c>
      <c r="G7" s="3">
        <f t="shared" si="3"/>
        <v>40.32</v>
      </c>
    </row>
    <row r="8" spans="2:10">
      <c r="B8" s="18" t="s">
        <v>9</v>
      </c>
      <c r="C8" s="3">
        <v>186.62</v>
      </c>
      <c r="D8" s="3">
        <f t="shared" si="0"/>
        <v>167.958</v>
      </c>
      <c r="E8" s="3">
        <f t="shared" si="1"/>
        <v>149.29600000000002</v>
      </c>
      <c r="F8" s="3">
        <f t="shared" si="2"/>
        <v>130.63399999999999</v>
      </c>
      <c r="G8" s="3">
        <f t="shared" si="3"/>
        <v>111.97199999999999</v>
      </c>
    </row>
    <row r="9" spans="2:10">
      <c r="B9" s="19" t="s">
        <v>10</v>
      </c>
      <c r="C9" s="3">
        <v>817.3</v>
      </c>
      <c r="D9" s="3">
        <f t="shared" si="0"/>
        <v>735.56999999999994</v>
      </c>
      <c r="E9" s="3">
        <f t="shared" si="1"/>
        <v>653.84</v>
      </c>
      <c r="F9" s="3">
        <f t="shared" si="2"/>
        <v>572.1099999999999</v>
      </c>
      <c r="G9" s="3">
        <f t="shared" si="3"/>
        <v>490.37999999999994</v>
      </c>
    </row>
    <row r="10" spans="2:10">
      <c r="B10" s="8" t="s">
        <v>11</v>
      </c>
      <c r="C10" s="3">
        <v>404.58</v>
      </c>
      <c r="D10" s="3">
        <f t="shared" si="0"/>
        <v>364.12200000000001</v>
      </c>
      <c r="E10" s="3">
        <f t="shared" si="1"/>
        <v>323.66399999999999</v>
      </c>
      <c r="F10" s="3">
        <f t="shared" si="2"/>
        <v>283.20599999999996</v>
      </c>
      <c r="G10" s="3">
        <f t="shared" si="3"/>
        <v>242.74799999999999</v>
      </c>
    </row>
    <row r="11" spans="2:10">
      <c r="B11" s="8" t="s">
        <v>12</v>
      </c>
      <c r="C11" s="3">
        <v>92.25</v>
      </c>
      <c r="D11" s="3">
        <f t="shared" si="0"/>
        <v>83.025000000000006</v>
      </c>
      <c r="E11" s="3">
        <f t="shared" si="1"/>
        <v>73.8</v>
      </c>
      <c r="F11" s="3">
        <f t="shared" si="2"/>
        <v>64.575000000000003</v>
      </c>
      <c r="G11" s="3">
        <f t="shared" si="3"/>
        <v>55.35</v>
      </c>
    </row>
    <row r="12" spans="2:10">
      <c r="B12" s="8" t="s">
        <v>13</v>
      </c>
      <c r="C12" s="3">
        <v>479.98</v>
      </c>
      <c r="D12" s="3">
        <f t="shared" si="0"/>
        <v>431.98200000000003</v>
      </c>
      <c r="E12" s="3">
        <f t="shared" si="1"/>
        <v>383.98400000000004</v>
      </c>
      <c r="F12" s="3">
        <f t="shared" si="2"/>
        <v>335.98599999999999</v>
      </c>
      <c r="G12" s="3">
        <f t="shared" si="3"/>
        <v>287.988</v>
      </c>
    </row>
    <row r="14" spans="2:10">
      <c r="B14" s="5" t="s">
        <v>14</v>
      </c>
      <c r="C14" s="9" t="s">
        <v>15</v>
      </c>
      <c r="D14" s="9" t="s">
        <v>16</v>
      </c>
      <c r="E14" s="9" t="s">
        <v>17</v>
      </c>
      <c r="F14" s="9" t="s">
        <v>16</v>
      </c>
      <c r="G14" s="9" t="s">
        <v>18</v>
      </c>
      <c r="H14"/>
      <c r="I14" s="5" t="s">
        <v>19</v>
      </c>
      <c r="J14" s="5" t="s">
        <v>20</v>
      </c>
    </row>
    <row r="15" spans="2:10">
      <c r="B15" s="17" t="s">
        <v>21</v>
      </c>
      <c r="C15" s="3">
        <v>148.31</v>
      </c>
      <c r="D15" s="10">
        <f t="shared" ref="D15:D21" si="4">(C15-C3)/C3</f>
        <v>-0.18929703727998248</v>
      </c>
      <c r="E15" s="3">
        <v>142.16</v>
      </c>
      <c r="F15" s="10">
        <f t="shared" ref="F15:F21" si="5">(E15-C3)/C3</f>
        <v>-0.22291461681425606</v>
      </c>
      <c r="G15" s="10">
        <v>-0.16</v>
      </c>
      <c r="H15"/>
      <c r="I15" s="6" t="s">
        <v>22</v>
      </c>
      <c r="J15" s="7">
        <v>-0.5</v>
      </c>
    </row>
    <row r="16" spans="2:10">
      <c r="B16" s="17" t="s">
        <v>23</v>
      </c>
      <c r="C16" s="3">
        <v>100.99</v>
      </c>
      <c r="D16" s="10">
        <f t="shared" si="4"/>
        <v>-0.33361926756845933</v>
      </c>
      <c r="E16" s="3">
        <v>92.83</v>
      </c>
      <c r="F16" s="10">
        <f t="shared" si="5"/>
        <v>-0.3874628835367866</v>
      </c>
      <c r="G16" s="7">
        <v>-0.12</v>
      </c>
      <c r="H16"/>
      <c r="I16" s="6" t="s">
        <v>24</v>
      </c>
      <c r="J16" s="7">
        <v>-0.4</v>
      </c>
    </row>
    <row r="17" spans="1:18">
      <c r="B17" s="13" t="s">
        <v>25</v>
      </c>
      <c r="C17" s="3">
        <v>171.35</v>
      </c>
      <c r="D17" s="10">
        <f t="shared" si="4"/>
        <v>-0.4530801149058411</v>
      </c>
      <c r="E17" s="15">
        <v>170.01</v>
      </c>
      <c r="F17" s="10">
        <f t="shared" si="5"/>
        <v>-0.45735716565592088</v>
      </c>
      <c r="G17" s="7">
        <v>-0.49</v>
      </c>
      <c r="H17"/>
      <c r="I17" s="6" t="s">
        <v>26</v>
      </c>
      <c r="J17" s="7">
        <v>-0.3</v>
      </c>
    </row>
    <row r="18" spans="1:18">
      <c r="B18" s="13" t="s">
        <v>27</v>
      </c>
      <c r="C18" s="3">
        <v>194.7</v>
      </c>
      <c r="D18" s="10">
        <f t="shared" si="4"/>
        <v>-0.51647751260337249</v>
      </c>
      <c r="E18" s="3">
        <v>179.05</v>
      </c>
      <c r="F18" s="10">
        <f t="shared" si="5"/>
        <v>-0.55534308490823747</v>
      </c>
      <c r="G18" s="7">
        <v>-0.25</v>
      </c>
      <c r="H18"/>
      <c r="I18" s="6" t="s">
        <v>28</v>
      </c>
      <c r="J18" s="7">
        <v>-0.2</v>
      </c>
    </row>
    <row r="19" spans="1:18">
      <c r="B19" s="16" t="s">
        <v>29</v>
      </c>
      <c r="C19" s="3">
        <v>63.79</v>
      </c>
      <c r="D19" s="10">
        <f t="shared" si="4"/>
        <v>-5.0744047619047675E-2</v>
      </c>
      <c r="E19" s="3">
        <v>63.14</v>
      </c>
      <c r="F19" s="10">
        <f t="shared" si="5"/>
        <v>-6.0416666666666695E-2</v>
      </c>
      <c r="G19" s="7">
        <v>-0.1</v>
      </c>
      <c r="H19"/>
      <c r="I19" s="6" t="s">
        <v>30</v>
      </c>
      <c r="J19" s="7">
        <v>-0.1</v>
      </c>
    </row>
    <row r="20" spans="1:18">
      <c r="B20" s="18" t="s">
        <v>31</v>
      </c>
      <c r="C20" s="3">
        <v>185.9</v>
      </c>
      <c r="D20" s="10">
        <f t="shared" si="4"/>
        <v>-3.858107383988848E-3</v>
      </c>
      <c r="E20" s="3">
        <v>183.1</v>
      </c>
      <c r="F20" s="10">
        <f t="shared" si="5"/>
        <v>-1.8861858321723341E-2</v>
      </c>
      <c r="G20" s="6" t="s">
        <v>32</v>
      </c>
      <c r="H20"/>
      <c r="I20" s="6" t="s">
        <v>33</v>
      </c>
      <c r="J20" s="7">
        <v>0</v>
      </c>
    </row>
    <row r="21" spans="1:18">
      <c r="B21" s="19" t="s">
        <v>34</v>
      </c>
      <c r="C21" s="3">
        <v>611.26</v>
      </c>
      <c r="D21" s="10">
        <f t="shared" si="4"/>
        <v>-0.25209837269056645</v>
      </c>
      <c r="E21" s="3">
        <v>597.70000000000005</v>
      </c>
      <c r="F21" s="10">
        <f t="shared" si="5"/>
        <v>-0.26868958766670736</v>
      </c>
      <c r="G21" s="7" t="s">
        <v>32</v>
      </c>
      <c r="H21"/>
      <c r="I21"/>
      <c r="J21"/>
    </row>
    <row r="22" spans="1:18">
      <c r="A22" s="11">
        <v>408.71</v>
      </c>
      <c r="B22" s="8" t="s">
        <v>35</v>
      </c>
      <c r="C22" s="3">
        <v>299.39999999999998</v>
      </c>
      <c r="D22" s="10">
        <f>(C22-$A$22)/$A$22</f>
        <v>-0.26745124905189499</v>
      </c>
      <c r="E22" s="3">
        <v>282.04000000000002</v>
      </c>
      <c r="F22" s="10">
        <f>(E22-$A$22)/$A$22</f>
        <v>-0.30992635364928672</v>
      </c>
      <c r="G22" s="7">
        <f>(4895-5000)/5000</f>
        <v>-2.1000000000000001E-2</v>
      </c>
      <c r="H22"/>
      <c r="I22" s="14" t="s">
        <v>36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1">
        <v>94.54</v>
      </c>
      <c r="B23" s="8" t="s">
        <v>37</v>
      </c>
      <c r="C23" s="3">
        <v>46.4</v>
      </c>
      <c r="D23" s="10">
        <f>(C23-$A$23)/$A$23</f>
        <v>-0.50920245398773012</v>
      </c>
      <c r="E23" s="3">
        <v>39.549999999999997</v>
      </c>
      <c r="F23" s="10">
        <f>(E23-$A$23)/$A$23</f>
        <v>-0.58165855722445536</v>
      </c>
      <c r="G23" s="7">
        <v>-0.41</v>
      </c>
      <c r="H23"/>
      <c r="I23" s="12" t="s">
        <v>38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1">
        <v>479.98</v>
      </c>
      <c r="B24" s="8" t="s">
        <v>39</v>
      </c>
      <c r="C24" s="3">
        <v>396.42</v>
      </c>
      <c r="D24" s="10">
        <f>(C24-$A$24)/$A$24</f>
        <v>-0.17409058710779615</v>
      </c>
      <c r="E24" s="3">
        <v>393.28</v>
      </c>
      <c r="F24" s="10">
        <f>(E24-$A$24)/$A$24</f>
        <v>-0.18063252635526489</v>
      </c>
      <c r="G24" s="7" t="s">
        <v>32</v>
      </c>
      <c r="H24"/>
      <c r="I24" s="14" t="s">
        <v>40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H25"/>
      <c r="I25" s="12" t="s">
        <v>41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1:18">
      <c r="H26"/>
      <c r="I26"/>
      <c r="J26"/>
    </row>
    <row r="27" spans="1:18">
      <c r="H27"/>
      <c r="I27"/>
      <c r="J27"/>
    </row>
    <row r="28" spans="1:18">
      <c r="H28"/>
      <c r="I28"/>
      <c r="J28"/>
    </row>
    <row r="29" spans="1:18">
      <c r="H29"/>
      <c r="I29"/>
      <c r="J29"/>
    </row>
  </sheetData>
  <mergeCells count="2">
    <mergeCell ref="I2:J2"/>
    <mergeCell ref="I3:J4"/>
  </mergeCells>
  <phoneticPr fontId="1" type="noConversion"/>
  <conditionalFormatting sqref="F15:G15 G21:G24 D15:D24 F16:F24 G16: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{E7CED3A8-FB4B-C244-8E36-CF666AD5B4BC}</x14:id>
        </ext>
      </extLst>
    </cfRule>
  </conditionalFormatting>
  <conditionalFormatting sqref="J15:J20 D15:D23 F15:F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{43B77AF2-1132-464C-BDBA-39AC087F9653}</x14:id>
        </ext>
      </extLst>
    </cfRule>
  </conditionalFormatting>
  <conditionalFormatting sqref="D15:D24 F15:F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{F283F7F9-2DEA-D947-9F44-97AE5995D3FA}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ED3A8-FB4B-C244-8E36-CF666AD5B4BC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F15:G15 G21:G24 D15:D24 F16:F24 G16:G19</xm:sqref>
        </x14:conditionalFormatting>
        <x14:conditionalFormatting xmlns:xm="http://schemas.microsoft.com/office/excel/2006/main">
          <x14:cfRule type="dataBar" id="{43B77AF2-1132-464C-BDBA-39AC087F9653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J15:J20 D15:D23 F15:F23</xm:sqref>
        </x14:conditionalFormatting>
        <x14:conditionalFormatting xmlns:xm="http://schemas.microsoft.com/office/excel/2006/main">
          <x14:cfRule type="dataBar" id="{F283F7F9-2DEA-D947-9F44-97AE5995D3FA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D15:D24 F15:F24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2022-12-11T17:07:26Z</dcterms:modified>
</cp:coreProperties>
</file>