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/Downloads/"/>
    </mc:Choice>
  </mc:AlternateContent>
  <xr:revisionPtr revIDLastSave="0" documentId="8_{67A4F248-A5B7-554D-845C-5471232C1359}" xr6:coauthVersionLast="45" xr6:coauthVersionMax="45" xr10:uidLastSave="{00000000-0000-0000-0000-000000000000}"/>
  <bookViews>
    <workbookView xWindow="320" yWindow="460" windowWidth="24940" windowHeight="14980" activeTab="1" xr2:uid="{D70D086A-4103-7D4A-97B9-9C137A1A9EF7}"/>
  </bookViews>
  <sheets>
    <sheet name="Лист1" sheetId="1" state="hidden" r:id="rId1"/>
    <sheet name="Лист3" sheetId="3" r:id="rId2"/>
    <sheet name="Лист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0" i="3" l="1"/>
  <c r="B90" i="3" s="1"/>
  <c r="B89" i="3"/>
  <c r="B78" i="3"/>
  <c r="B79" i="3"/>
  <c r="B80" i="3"/>
  <c r="B81" i="3"/>
  <c r="B82" i="3"/>
  <c r="B83" i="3"/>
  <c r="B84" i="3"/>
  <c r="B85" i="3"/>
  <c r="B77" i="3"/>
  <c r="B76" i="3"/>
  <c r="B75" i="3"/>
  <c r="B68" i="3"/>
  <c r="B69" i="3"/>
  <c r="B70" i="3"/>
  <c r="B71" i="3"/>
  <c r="B72" i="3"/>
  <c r="B73" i="3"/>
  <c r="B74" i="3"/>
  <c r="B67" i="3"/>
  <c r="B63" i="3"/>
  <c r="B64" i="3"/>
  <c r="B65" i="3"/>
  <c r="B66" i="3"/>
  <c r="B62" i="3"/>
  <c r="C63" i="3"/>
  <c r="C91" i="3" l="1"/>
  <c r="C64" i="3"/>
  <c r="B35" i="3"/>
  <c r="B37" i="3"/>
  <c r="B38" i="3"/>
  <c r="B42" i="3"/>
  <c r="B46" i="3"/>
  <c r="C36" i="3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C92" i="3" l="1"/>
  <c r="B91" i="3"/>
  <c r="C65" i="3"/>
  <c r="B44" i="3"/>
  <c r="B40" i="3"/>
  <c r="B36" i="3"/>
  <c r="B45" i="3"/>
  <c r="B41" i="3"/>
  <c r="B47" i="3"/>
  <c r="B43" i="3"/>
  <c r="B39" i="3"/>
  <c r="B92" i="3" l="1"/>
  <c r="C93" i="3"/>
  <c r="C66" i="3"/>
  <c r="C94" i="3" l="1"/>
  <c r="B93" i="3"/>
  <c r="C67" i="3"/>
  <c r="B94" i="3" l="1"/>
  <c r="C95" i="3"/>
  <c r="C68" i="3"/>
  <c r="C96" i="3" l="1"/>
  <c r="B95" i="3"/>
  <c r="C69" i="3"/>
  <c r="B96" i="3" l="1"/>
  <c r="C97" i="3"/>
  <c r="C70" i="3"/>
  <c r="C98" i="3" l="1"/>
  <c r="B97" i="3"/>
  <c r="C71" i="3"/>
  <c r="B98" i="3" l="1"/>
  <c r="C99" i="3"/>
  <c r="C72" i="3"/>
  <c r="C100" i="3" l="1"/>
  <c r="B99" i="3"/>
  <c r="C73" i="3"/>
  <c r="B100" i="3" l="1"/>
  <c r="C101" i="3"/>
  <c r="C74" i="3"/>
  <c r="C102" i="3" l="1"/>
  <c r="B101" i="3"/>
  <c r="C75" i="3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B102" i="3" l="1"/>
  <c r="C103" i="3"/>
  <c r="C104" i="3" l="1"/>
  <c r="B103" i="3"/>
  <c r="B104" i="3" l="1"/>
  <c r="C105" i="3"/>
  <c r="C106" i="3" l="1"/>
  <c r="B105" i="3"/>
  <c r="B106" i="3" l="1"/>
  <c r="C107" i="3"/>
  <c r="C108" i="3" l="1"/>
  <c r="B107" i="3"/>
  <c r="B108" i="3" l="1"/>
  <c r="C109" i="3"/>
  <c r="C110" i="3" l="1"/>
  <c r="B109" i="3"/>
  <c r="B110" i="3" l="1"/>
  <c r="C111" i="3"/>
  <c r="C112" i="3" l="1"/>
  <c r="B112" i="3" s="1"/>
  <c r="B111" i="3"/>
</calcChain>
</file>

<file path=xl/sharedStrings.xml><?xml version="1.0" encoding="utf-8"?>
<sst xmlns="http://schemas.openxmlformats.org/spreadsheetml/2006/main" count="123" uniqueCount="82">
  <si>
    <t>Внешние продукты (Direct)</t>
  </si>
  <si>
    <t>Сделано 20 апреля </t>
  </si>
  <si>
    <t>BDC - презентовали первую часть материалов</t>
  </si>
  <si>
    <t>Enabled </t>
  </si>
  <si>
    <t>В2С</t>
  </si>
  <si>
    <t>Построена модель скоринга для услуги «Доверительный платёж», качество модели: ROC AUC с маркетинговыми условиями 0.97, ROC AUC без маркетинговых условий 0.99, производится оценка влияния на коммерческие показатели в ретроспективе.</t>
  </si>
  <si>
    <t>Финансы </t>
  </si>
  <si>
    <t>Произведён расчёт Digital Cockpit за март</t>
  </si>
  <si>
    <t>Реализована выгрузка по каналам </t>
  </si>
  <si>
    <t>В2В</t>
  </si>
  <si>
    <t>Заказчику передана выгрузка, список абонентов, склонных к оттоку в мае. Будет произведён обзвон.</t>
  </si>
  <si>
    <t>FMC</t>
  </si>
  <si>
    <t>Разработана витрина с результатами анализа данных от Metacommerce по конкурентам ШПД.</t>
  </si>
  <si>
    <t>Оптимизирована загрузка данных в Dashboard по плановым и фактическим показателям строительства ШПД: увеличили скорость выгрузки в несколько раз.</t>
  </si>
  <si>
    <t>Direct</t>
  </si>
  <si>
    <t>Финансовая экосистема</t>
  </si>
  <si>
    <t>завершён ретро-тест для клиента, Локобанк, результаты переданы заказчику, ожидаем обратной связи. </t>
  </si>
  <si>
    <t>AdTech</t>
  </si>
  <si>
    <t>осуществляется доработка сегментации в предверии продвижения сервиса «ПРО.Движение», на данном этапе доработано 3 сегмента: интерес к потребительским кредитам (повышение охвата +10%), интерес к дебетовым картам (повышение охвата х10 раз) и интерес к кредитным картам (повышение охвата х15 раз), изменение будет внедрено 30 апреля.</t>
  </si>
  <si>
    <t>Геоаналитика </t>
  </si>
  <si>
    <t>все запросы по COVID-19 переданы в срок</t>
  </si>
  <si>
    <t>отработаны замечания юристов по описанию Геоинтерфейса, документ ушел на финальное согласование митигации рисков (по итогу будет выпущен приказ по Компании о запуске продукта)</t>
  </si>
  <si>
    <t>разработаны гео-фичи для скоринга для компании СК Согласие </t>
  </si>
  <si>
    <t xml:space="preserve">Видеоаналитика </t>
  </si>
  <si>
    <t>Проект с Русской Медной Компанией - обработано видео на предмет фиксации каски и определения ее цвета (требование заказчика) - передано заказчику на проверку</t>
  </si>
  <si>
    <t>Сделано 21 апреля </t>
  </si>
  <si>
    <t>BI Analytics / Definitions: выполнена выгрузка данных в разбивке по каналам продаж Hyperion.</t>
  </si>
  <si>
    <t>BI Analytics / Definitions: рассчитаны и выведены в Digital dashboards данные за март 2020.</t>
  </si>
  <si>
    <t>Добавлены номера конкурентов в оффлайн-триггер «Смена оператора фиксы».</t>
  </si>
  <si>
    <t>Digital</t>
  </si>
  <si>
    <t>TVE: реализовано регулярное обновление витрин и dashboards телесмотрения TVE и IPTV.</t>
  </si>
  <si>
    <t>Голосовой ассистент в «Мой Билайн»: стартовало тестирование новой конфигурации.</t>
  </si>
  <si>
    <t>Direct </t>
  </si>
  <si>
    <t>Росгосстрах не принял коммерческое предложение по скорингу, заинтересован в повторных переговорах по цене при условии расширения контракта на Группу (Росгосстрах, Росгосстрах Банк, Банк Открытие). Планируются переговоры.</t>
  </si>
  <si>
    <t>Геоаналитика</t>
  </si>
  <si>
    <t>Все запросы по COVID-19 переданы в срок</t>
  </si>
  <si>
    <t>Проект с Инфонет по г. Уфа: заказчику передана аналитика, 0.2M RUR.</t>
  </si>
  <si>
    <t>Проект с Habidatim: подписали бланк заказа на аналитику, 4.2M RUR.</t>
  </si>
  <si>
    <t>Завершена разработка версии прототипа landing page.</t>
  </si>
  <si>
    <t>Осуществляется доработка сегментации в предверии продвижения сервиса «ПРО.Движение», доработан ещё 1 сегмент «интерес к ипотеке» (повышение охвата +50%), внедрение новых сегментов запланировано на 30 апреля.</t>
  </si>
  <si>
    <t>Big Data APIs</t>
  </si>
  <si>
    <t>Проект с Яндекс.Такси. Подготовлены тестовые выборки для бесплатного пилота.</t>
  </si>
  <si>
    <t>Сделано 22 апреля </t>
  </si>
  <si>
    <t>B2B</t>
  </si>
  <si>
    <t>Подготовили сегмент потенциальных В2В клиентов, 73К, отправили на обзвон </t>
  </si>
  <si>
    <t>BI / Analytics: участникам стрима отправлена анкета для сбора требований к дашбордам.</t>
  </si>
  <si>
    <t>Согласован запрос на изменение сроков загрузки данных с источников в целях ускорения расчета дашбордов.</t>
  </si>
  <si>
    <t>Digital </t>
  </si>
  <si>
    <t>MFS: подготовлена аналитика для расширения охвата кампании по страхованию от COVID-19</t>
  </si>
  <si>
    <t>Финансовая экосистема </t>
  </si>
  <si>
    <t>Завершён ретро-тест для клиента, Миг Кредит, результаты переданы заказчику, ожидаем обратной связи. </t>
  </si>
  <si>
    <t>Осуществляется доработка сегментации в предверии продвижения сервиса «ПРО.Движение», доработан ещё 1 сегмент «интерес к покупке квартиры» (повышение охвата х15 раз), внедрение новых сегментов запланировано на 30 апреля.</t>
  </si>
  <si>
    <t>Подготовлено коммерческое предложение для ДИТ по реализации комплексного решения по мониторингу ситуации в Москве в рамках распространения COVID-19, 300M RUR</t>
  </si>
  <si>
    <t>Альфа-Банк Монетизация</t>
  </si>
  <si>
    <t>Запущена в коммерческую эксплуатацию модель склонности к кредитным продуктам для направления Бизнес (в рамках roadmap, согласованного на УК)</t>
  </si>
  <si>
    <t>Сделано 23 апреля</t>
  </si>
  <si>
    <t>Голосовой ассистент в «Мой Билайн»: обновлен сервис коррекции распознавания для Android, применены все инструменты и механики, которые возможно реализовать на имеющейся инфраструктуре. Результат передан клиентскому опыту на раунд тестирования, оценка будет предоставлена в начале следующей недели. Приступили к развертыванию NLP модели на NVIDIA DGX Station </t>
  </si>
  <si>
    <t>Проведена презентация рекомендательной системы для Билайн ТВ для коллег из Казахстана</t>
  </si>
  <si>
    <t>Distribution</t>
  </si>
  <si>
    <t>Контроль качества обслуживания на базе платформы видео аналитики: задействован функционал передачи объекта между камерами, оценка точности будет предоставлена на следующей неделе.</t>
  </si>
  <si>
    <t>FMC </t>
  </si>
  <si>
    <t>Выпущен релиз первой версии витрины антифрода для старта работ по нахождению фродовых продаж.   </t>
  </si>
  <si>
    <t>Завершена настройка API для приёма данных по управляющим компаниям в домах РФ. Информация необходима для карты домов ШПД - необходимо понимать, за каким домом какая УК, чтобы планировать работы </t>
  </si>
  <si>
    <t>Для повышения точности модели оттока осуществляются работы по созданию витрины с информацией о задержках смотрения.</t>
  </si>
  <si>
    <t>Для контроля использования Билайн-ТВ реализован редизайн бордов смотрения, рассчитаны данные по смотрению IPTV с января 2019 года</t>
  </si>
  <si>
    <t>BI Analytics / Definitions: разработана партицированная витрина для Digital Dashboards, добавлены сведения о life time и индикаторе FMC.</t>
  </si>
  <si>
    <t>Завершена разработка моделей для Миг Кредит (0.3М RUR в месяц на пилоте, при условии развития 1.2M RUR в месяц) и для Рустинтерфинанс (коммерческие условия на согласовании).</t>
  </si>
  <si>
    <t>Завершили разработку новых фичей, связанных с путешествиям, обеспечивающих увеличение разделяющий способности модели оценки вероятности дефолта.</t>
  </si>
  <si>
    <t>Осуществляется доработка сегментации в предверии продвижения сервиса «ПРО.Движение», разработан сегмент «интерес к каршерингу», внедрение новых сегментов запланировано на 30 апреля.</t>
  </si>
  <si>
    <t>Проект с Русской Медной Компанией - получена оценка заказчика по точности распознавания касок персонала и цвета касок, точность 95%, что выше ожиданий заказчика. Осуществляется </t>
  </si>
  <si>
    <t>Консалтинг &amp; IoT</t>
  </si>
  <si>
    <t>Подготовлена спецификация демонстрационного комплекта по мониторингу объектов (в соответствии с требованиями Меркатора, Почты России, Бекар, ВТБ).</t>
  </si>
  <si>
    <t>Завершён ретро-тест для клиента, Локобанк, результаты переданы заказчику, ожидаем обратной связи. </t>
  </si>
  <si>
    <t>Количество вернувшихся в Москву из зарубежных стран</t>
  </si>
  <si>
    <t>Дата</t>
  </si>
  <si>
    <t>Количество вернувшихся жителей Москвы</t>
  </si>
  <si>
    <t>Соблюдение карантина вернувшимися из зарубежных стран</t>
  </si>
  <si>
    <t>Количество жителей Москвы на карантине</t>
  </si>
  <si>
    <t>% жителей, не соблюдающих карантин</t>
  </si>
  <si>
    <t>Соблюдение режима самоизоляции</t>
  </si>
  <si>
    <t>% жителей, соблюдающих режим самоизоляции</t>
  </si>
  <si>
    <t>Количество жителей района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</si>
</sst>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1"/>
      <name val="Helvetica Neue"/>
      <family val="2"/>
    </font>
    <font>
      <sz val="12"/>
      <color theme="0"/>
      <name val="Calibri (Основной текст)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23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14" fontId="0" fillId="3" borderId="0" xfId="0" applyNumberFormat="1" applyFill="1"/>
    <xf numFmtId="14" fontId="2" fillId="3" borderId="0" xfId="0" applyNumberFormat="1" applyFont="1" applyFill="1"/>
    <xf numFmtId="164" fontId="2" fillId="3" borderId="0" xfId="1" applyNumberFormat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868789"/>
      <color rgb="FFEC0000"/>
      <color rgb="FFB7B9BD"/>
      <color rgb="FFFFA071"/>
      <color rgb="FFFFDCC0"/>
      <color rgb="FFE35739"/>
      <color rgb="FFB10003"/>
      <color rgb="FF4D4D4F"/>
      <color rgb="FF2732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7517004776823473E-2"/>
          <c:y val="2.2175610401640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Количество вернувшихся жителей Москвы</c:v>
                </c:pt>
              </c:strCache>
            </c:strRef>
          </c:tx>
          <c:spPr>
            <a:gradFill flip="none" rotWithShape="1">
              <a:gsLst>
                <a:gs pos="0">
                  <a:srgbClr val="EC0000"/>
                </a:gs>
                <a:gs pos="100000">
                  <a:srgbClr val="E35739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Лист3!$A$4:$A$27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Лист3!$B$4:$B$27</c:f>
              <c:numCache>
                <c:formatCode>_-* #\ ##0_-;\-* #\ ##0_-;_-* "-"??_-;_-@_-</c:formatCode>
                <c:ptCount val="24"/>
                <c:pt idx="0">
                  <c:v>45000</c:v>
                </c:pt>
                <c:pt idx="1">
                  <c:v>47250</c:v>
                </c:pt>
                <c:pt idx="2">
                  <c:v>49612.5</c:v>
                </c:pt>
                <c:pt idx="3">
                  <c:v>52093.125</c:v>
                </c:pt>
                <c:pt idx="4">
                  <c:v>54697.78125</c:v>
                </c:pt>
                <c:pt idx="5">
                  <c:v>57432.670312500006</c:v>
                </c:pt>
                <c:pt idx="6">
                  <c:v>60304.303828125012</c:v>
                </c:pt>
                <c:pt idx="7">
                  <c:v>63319.519019531268</c:v>
                </c:pt>
                <c:pt idx="8">
                  <c:v>66485.494970507832</c:v>
                </c:pt>
                <c:pt idx="9">
                  <c:v>69809.769719033226</c:v>
                </c:pt>
                <c:pt idx="10">
                  <c:v>62828.792747129904</c:v>
                </c:pt>
                <c:pt idx="11">
                  <c:v>56545.913472416913</c:v>
                </c:pt>
                <c:pt idx="12">
                  <c:v>50891.322125175226</c:v>
                </c:pt>
                <c:pt idx="13">
                  <c:v>45802.189912657705</c:v>
                </c:pt>
                <c:pt idx="14">
                  <c:v>41221.970921391934</c:v>
                </c:pt>
                <c:pt idx="15">
                  <c:v>37099.773829252743</c:v>
                </c:pt>
                <c:pt idx="16">
                  <c:v>33389.796446327469</c:v>
                </c:pt>
                <c:pt idx="17">
                  <c:v>30050.816801694724</c:v>
                </c:pt>
                <c:pt idx="18">
                  <c:v>27045.735121525253</c:v>
                </c:pt>
                <c:pt idx="19">
                  <c:v>24341.161609372728</c:v>
                </c:pt>
                <c:pt idx="20">
                  <c:v>21907.045448435456</c:v>
                </c:pt>
                <c:pt idx="21">
                  <c:v>19716.34090359191</c:v>
                </c:pt>
                <c:pt idx="22">
                  <c:v>17744.706813232719</c:v>
                </c:pt>
                <c:pt idx="23">
                  <c:v>15970.236131909447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B-124C-B6A5-04DE9428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278532400"/>
        <c:axId val="1278534032"/>
      </c:barChart>
      <c:dateAx>
        <c:axId val="1278532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34032"/>
        <c:crosses val="autoZero"/>
        <c:auto val="1"/>
        <c:lblOffset val="100"/>
        <c:baseTimeUnit val="days"/>
      </c:dateAx>
      <c:valAx>
        <c:axId val="1278534032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324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2153263368553966E-2"/>
                <c:y val="0.1009457641324246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1400">
                      <a:solidFill>
                        <a:schemeClr val="bg1"/>
                      </a:solidFill>
                    </a:rPr>
                    <a:t>Тысячи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D4D4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bg1"/>
                </a:solidFill>
              </a:rPr>
              <a:t>Соблюдение карантина вернувшимися из зарубежных стран</a:t>
            </a:r>
          </a:p>
        </c:rich>
      </c:tx>
      <c:layout>
        <c:manualLayout>
          <c:xMode val="edge"/>
          <c:yMode val="edge"/>
          <c:x val="2.3915940926774126E-2"/>
          <c:y val="1.4000896057347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Лист3!$B$34</c:f>
              <c:strCache>
                <c:ptCount val="1"/>
                <c:pt idx="0">
                  <c:v>% жителей, не соблюдающих карантин</c:v>
                </c:pt>
              </c:strCache>
            </c:strRef>
          </c:tx>
          <c:spPr>
            <a:solidFill>
              <a:srgbClr val="EC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12-754D-8A46-A3A026241F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12-754D-8A46-A3A026241F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12-754D-8A46-A3A026241F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12-754D-8A46-A3A026241F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12-754D-8A46-A3A026241F0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12-754D-8A46-A3A026241F0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12-754D-8A46-A3A026241F0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12-754D-8A46-A3A026241F0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12-754D-8A46-A3A026241F0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12-754D-8A46-A3A026241F0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12-754D-8A46-A3A026241F0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12-754D-8A46-A3A026241F0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12-754D-8A46-A3A026241F0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12-754D-8A46-A3A026241F0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912-754D-8A46-A3A026241F0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12-754D-8A46-A3A026241F0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12-754D-8A46-A3A026241F0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12-754D-8A46-A3A026241F0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12-754D-8A46-A3A026241F0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12-754D-8A46-A3A026241F0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12-754D-8A46-A3A026241F0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12-754D-8A46-A3A026241F0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912-754D-8A46-A3A026241F0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912-754D-8A46-A3A026241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Лист3!$A$35:$A$58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Лист3!$B$35:$B$58</c:f>
              <c:numCache>
                <c:formatCode>_-* #\ ##0_-;\-* #\ ##0_-;_-* "-"??_-;_-@_-</c:formatCode>
                <c:ptCount val="24"/>
                <c:pt idx="0">
                  <c:v>9000</c:v>
                </c:pt>
                <c:pt idx="1">
                  <c:v>9450</c:v>
                </c:pt>
                <c:pt idx="2">
                  <c:v>9922.5</c:v>
                </c:pt>
                <c:pt idx="3">
                  <c:v>10418.625</c:v>
                </c:pt>
                <c:pt idx="4">
                  <c:v>10939.556250000001</c:v>
                </c:pt>
                <c:pt idx="5">
                  <c:v>11486.534062500003</c:v>
                </c:pt>
                <c:pt idx="6">
                  <c:v>12060.860765625002</c:v>
                </c:pt>
                <c:pt idx="7">
                  <c:v>12663.903803906254</c:v>
                </c:pt>
                <c:pt idx="8">
                  <c:v>16621.373742626958</c:v>
                </c:pt>
                <c:pt idx="9">
                  <c:v>17452.442429758306</c:v>
                </c:pt>
                <c:pt idx="10">
                  <c:v>15707.198186782476</c:v>
                </c:pt>
                <c:pt idx="11">
                  <c:v>14136.478368104228</c:v>
                </c:pt>
                <c:pt idx="12">
                  <c:v>10178.264425035046</c:v>
                </c:pt>
                <c:pt idx="13">
                  <c:v>10178.264425035046</c:v>
                </c:pt>
                <c:pt idx="14">
                  <c:v>10178.264425035046</c:v>
                </c:pt>
                <c:pt idx="15">
                  <c:v>10178.264425035046</c:v>
                </c:pt>
                <c:pt idx="16">
                  <c:v>10178.264425035046</c:v>
                </c:pt>
                <c:pt idx="17">
                  <c:v>10178.264425035046</c:v>
                </c:pt>
                <c:pt idx="18">
                  <c:v>10178.264425035046</c:v>
                </c:pt>
                <c:pt idx="19">
                  <c:v>10178.264425035046</c:v>
                </c:pt>
                <c:pt idx="20">
                  <c:v>10178.264425035046</c:v>
                </c:pt>
                <c:pt idx="21">
                  <c:v>10178.264425035046</c:v>
                </c:pt>
                <c:pt idx="22">
                  <c:v>10178.264425035046</c:v>
                </c:pt>
                <c:pt idx="23">
                  <c:v>10178.264425035046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2-754D-8A46-A3A026241F0A}"/>
            </c:ext>
          </c:extLst>
        </c:ser>
        <c:ser>
          <c:idx val="1"/>
          <c:order val="1"/>
          <c:tx>
            <c:strRef>
              <c:f>Лист3!$C$34</c:f>
              <c:strCache>
                <c:ptCount val="1"/>
                <c:pt idx="0">
                  <c:v>Количество жителей Москвы на карантине</c:v>
                </c:pt>
              </c:strCache>
            </c:strRef>
          </c:tx>
          <c:spPr>
            <a:solidFill>
              <a:srgbClr val="868789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868556000021779E-17"/>
                  <c:y val="-0.1629047251150057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E5-194B-89D1-104360488C01}"/>
                </c:ext>
              </c:extLst>
            </c:dLbl>
            <c:dLbl>
              <c:idx val="1"/>
              <c:layout>
                <c:manualLayout>
                  <c:x val="-2.7737112000043557E-17"/>
                  <c:y val="-0.1697889767307312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E5-194B-89D1-104360488C01}"/>
                </c:ext>
              </c:extLst>
            </c:dLbl>
            <c:dLbl>
              <c:idx val="2"/>
              <c:layout>
                <c:manualLayout>
                  <c:x val="1.5129508593560881E-3"/>
                  <c:y val="-0.1770171873677081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E5-194B-89D1-104360488C01}"/>
                </c:ext>
              </c:extLst>
            </c:dLbl>
            <c:dLbl>
              <c:idx val="3"/>
              <c:layout>
                <c:manualLayout>
                  <c:x val="1.5129508593560604E-3"/>
                  <c:y val="-0.187407175161572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E5-194B-89D1-104360488C01}"/>
                </c:ext>
              </c:extLst>
            </c:dLbl>
            <c:dLbl>
              <c:idx val="4"/>
              <c:layout>
                <c:manualLayout>
                  <c:x val="-1.5129508593560881E-3"/>
                  <c:y val="-0.1897758621906133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E5-194B-89D1-104360488C01}"/>
                </c:ext>
              </c:extLst>
            </c:dLbl>
            <c:dLbl>
              <c:idx val="5"/>
              <c:layout>
                <c:manualLayout>
                  <c:x val="0"/>
                  <c:y val="-0.2009439470267829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E5-194B-89D1-104360488C01}"/>
                </c:ext>
              </c:extLst>
            </c:dLbl>
            <c:dLbl>
              <c:idx val="6"/>
              <c:layout>
                <c:manualLayout>
                  <c:x val="0"/>
                  <c:y val="-0.2125300743657042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E5-194B-89D1-104360488C01}"/>
                </c:ext>
              </c:extLst>
            </c:dLbl>
            <c:dLbl>
              <c:idx val="7"/>
              <c:layout>
                <c:manualLayout>
                  <c:x val="-5.5474224000087114E-17"/>
                  <c:y val="-0.2189552729799904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E5-194B-89D1-104360488C01}"/>
                </c:ext>
              </c:extLst>
            </c:dLbl>
            <c:dLbl>
              <c:idx val="8"/>
              <c:layout>
                <c:manualLayout>
                  <c:x val="-5.5474224000087114E-17"/>
                  <c:y val="-0.2286419086727062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E5-194B-89D1-104360488C01}"/>
                </c:ext>
              </c:extLst>
            </c:dLbl>
            <c:dLbl>
              <c:idx val="9"/>
              <c:layout>
                <c:manualLayout>
                  <c:x val="-1.1094844800017423E-16"/>
                  <c:y val="-0.2416131325318206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E5-194B-89D1-104360488C01}"/>
                </c:ext>
              </c:extLst>
            </c:dLbl>
            <c:dLbl>
              <c:idx val="10"/>
              <c:layout>
                <c:manualLayout>
                  <c:x val="0"/>
                  <c:y val="-0.217453980046848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E5-194B-89D1-104360488C01}"/>
                </c:ext>
              </c:extLst>
            </c:dLbl>
            <c:dLbl>
              <c:idx val="11"/>
              <c:layout>
                <c:manualLayout>
                  <c:x val="0"/>
                  <c:y val="-0.2038309979397737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E5-194B-89D1-104360488C01}"/>
                </c:ext>
              </c:extLst>
            </c:dLbl>
            <c:dLbl>
              <c:idx val="12"/>
              <c:layout>
                <c:manualLayout>
                  <c:x val="1.5129508593560881E-3"/>
                  <c:y val="-0.1865303001439336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CE5-194B-89D1-104360488C01}"/>
                </c:ext>
              </c:extLst>
            </c:dLbl>
            <c:dLbl>
              <c:idx val="13"/>
              <c:layout>
                <c:manualLayout>
                  <c:x val="0"/>
                  <c:y val="-0.168159360624276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CE5-194B-89D1-104360488C01}"/>
                </c:ext>
              </c:extLst>
            </c:dLbl>
            <c:dLbl>
              <c:idx val="14"/>
              <c:layout>
                <c:manualLayout>
                  <c:x val="0"/>
                  <c:y val="-0.1541456763469082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CE5-194B-89D1-104360488C01}"/>
                </c:ext>
              </c:extLst>
            </c:dLbl>
            <c:dLbl>
              <c:idx val="15"/>
              <c:layout>
                <c:manualLayout>
                  <c:x val="-1.5129508593560881E-3"/>
                  <c:y val="-0.1415334045945869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CE5-194B-89D1-104360488C01}"/>
                </c:ext>
              </c:extLst>
            </c:dLbl>
            <c:dLbl>
              <c:idx val="16"/>
              <c:layout>
                <c:manualLayout>
                  <c:x val="0"/>
                  <c:y val="-0.1329824951316569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CE5-194B-89D1-104360488C01}"/>
                </c:ext>
              </c:extLst>
            </c:dLbl>
            <c:dLbl>
              <c:idx val="17"/>
              <c:layout>
                <c:manualLayout>
                  <c:x val="-1.5129508593560881E-3"/>
                  <c:y val="-0.12276647122738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CE5-194B-89D1-104360488C01}"/>
                </c:ext>
              </c:extLst>
            </c:dLbl>
            <c:dLbl>
              <c:idx val="18"/>
              <c:layout>
                <c:manualLayout>
                  <c:x val="0"/>
                  <c:y val="-0.110772002794005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CE5-194B-89D1-104360488C01}"/>
                </c:ext>
              </c:extLst>
            </c:dLbl>
            <c:dLbl>
              <c:idx val="19"/>
              <c:layout>
                <c:manualLayout>
                  <c:x val="0"/>
                  <c:y val="-0.105297101219202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CE5-194B-89D1-104360488C01}"/>
                </c:ext>
              </c:extLst>
            </c:dLbl>
            <c:dLbl>
              <c:idx val="20"/>
              <c:layout>
                <c:manualLayout>
                  <c:x val="-1.1094844800017423E-16"/>
                  <c:y val="-9.2249368526514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CE5-194B-89D1-104360488C01}"/>
                </c:ext>
              </c:extLst>
            </c:dLbl>
            <c:dLbl>
              <c:idx val="21"/>
              <c:layout>
                <c:manualLayout>
                  <c:x val="-1.5129508593559771E-3"/>
                  <c:y val="-8.554679782970676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CE5-194B-89D1-104360488C01}"/>
                </c:ext>
              </c:extLst>
            </c:dLbl>
            <c:dLbl>
              <c:idx val="22"/>
              <c:layout>
                <c:manualLayout>
                  <c:x val="0"/>
                  <c:y val="-7.951428576468273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CE5-194B-89D1-104360488C01}"/>
                </c:ext>
              </c:extLst>
            </c:dLbl>
            <c:dLbl>
              <c:idx val="23"/>
              <c:layout>
                <c:manualLayout>
                  <c:x val="1.1094844800017423E-16"/>
                  <c:y val="-7.40850249061609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CE5-194B-89D1-104360488C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Лист3!$A$35:$A$58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Лист3!$C$35:$C$58</c:f>
              <c:numCache>
                <c:formatCode>_-* #\ ##0_-;\-* #\ ##0_-;_-* "-"??_-;_-@_-</c:formatCode>
                <c:ptCount val="24"/>
                <c:pt idx="0">
                  <c:v>45000</c:v>
                </c:pt>
                <c:pt idx="1">
                  <c:v>47250</c:v>
                </c:pt>
                <c:pt idx="2">
                  <c:v>49612.5</c:v>
                </c:pt>
                <c:pt idx="3">
                  <c:v>52093.125</c:v>
                </c:pt>
                <c:pt idx="4">
                  <c:v>54697.78125</c:v>
                </c:pt>
                <c:pt idx="5">
                  <c:v>57432.670312500006</c:v>
                </c:pt>
                <c:pt idx="6">
                  <c:v>60304.303828125012</c:v>
                </c:pt>
                <c:pt idx="7">
                  <c:v>63319.519019531268</c:v>
                </c:pt>
                <c:pt idx="8">
                  <c:v>66485.494970507832</c:v>
                </c:pt>
                <c:pt idx="9">
                  <c:v>69809.769719033226</c:v>
                </c:pt>
                <c:pt idx="10">
                  <c:v>62828.792747129904</c:v>
                </c:pt>
                <c:pt idx="11">
                  <c:v>56545.913472416913</c:v>
                </c:pt>
                <c:pt idx="12">
                  <c:v>50891.322125175226</c:v>
                </c:pt>
                <c:pt idx="13">
                  <c:v>45802.189912657705</c:v>
                </c:pt>
                <c:pt idx="14">
                  <c:v>41221.970921391934</c:v>
                </c:pt>
                <c:pt idx="15">
                  <c:v>37099.773829252743</c:v>
                </c:pt>
                <c:pt idx="16">
                  <c:v>33389.796446327469</c:v>
                </c:pt>
                <c:pt idx="17">
                  <c:v>30050.816801694724</c:v>
                </c:pt>
                <c:pt idx="18">
                  <c:v>27045.735121525253</c:v>
                </c:pt>
                <c:pt idx="19">
                  <c:v>24341.161609372728</c:v>
                </c:pt>
                <c:pt idx="20">
                  <c:v>21907.045448435456</c:v>
                </c:pt>
                <c:pt idx="21">
                  <c:v>19716.34090359191</c:v>
                </c:pt>
                <c:pt idx="22">
                  <c:v>17744.706813232719</c:v>
                </c:pt>
                <c:pt idx="23">
                  <c:v>15970.236131909447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2-754D-8A46-A3A02624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78541776"/>
        <c:axId val="1321683952"/>
      </c:barChart>
      <c:dateAx>
        <c:axId val="1278541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683952"/>
        <c:crosses val="autoZero"/>
        <c:auto val="1"/>
        <c:lblOffset val="100"/>
        <c:baseTimeUnit val="days"/>
      </c:dateAx>
      <c:valAx>
        <c:axId val="1321683952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4177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8155410312273058E-2"/>
                <c:y val="9.5458109318996426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1400">
                      <a:solidFill>
                        <a:schemeClr val="bg1"/>
                      </a:solidFill>
                    </a:rPr>
                    <a:t>Тысячи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D4D4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bg1"/>
                </a:solidFill>
              </a:rPr>
              <a:t>Соблюдение режима самоизоляции</a:t>
            </a:r>
          </a:p>
        </c:rich>
      </c:tx>
      <c:layout>
        <c:manualLayout>
          <c:xMode val="edge"/>
          <c:yMode val="edge"/>
          <c:x val="2.3915940926774126E-2"/>
          <c:y val="1.4000896057347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Лист3!$B$61</c:f>
              <c:strCache>
                <c:ptCount val="1"/>
                <c:pt idx="0">
                  <c:v>% жителей, соблюдающих режим самоизоляции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Лист3!$A$62:$A$85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Лист3!$B$62:$B$85</c:f>
              <c:numCache>
                <c:formatCode>_-* #\ ##0_-;\-* #\ ##0_-;_-* "-"??_-;_-@_-</c:formatCode>
                <c:ptCount val="24"/>
                <c:pt idx="0">
                  <c:v>13500</c:v>
                </c:pt>
                <c:pt idx="1">
                  <c:v>14175</c:v>
                </c:pt>
                <c:pt idx="2">
                  <c:v>14883.75</c:v>
                </c:pt>
                <c:pt idx="3">
                  <c:v>15627.9375</c:v>
                </c:pt>
                <c:pt idx="4">
                  <c:v>16409.334374999999</c:v>
                </c:pt>
                <c:pt idx="5">
                  <c:v>20101.434609374999</c:v>
                </c:pt>
                <c:pt idx="6">
                  <c:v>21106.506339843752</c:v>
                </c:pt>
                <c:pt idx="7">
                  <c:v>22161.831656835944</c:v>
                </c:pt>
                <c:pt idx="8">
                  <c:v>23269.923239677741</c:v>
                </c:pt>
                <c:pt idx="9">
                  <c:v>24433.419401661627</c:v>
                </c:pt>
                <c:pt idx="10">
                  <c:v>21990.077461495464</c:v>
                </c:pt>
                <c:pt idx="11">
                  <c:v>19791.069715345919</c:v>
                </c:pt>
                <c:pt idx="12">
                  <c:v>17811.962743811328</c:v>
                </c:pt>
                <c:pt idx="13">
                  <c:v>22901.094956328852</c:v>
                </c:pt>
                <c:pt idx="14">
                  <c:v>20610.985460695967</c:v>
                </c:pt>
                <c:pt idx="15">
                  <c:v>24114.852989014285</c:v>
                </c:pt>
                <c:pt idx="16">
                  <c:v>21703.367690112857</c:v>
                </c:pt>
                <c:pt idx="17">
                  <c:v>19533.03092110157</c:v>
                </c:pt>
                <c:pt idx="18">
                  <c:v>17579.727828991414</c:v>
                </c:pt>
                <c:pt idx="19">
                  <c:v>15821.755046092274</c:v>
                </c:pt>
                <c:pt idx="20">
                  <c:v>14239.579541483046</c:v>
                </c:pt>
                <c:pt idx="21">
                  <c:v>12815.621587334743</c:v>
                </c:pt>
                <c:pt idx="22">
                  <c:v>11534.059428601267</c:v>
                </c:pt>
                <c:pt idx="23">
                  <c:v>10380.653485741141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BBA-E94D-B5D8-BFD67478B71D}"/>
            </c:ext>
          </c:extLst>
        </c:ser>
        <c:ser>
          <c:idx val="1"/>
          <c:order val="1"/>
          <c:tx>
            <c:strRef>
              <c:f>Лист3!$C$61</c:f>
              <c:strCache>
                <c:ptCount val="1"/>
                <c:pt idx="0">
                  <c:v>Количество жителей района</c:v>
                </c:pt>
              </c:strCache>
            </c:strRef>
          </c:tx>
          <c:spPr>
            <a:solidFill>
              <a:srgbClr val="868789"/>
            </a:solidFill>
            <a:ln>
              <a:noFill/>
            </a:ln>
            <a:effectLst/>
          </c:spPr>
          <c:invertIfNegative val="0"/>
          <c:cat>
            <c:numRef>
              <c:f>Лист3!$A$62:$A$85</c:f>
              <c:numCache>
                <c:formatCode>m/d/yy</c:formatCode>
                <c:ptCount val="2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</c:numCache>
            </c:numRef>
          </c:cat>
          <c:val>
            <c:numRef>
              <c:f>Лист3!$C$62:$C$85</c:f>
              <c:numCache>
                <c:formatCode>_-* #\ ##0_-;\-* #\ ##0_-;_-* "-"??_-;_-@_-</c:formatCode>
                <c:ptCount val="24"/>
                <c:pt idx="0">
                  <c:v>45000</c:v>
                </c:pt>
                <c:pt idx="1">
                  <c:v>47250</c:v>
                </c:pt>
                <c:pt idx="2">
                  <c:v>49612.5</c:v>
                </c:pt>
                <c:pt idx="3">
                  <c:v>52093.125</c:v>
                </c:pt>
                <c:pt idx="4">
                  <c:v>54697.78125</c:v>
                </c:pt>
                <c:pt idx="5">
                  <c:v>57432.670312500006</c:v>
                </c:pt>
                <c:pt idx="6">
                  <c:v>60304.303828125012</c:v>
                </c:pt>
                <c:pt idx="7">
                  <c:v>63319.519019531268</c:v>
                </c:pt>
                <c:pt idx="8">
                  <c:v>66485.494970507832</c:v>
                </c:pt>
                <c:pt idx="9">
                  <c:v>69809.769719033226</c:v>
                </c:pt>
                <c:pt idx="10">
                  <c:v>62828.792747129904</c:v>
                </c:pt>
                <c:pt idx="11">
                  <c:v>56545.913472416913</c:v>
                </c:pt>
                <c:pt idx="12">
                  <c:v>50891.322125175226</c:v>
                </c:pt>
                <c:pt idx="13">
                  <c:v>45802.189912657705</c:v>
                </c:pt>
                <c:pt idx="14">
                  <c:v>41221.970921391934</c:v>
                </c:pt>
                <c:pt idx="15">
                  <c:v>37099.773829252743</c:v>
                </c:pt>
                <c:pt idx="16">
                  <c:v>33389.796446327469</c:v>
                </c:pt>
                <c:pt idx="17">
                  <c:v>30050.816801694724</c:v>
                </c:pt>
                <c:pt idx="18">
                  <c:v>27045.735121525253</c:v>
                </c:pt>
                <c:pt idx="19">
                  <c:v>24341.161609372728</c:v>
                </c:pt>
                <c:pt idx="20">
                  <c:v>21907.045448435456</c:v>
                </c:pt>
                <c:pt idx="21">
                  <c:v>19716.34090359191</c:v>
                </c:pt>
                <c:pt idx="22">
                  <c:v>17744.706813232719</c:v>
                </c:pt>
                <c:pt idx="23">
                  <c:v>15970.236131909447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BBA-E94D-B5D8-BFD67478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78541776"/>
        <c:axId val="1321683952"/>
      </c:barChart>
      <c:dateAx>
        <c:axId val="12785417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683952"/>
        <c:crosses val="autoZero"/>
        <c:auto val="1"/>
        <c:lblOffset val="100"/>
        <c:baseTimeUnit val="days"/>
      </c:dateAx>
      <c:valAx>
        <c:axId val="1321683952"/>
        <c:scaling>
          <c:orientation val="minMax"/>
        </c:scaling>
        <c:delete val="0"/>
        <c:axPos val="l"/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54177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8155410312273058E-2"/>
                <c:y val="9.5458109318996426E-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ru-RU" sz="1400">
                      <a:solidFill>
                        <a:schemeClr val="bg1"/>
                      </a:solidFill>
                    </a:rPr>
                    <a:t>Тысячи человек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D4D4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tif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52</xdr:row>
      <xdr:rowOff>152399</xdr:rowOff>
    </xdr:from>
    <xdr:to>
      <xdr:col>20</xdr:col>
      <xdr:colOff>215900</xdr:colOff>
      <xdr:row>54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8DFA78E-6B0B-B04F-B7E6-4C9861BA93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33" b="36519"/>
        <a:stretch/>
      </xdr:blipFill>
      <xdr:spPr>
        <a:xfrm>
          <a:off x="16027400" y="10718799"/>
          <a:ext cx="4673600" cy="368301"/>
        </a:xfrm>
        <a:prstGeom prst="rect">
          <a:avLst/>
        </a:prstGeom>
      </xdr:spPr>
    </xdr:pic>
    <xdr:clientData/>
  </xdr:twoCellAnchor>
  <xdr:twoCellAnchor>
    <xdr:from>
      <xdr:col>3</xdr:col>
      <xdr:colOff>635000</xdr:colOff>
      <xdr:row>4</xdr:row>
      <xdr:rowOff>139700</xdr:rowOff>
    </xdr:from>
    <xdr:to>
      <xdr:col>13</xdr:col>
      <xdr:colOff>774700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625FCEC-2568-E14B-9641-4E02C7416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565150</xdr:colOff>
      <xdr:row>31</xdr:row>
      <xdr:rowOff>177800</xdr:rowOff>
    </xdr:from>
    <xdr:to>
      <xdr:col>13</xdr:col>
      <xdr:colOff>704342</xdr:colOff>
      <xdr:row>54</xdr:row>
      <xdr:rowOff>39624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139076F-13C0-1044-A7A3-AE4C841DF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14</xdr:col>
      <xdr:colOff>139192</xdr:colOff>
      <xdr:row>83</xdr:row>
      <xdr:rowOff>65024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CA00546-7F3D-2142-B08B-C61D7C949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0701-8112-B74E-90E8-51C92400A26B}">
  <dimension ref="A1:B16"/>
  <sheetViews>
    <sheetView workbookViewId="0">
      <selection activeCell="D26" sqref="D26"/>
    </sheetView>
  </sheetViews>
  <sheetFormatPr baseColWidth="10" defaultRowHeight="16"/>
  <cols>
    <col min="1" max="1" width="28.83203125" customWidth="1"/>
  </cols>
  <sheetData>
    <row r="1" spans="1:2">
      <c r="A1" s="1" t="s">
        <v>0</v>
      </c>
    </row>
    <row r="2" spans="1:2">
      <c r="A2" s="1" t="s">
        <v>15</v>
      </c>
      <c r="B2" t="s">
        <v>72</v>
      </c>
    </row>
    <row r="3" spans="1:2">
      <c r="B3" t="s">
        <v>33</v>
      </c>
    </row>
    <row r="4" spans="1:2">
      <c r="B4" t="s">
        <v>50</v>
      </c>
    </row>
    <row r="5" spans="1:2">
      <c r="B5" t="s">
        <v>66</v>
      </c>
    </row>
    <row r="6" spans="1:2">
      <c r="B6" t="s">
        <v>67</v>
      </c>
    </row>
    <row r="7" spans="1:2">
      <c r="A7" t="s">
        <v>34</v>
      </c>
      <c r="B7" t="s">
        <v>20</v>
      </c>
    </row>
    <row r="8" spans="1:2">
      <c r="B8" t="s">
        <v>21</v>
      </c>
    </row>
    <row r="9" spans="1:2">
      <c r="B9" t="s">
        <v>22</v>
      </c>
    </row>
    <row r="10" spans="1:2">
      <c r="B10" s="4" t="s">
        <v>35</v>
      </c>
    </row>
    <row r="11" spans="1:2">
      <c r="B11" s="4" t="s">
        <v>36</v>
      </c>
    </row>
    <row r="12" spans="1:2">
      <c r="B12" s="4" t="s">
        <v>37</v>
      </c>
    </row>
    <row r="13" spans="1:2">
      <c r="B13" s="4" t="s">
        <v>38</v>
      </c>
    </row>
    <row r="14" spans="1:2">
      <c r="B14" s="1" t="s">
        <v>35</v>
      </c>
    </row>
    <row r="15" spans="1:2">
      <c r="B15" s="1" t="s">
        <v>52</v>
      </c>
    </row>
    <row r="16" spans="1:2">
      <c r="A1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756D-BBC6-3746-BE96-710C39AB7DB3}">
  <dimension ref="A2:C112"/>
  <sheetViews>
    <sheetView tabSelected="1" topLeftCell="C32" workbookViewId="0">
      <selection activeCell="A87" sqref="A87"/>
    </sheetView>
  </sheetViews>
  <sheetFormatPr baseColWidth="10" defaultRowHeight="16"/>
  <cols>
    <col min="1" max="1" width="10.83203125" style="5"/>
    <col min="2" max="2" width="38.6640625" style="5" bestFit="1" customWidth="1"/>
    <col min="3" max="3" width="35.1640625" style="5" bestFit="1" customWidth="1"/>
    <col min="4" max="16384" width="10.83203125" style="5"/>
  </cols>
  <sheetData>
    <row r="2" spans="1:2">
      <c r="A2" s="7" t="s">
        <v>73</v>
      </c>
    </row>
    <row r="3" spans="1:2">
      <c r="A3" s="7" t="s">
        <v>74</v>
      </c>
      <c r="B3" s="6" t="s">
        <v>75</v>
      </c>
    </row>
    <row r="4" spans="1:2">
      <c r="A4" s="9">
        <v>43922</v>
      </c>
      <c r="B4" s="10">
        <v>45000</v>
      </c>
    </row>
    <row r="5" spans="1:2">
      <c r="A5" s="9">
        <v>43923</v>
      </c>
      <c r="B5" s="10">
        <f>B4*1.05</f>
        <v>47250</v>
      </c>
    </row>
    <row r="6" spans="1:2">
      <c r="A6" s="9">
        <v>43924</v>
      </c>
      <c r="B6" s="10">
        <f t="shared" ref="B6:B13" si="0">B5*1.05</f>
        <v>49612.5</v>
      </c>
    </row>
    <row r="7" spans="1:2">
      <c r="A7" s="9">
        <v>43925</v>
      </c>
      <c r="B7" s="10">
        <f t="shared" si="0"/>
        <v>52093.125</v>
      </c>
    </row>
    <row r="8" spans="1:2">
      <c r="A8" s="9">
        <v>43926</v>
      </c>
      <c r="B8" s="10">
        <f t="shared" si="0"/>
        <v>54697.78125</v>
      </c>
    </row>
    <row r="9" spans="1:2">
      <c r="A9" s="9">
        <v>43927</v>
      </c>
      <c r="B9" s="10">
        <f t="shared" si="0"/>
        <v>57432.670312500006</v>
      </c>
    </row>
    <row r="10" spans="1:2">
      <c r="A10" s="9">
        <v>43928</v>
      </c>
      <c r="B10" s="10">
        <f t="shared" si="0"/>
        <v>60304.303828125012</v>
      </c>
    </row>
    <row r="11" spans="1:2">
      <c r="A11" s="9">
        <v>43929</v>
      </c>
      <c r="B11" s="10">
        <f t="shared" si="0"/>
        <v>63319.519019531268</v>
      </c>
    </row>
    <row r="12" spans="1:2">
      <c r="A12" s="9">
        <v>43930</v>
      </c>
      <c r="B12" s="10">
        <f t="shared" si="0"/>
        <v>66485.494970507832</v>
      </c>
    </row>
    <row r="13" spans="1:2">
      <c r="A13" s="9">
        <v>43931</v>
      </c>
      <c r="B13" s="10">
        <f t="shared" si="0"/>
        <v>69809.769719033226</v>
      </c>
    </row>
    <row r="14" spans="1:2">
      <c r="A14" s="9">
        <v>43932</v>
      </c>
      <c r="B14" s="10">
        <f>B13*0.9</f>
        <v>62828.792747129904</v>
      </c>
    </row>
    <row r="15" spans="1:2">
      <c r="A15" s="9">
        <v>43933</v>
      </c>
      <c r="B15" s="10">
        <f t="shared" ref="B15:B26" si="1">B14*0.9</f>
        <v>56545.913472416913</v>
      </c>
    </row>
    <row r="16" spans="1:2">
      <c r="A16" s="9">
        <v>43934</v>
      </c>
      <c r="B16" s="10">
        <f t="shared" si="1"/>
        <v>50891.322125175226</v>
      </c>
    </row>
    <row r="17" spans="1:2">
      <c r="A17" s="9">
        <v>43935</v>
      </c>
      <c r="B17" s="10">
        <f t="shared" si="1"/>
        <v>45802.189912657705</v>
      </c>
    </row>
    <row r="18" spans="1:2">
      <c r="A18" s="9">
        <v>43936</v>
      </c>
      <c r="B18" s="10">
        <f t="shared" si="1"/>
        <v>41221.970921391934</v>
      </c>
    </row>
    <row r="19" spans="1:2">
      <c r="A19" s="9">
        <v>43937</v>
      </c>
      <c r="B19" s="10">
        <f t="shared" si="1"/>
        <v>37099.773829252743</v>
      </c>
    </row>
    <row r="20" spans="1:2">
      <c r="A20" s="9">
        <v>43938</v>
      </c>
      <c r="B20" s="10">
        <f t="shared" si="1"/>
        <v>33389.796446327469</v>
      </c>
    </row>
    <row r="21" spans="1:2">
      <c r="A21" s="9">
        <v>43939</v>
      </c>
      <c r="B21" s="10">
        <f t="shared" si="1"/>
        <v>30050.816801694724</v>
      </c>
    </row>
    <row r="22" spans="1:2">
      <c r="A22" s="9">
        <v>43940</v>
      </c>
      <c r="B22" s="10">
        <f t="shared" si="1"/>
        <v>27045.735121525253</v>
      </c>
    </row>
    <row r="23" spans="1:2">
      <c r="A23" s="9">
        <v>43941</v>
      </c>
      <c r="B23" s="10">
        <f t="shared" si="1"/>
        <v>24341.161609372728</v>
      </c>
    </row>
    <row r="24" spans="1:2">
      <c r="A24" s="9">
        <v>43942</v>
      </c>
      <c r="B24" s="10">
        <f t="shared" si="1"/>
        <v>21907.045448435456</v>
      </c>
    </row>
    <row r="25" spans="1:2">
      <c r="A25" s="9">
        <v>43943</v>
      </c>
      <c r="B25" s="10">
        <f t="shared" si="1"/>
        <v>19716.34090359191</v>
      </c>
    </row>
    <row r="26" spans="1:2">
      <c r="A26" s="9">
        <v>43944</v>
      </c>
      <c r="B26" s="10">
        <f t="shared" si="1"/>
        <v>17744.706813232719</v>
      </c>
    </row>
    <row r="27" spans="1:2">
      <c r="A27" s="9">
        <v>43945</v>
      </c>
      <c r="B27" s="10">
        <f>B26*0.9</f>
        <v>15970.236131909447</v>
      </c>
    </row>
    <row r="28" spans="1:2">
      <c r="A28" s="8"/>
    </row>
    <row r="29" spans="1:2">
      <c r="A29" s="8"/>
    </row>
    <row r="33" spans="1:3">
      <c r="A33" s="7" t="s">
        <v>76</v>
      </c>
    </row>
    <row r="34" spans="1:3">
      <c r="A34" s="7" t="s">
        <v>74</v>
      </c>
      <c r="B34" s="6" t="s">
        <v>78</v>
      </c>
      <c r="C34" s="6" t="s">
        <v>77</v>
      </c>
    </row>
    <row r="35" spans="1:3">
      <c r="A35" s="9">
        <v>43922</v>
      </c>
      <c r="B35" s="10">
        <f t="shared" ref="B35:B42" si="2">C35*0.2</f>
        <v>9000</v>
      </c>
      <c r="C35" s="10">
        <v>45000</v>
      </c>
    </row>
    <row r="36" spans="1:3">
      <c r="A36" s="9">
        <v>43923</v>
      </c>
      <c r="B36" s="10">
        <f t="shared" si="2"/>
        <v>9450</v>
      </c>
      <c r="C36" s="10">
        <f>C35*1.05</f>
        <v>47250</v>
      </c>
    </row>
    <row r="37" spans="1:3">
      <c r="A37" s="9">
        <v>43924</v>
      </c>
      <c r="B37" s="10">
        <f t="shared" si="2"/>
        <v>9922.5</v>
      </c>
      <c r="C37" s="10">
        <f t="shared" ref="C37:C44" si="3">C36*1.05</f>
        <v>49612.5</v>
      </c>
    </row>
    <row r="38" spans="1:3">
      <c r="A38" s="9">
        <v>43925</v>
      </c>
      <c r="B38" s="10">
        <f t="shared" si="2"/>
        <v>10418.625</v>
      </c>
      <c r="C38" s="10">
        <f t="shared" si="3"/>
        <v>52093.125</v>
      </c>
    </row>
    <row r="39" spans="1:3">
      <c r="A39" s="9">
        <v>43926</v>
      </c>
      <c r="B39" s="10">
        <f t="shared" si="2"/>
        <v>10939.556250000001</v>
      </c>
      <c r="C39" s="10">
        <f t="shared" si="3"/>
        <v>54697.78125</v>
      </c>
    </row>
    <row r="40" spans="1:3">
      <c r="A40" s="9">
        <v>43927</v>
      </c>
      <c r="B40" s="10">
        <f t="shared" si="2"/>
        <v>11486.534062500003</v>
      </c>
      <c r="C40" s="10">
        <f t="shared" si="3"/>
        <v>57432.670312500006</v>
      </c>
    </row>
    <row r="41" spans="1:3">
      <c r="A41" s="9">
        <v>43928</v>
      </c>
      <c r="B41" s="10">
        <f t="shared" si="2"/>
        <v>12060.860765625002</v>
      </c>
      <c r="C41" s="10">
        <f t="shared" si="3"/>
        <v>60304.303828125012</v>
      </c>
    </row>
    <row r="42" spans="1:3">
      <c r="A42" s="9">
        <v>43929</v>
      </c>
      <c r="B42" s="10">
        <f t="shared" si="2"/>
        <v>12663.903803906254</v>
      </c>
      <c r="C42" s="10">
        <f t="shared" si="3"/>
        <v>63319.519019531268</v>
      </c>
    </row>
    <row r="43" spans="1:3">
      <c r="A43" s="9">
        <v>43930</v>
      </c>
      <c r="B43" s="10">
        <f>C43*0.25</f>
        <v>16621.373742626958</v>
      </c>
      <c r="C43" s="10">
        <f t="shared" si="3"/>
        <v>66485.494970507832</v>
      </c>
    </row>
    <row r="44" spans="1:3">
      <c r="A44" s="9">
        <v>43931</v>
      </c>
      <c r="B44" s="10">
        <f>C44*0.25</f>
        <v>17452.442429758306</v>
      </c>
      <c r="C44" s="10">
        <f t="shared" si="3"/>
        <v>69809.769719033226</v>
      </c>
    </row>
    <row r="45" spans="1:3">
      <c r="A45" s="9">
        <v>43932</v>
      </c>
      <c r="B45" s="10">
        <f>C45*0.25</f>
        <v>15707.198186782476</v>
      </c>
      <c r="C45" s="10">
        <f>C44*0.9</f>
        <v>62828.792747129904</v>
      </c>
    </row>
    <row r="46" spans="1:3">
      <c r="A46" s="9">
        <v>43933</v>
      </c>
      <c r="B46" s="10">
        <f>C46*0.25</f>
        <v>14136.478368104228</v>
      </c>
      <c r="C46" s="10">
        <f t="shared" ref="C46:C57" si="4">C45*0.9</f>
        <v>56545.913472416913</v>
      </c>
    </row>
    <row r="47" spans="1:3">
      <c r="A47" s="9">
        <v>43934</v>
      </c>
      <c r="B47" s="10">
        <f>C47*0.2</f>
        <v>10178.264425035046</v>
      </c>
      <c r="C47" s="10">
        <f t="shared" si="4"/>
        <v>50891.322125175226</v>
      </c>
    </row>
    <row r="48" spans="1:3">
      <c r="A48" s="9">
        <v>43935</v>
      </c>
      <c r="B48" s="10">
        <v>10178.264425035046</v>
      </c>
      <c r="C48" s="10">
        <f t="shared" si="4"/>
        <v>45802.189912657705</v>
      </c>
    </row>
    <row r="49" spans="1:3">
      <c r="A49" s="9">
        <v>43936</v>
      </c>
      <c r="B49" s="10">
        <v>10178.264425035046</v>
      </c>
      <c r="C49" s="10">
        <f t="shared" si="4"/>
        <v>41221.970921391934</v>
      </c>
    </row>
    <row r="50" spans="1:3">
      <c r="A50" s="9">
        <v>43937</v>
      </c>
      <c r="B50" s="10">
        <v>10178.264425035046</v>
      </c>
      <c r="C50" s="10">
        <f t="shared" si="4"/>
        <v>37099.773829252743</v>
      </c>
    </row>
    <row r="51" spans="1:3">
      <c r="A51" s="9">
        <v>43938</v>
      </c>
      <c r="B51" s="10">
        <v>10178.264425035046</v>
      </c>
      <c r="C51" s="10">
        <f t="shared" si="4"/>
        <v>33389.796446327469</v>
      </c>
    </row>
    <row r="52" spans="1:3">
      <c r="A52" s="9">
        <v>43939</v>
      </c>
      <c r="B52" s="10">
        <v>10178.264425035046</v>
      </c>
      <c r="C52" s="10">
        <f t="shared" si="4"/>
        <v>30050.816801694724</v>
      </c>
    </row>
    <row r="53" spans="1:3">
      <c r="A53" s="9">
        <v>43940</v>
      </c>
      <c r="B53" s="10">
        <v>10178.264425035046</v>
      </c>
      <c r="C53" s="10">
        <f t="shared" si="4"/>
        <v>27045.735121525253</v>
      </c>
    </row>
    <row r="54" spans="1:3">
      <c r="A54" s="9">
        <v>43941</v>
      </c>
      <c r="B54" s="10">
        <v>10178.264425035046</v>
      </c>
      <c r="C54" s="10">
        <f t="shared" si="4"/>
        <v>24341.161609372728</v>
      </c>
    </row>
    <row r="55" spans="1:3">
      <c r="A55" s="9">
        <v>43942</v>
      </c>
      <c r="B55" s="10">
        <v>10178.264425035046</v>
      </c>
      <c r="C55" s="10">
        <f t="shared" si="4"/>
        <v>21907.045448435456</v>
      </c>
    </row>
    <row r="56" spans="1:3">
      <c r="A56" s="9">
        <v>43943</v>
      </c>
      <c r="B56" s="10">
        <v>10178.264425035046</v>
      </c>
      <c r="C56" s="10">
        <f t="shared" si="4"/>
        <v>19716.34090359191</v>
      </c>
    </row>
    <row r="57" spans="1:3">
      <c r="A57" s="9">
        <v>43944</v>
      </c>
      <c r="B57" s="10">
        <v>10178.264425035046</v>
      </c>
      <c r="C57" s="10">
        <f t="shared" si="4"/>
        <v>17744.706813232719</v>
      </c>
    </row>
    <row r="58" spans="1:3">
      <c r="A58" s="9">
        <v>43945</v>
      </c>
      <c r="B58" s="10">
        <v>10178.264425035046</v>
      </c>
      <c r="C58" s="10">
        <f>C57*0.9</f>
        <v>15970.236131909447</v>
      </c>
    </row>
    <row r="60" spans="1:3">
      <c r="A60" s="7" t="s">
        <v>79</v>
      </c>
    </row>
    <row r="61" spans="1:3">
      <c r="A61" s="7" t="s">
        <v>74</v>
      </c>
      <c r="B61" s="6" t="s">
        <v>80</v>
      </c>
      <c r="C61" s="6" t="s">
        <v>81</v>
      </c>
    </row>
    <row r="62" spans="1:3">
      <c r="A62" s="9">
        <v>43922</v>
      </c>
      <c r="B62" s="10">
        <f>C62*0.3</f>
        <v>13500</v>
      </c>
      <c r="C62" s="10">
        <v>45000</v>
      </c>
    </row>
    <row r="63" spans="1:3">
      <c r="A63" s="9">
        <v>43923</v>
      </c>
      <c r="B63" s="10">
        <f t="shared" ref="B63:B67" si="5">C63*0.3</f>
        <v>14175</v>
      </c>
      <c r="C63" s="10">
        <f>C62*1.05</f>
        <v>47250</v>
      </c>
    </row>
    <row r="64" spans="1:3">
      <c r="A64" s="9">
        <v>43924</v>
      </c>
      <c r="B64" s="10">
        <f t="shared" si="5"/>
        <v>14883.75</v>
      </c>
      <c r="C64" s="10">
        <f t="shared" ref="C64:C71" si="6">C63*1.05</f>
        <v>49612.5</v>
      </c>
    </row>
    <row r="65" spans="1:3">
      <c r="A65" s="9">
        <v>43925</v>
      </c>
      <c r="B65" s="10">
        <f t="shared" si="5"/>
        <v>15627.9375</v>
      </c>
      <c r="C65" s="10">
        <f t="shared" si="6"/>
        <v>52093.125</v>
      </c>
    </row>
    <row r="66" spans="1:3">
      <c r="A66" s="9">
        <v>43926</v>
      </c>
      <c r="B66" s="10">
        <f t="shared" si="5"/>
        <v>16409.334374999999</v>
      </c>
      <c r="C66" s="10">
        <f t="shared" si="6"/>
        <v>54697.78125</v>
      </c>
    </row>
    <row r="67" spans="1:3">
      <c r="A67" s="9">
        <v>43927</v>
      </c>
      <c r="B67" s="10">
        <f>C67*0.35</f>
        <v>20101.434609374999</v>
      </c>
      <c r="C67" s="10">
        <f t="shared" si="6"/>
        <v>57432.670312500006</v>
      </c>
    </row>
    <row r="68" spans="1:3">
      <c r="A68" s="9">
        <v>43928</v>
      </c>
      <c r="B68" s="10">
        <f t="shared" ref="B68:B75" si="7">C68*0.35</f>
        <v>21106.506339843752</v>
      </c>
      <c r="C68" s="10">
        <f t="shared" si="6"/>
        <v>60304.303828125012</v>
      </c>
    </row>
    <row r="69" spans="1:3">
      <c r="A69" s="9">
        <v>43929</v>
      </c>
      <c r="B69" s="10">
        <f t="shared" si="7"/>
        <v>22161.831656835944</v>
      </c>
      <c r="C69" s="10">
        <f t="shared" si="6"/>
        <v>63319.519019531268</v>
      </c>
    </row>
    <row r="70" spans="1:3">
      <c r="A70" s="9">
        <v>43930</v>
      </c>
      <c r="B70" s="10">
        <f t="shared" si="7"/>
        <v>23269.923239677741</v>
      </c>
      <c r="C70" s="10">
        <f t="shared" si="6"/>
        <v>66485.494970507832</v>
      </c>
    </row>
    <row r="71" spans="1:3">
      <c r="A71" s="9">
        <v>43931</v>
      </c>
      <c r="B71" s="10">
        <f t="shared" si="7"/>
        <v>24433.419401661627</v>
      </c>
      <c r="C71" s="10">
        <f t="shared" si="6"/>
        <v>69809.769719033226</v>
      </c>
    </row>
    <row r="72" spans="1:3">
      <c r="A72" s="9">
        <v>43932</v>
      </c>
      <c r="B72" s="10">
        <f t="shared" si="7"/>
        <v>21990.077461495464</v>
      </c>
      <c r="C72" s="10">
        <f>C71*0.9</f>
        <v>62828.792747129904</v>
      </c>
    </row>
    <row r="73" spans="1:3">
      <c r="A73" s="9">
        <v>43933</v>
      </c>
      <c r="B73" s="10">
        <f t="shared" si="7"/>
        <v>19791.069715345919</v>
      </c>
      <c r="C73" s="10">
        <f t="shared" ref="C73:C84" si="8">C72*0.9</f>
        <v>56545.913472416913</v>
      </c>
    </row>
    <row r="74" spans="1:3">
      <c r="A74" s="9">
        <v>43934</v>
      </c>
      <c r="B74" s="10">
        <f t="shared" si="7"/>
        <v>17811.962743811328</v>
      </c>
      <c r="C74" s="10">
        <f t="shared" si="8"/>
        <v>50891.322125175226</v>
      </c>
    </row>
    <row r="75" spans="1:3">
      <c r="A75" s="9">
        <v>43935</v>
      </c>
      <c r="B75" s="10">
        <f>C75*0.5</f>
        <v>22901.094956328852</v>
      </c>
      <c r="C75" s="10">
        <f t="shared" si="8"/>
        <v>45802.189912657705</v>
      </c>
    </row>
    <row r="76" spans="1:3">
      <c r="A76" s="9">
        <v>43936</v>
      </c>
      <c r="B76" s="10">
        <f t="shared" ref="B76:B77" si="9">C76*0.5</f>
        <v>20610.985460695967</v>
      </c>
      <c r="C76" s="10">
        <f t="shared" si="8"/>
        <v>41221.970921391934</v>
      </c>
    </row>
    <row r="77" spans="1:3">
      <c r="A77" s="9">
        <v>43937</v>
      </c>
      <c r="B77" s="10">
        <f>C77*0.65</f>
        <v>24114.852989014285</v>
      </c>
      <c r="C77" s="10">
        <f t="shared" si="8"/>
        <v>37099.773829252743</v>
      </c>
    </row>
    <row r="78" spans="1:3">
      <c r="A78" s="9">
        <v>43938</v>
      </c>
      <c r="B78" s="10">
        <f t="shared" ref="B78:B85" si="10">C78*0.65</f>
        <v>21703.367690112857</v>
      </c>
      <c r="C78" s="10">
        <f t="shared" si="8"/>
        <v>33389.796446327469</v>
      </c>
    </row>
    <row r="79" spans="1:3">
      <c r="A79" s="9">
        <v>43939</v>
      </c>
      <c r="B79" s="10">
        <f t="shared" si="10"/>
        <v>19533.03092110157</v>
      </c>
      <c r="C79" s="10">
        <f t="shared" si="8"/>
        <v>30050.816801694724</v>
      </c>
    </row>
    <row r="80" spans="1:3">
      <c r="A80" s="9">
        <v>43940</v>
      </c>
      <c r="B80" s="10">
        <f t="shared" si="10"/>
        <v>17579.727828991414</v>
      </c>
      <c r="C80" s="10">
        <f t="shared" si="8"/>
        <v>27045.735121525253</v>
      </c>
    </row>
    <row r="81" spans="1:3">
      <c r="A81" s="9">
        <v>43941</v>
      </c>
      <c r="B81" s="10">
        <f t="shared" si="10"/>
        <v>15821.755046092274</v>
      </c>
      <c r="C81" s="10">
        <f t="shared" si="8"/>
        <v>24341.161609372728</v>
      </c>
    </row>
    <row r="82" spans="1:3">
      <c r="A82" s="9">
        <v>43942</v>
      </c>
      <c r="B82" s="10">
        <f t="shared" si="10"/>
        <v>14239.579541483046</v>
      </c>
      <c r="C82" s="10">
        <f t="shared" si="8"/>
        <v>21907.045448435456</v>
      </c>
    </row>
    <row r="83" spans="1:3">
      <c r="A83" s="9">
        <v>43943</v>
      </c>
      <c r="B83" s="10">
        <f t="shared" si="10"/>
        <v>12815.621587334743</v>
      </c>
      <c r="C83" s="10">
        <f t="shared" si="8"/>
        <v>19716.34090359191</v>
      </c>
    </row>
    <row r="84" spans="1:3">
      <c r="A84" s="9">
        <v>43944</v>
      </c>
      <c r="B84" s="10">
        <f t="shared" si="10"/>
        <v>11534.059428601267</v>
      </c>
      <c r="C84" s="10">
        <f t="shared" si="8"/>
        <v>17744.706813232719</v>
      </c>
    </row>
    <row r="85" spans="1:3">
      <c r="A85" s="9">
        <v>43945</v>
      </c>
      <c r="B85" s="10">
        <f t="shared" si="10"/>
        <v>10380.653485741141</v>
      </c>
      <c r="C85" s="10">
        <f>C84*0.9</f>
        <v>15970.236131909447</v>
      </c>
    </row>
    <row r="87" spans="1:3">
      <c r="A87" s="7" t="s">
        <v>79</v>
      </c>
    </row>
    <row r="88" spans="1:3">
      <c r="A88" s="7" t="s">
        <v>74</v>
      </c>
      <c r="B88" s="6" t="s">
        <v>80</v>
      </c>
      <c r="C88" s="6" t="s">
        <v>81</v>
      </c>
    </row>
    <row r="89" spans="1:3">
      <c r="A89" s="9">
        <v>43922</v>
      </c>
      <c r="B89" s="10">
        <f>C89*0.3</f>
        <v>13500</v>
      </c>
      <c r="C89" s="10">
        <v>45000</v>
      </c>
    </row>
    <row r="90" spans="1:3">
      <c r="A90" s="9">
        <v>43923</v>
      </c>
      <c r="B90" s="10">
        <f t="shared" ref="B90:B93" si="11">C90*0.3</f>
        <v>14175</v>
      </c>
      <c r="C90" s="10">
        <f>C89*1.05</f>
        <v>47250</v>
      </c>
    </row>
    <row r="91" spans="1:3">
      <c r="A91" s="9">
        <v>43924</v>
      </c>
      <c r="B91" s="10">
        <f t="shared" si="11"/>
        <v>14883.75</v>
      </c>
      <c r="C91" s="10">
        <f t="shared" ref="C91:C98" si="12">C90*1.05</f>
        <v>49612.5</v>
      </c>
    </row>
    <row r="92" spans="1:3">
      <c r="A92" s="9">
        <v>43925</v>
      </c>
      <c r="B92" s="10">
        <f t="shared" si="11"/>
        <v>15627.9375</v>
      </c>
      <c r="C92" s="10">
        <f t="shared" si="12"/>
        <v>52093.125</v>
      </c>
    </row>
    <row r="93" spans="1:3">
      <c r="A93" s="9">
        <v>43926</v>
      </c>
      <c r="B93" s="10">
        <f t="shared" si="11"/>
        <v>16409.334374999999</v>
      </c>
      <c r="C93" s="10">
        <f t="shared" si="12"/>
        <v>54697.78125</v>
      </c>
    </row>
    <row r="94" spans="1:3">
      <c r="A94" s="9">
        <v>43927</v>
      </c>
      <c r="B94" s="10">
        <f>C94*0.35</f>
        <v>20101.434609374999</v>
      </c>
      <c r="C94" s="10">
        <f t="shared" si="12"/>
        <v>57432.670312500006</v>
      </c>
    </row>
    <row r="95" spans="1:3">
      <c r="A95" s="9">
        <v>43928</v>
      </c>
      <c r="B95" s="10">
        <f t="shared" ref="B95:B101" si="13">C95*0.35</f>
        <v>21106.506339843752</v>
      </c>
      <c r="C95" s="10">
        <f t="shared" si="12"/>
        <v>60304.303828125012</v>
      </c>
    </row>
    <row r="96" spans="1:3">
      <c r="A96" s="9">
        <v>43929</v>
      </c>
      <c r="B96" s="10">
        <f t="shared" si="13"/>
        <v>22161.831656835944</v>
      </c>
      <c r="C96" s="10">
        <f t="shared" si="12"/>
        <v>63319.519019531268</v>
      </c>
    </row>
    <row r="97" spans="1:3">
      <c r="A97" s="9">
        <v>43930</v>
      </c>
      <c r="B97" s="10">
        <f t="shared" si="13"/>
        <v>23269.923239677741</v>
      </c>
      <c r="C97" s="10">
        <f t="shared" si="12"/>
        <v>66485.494970507832</v>
      </c>
    </row>
    <row r="98" spans="1:3">
      <c r="A98" s="9">
        <v>43931</v>
      </c>
      <c r="B98" s="10">
        <f t="shared" si="13"/>
        <v>24433.419401661627</v>
      </c>
      <c r="C98" s="10">
        <f t="shared" si="12"/>
        <v>69809.769719033226</v>
      </c>
    </row>
    <row r="99" spans="1:3">
      <c r="A99" s="9">
        <v>43932</v>
      </c>
      <c r="B99" s="10">
        <f t="shared" si="13"/>
        <v>21990.077461495464</v>
      </c>
      <c r="C99" s="10">
        <f>C98*0.9</f>
        <v>62828.792747129904</v>
      </c>
    </row>
    <row r="100" spans="1:3">
      <c r="A100" s="9">
        <v>43933</v>
      </c>
      <c r="B100" s="10">
        <f t="shared" si="13"/>
        <v>19791.069715345919</v>
      </c>
      <c r="C100" s="10">
        <f t="shared" ref="C100:C111" si="14">C99*0.9</f>
        <v>56545.913472416913</v>
      </c>
    </row>
    <row r="101" spans="1:3">
      <c r="A101" s="9">
        <v>43934</v>
      </c>
      <c r="B101" s="10">
        <f t="shared" si="13"/>
        <v>17811.962743811328</v>
      </c>
      <c r="C101" s="10">
        <f t="shared" si="14"/>
        <v>50891.322125175226</v>
      </c>
    </row>
    <row r="102" spans="1:3">
      <c r="A102" s="9">
        <v>43935</v>
      </c>
      <c r="B102" s="10">
        <f>C102*0.5</f>
        <v>22901.094956328852</v>
      </c>
      <c r="C102" s="10">
        <f t="shared" si="14"/>
        <v>45802.189912657705</v>
      </c>
    </row>
    <row r="103" spans="1:3">
      <c r="A103" s="9">
        <v>43936</v>
      </c>
      <c r="B103" s="10">
        <f t="shared" ref="B103" si="15">C103*0.5</f>
        <v>20610.985460695967</v>
      </c>
      <c r="C103" s="10">
        <f t="shared" si="14"/>
        <v>41221.970921391934</v>
      </c>
    </row>
    <row r="104" spans="1:3">
      <c r="A104" s="9">
        <v>43937</v>
      </c>
      <c r="B104" s="10">
        <f>C104*0.65</f>
        <v>24114.852989014285</v>
      </c>
      <c r="C104" s="10">
        <f t="shared" si="14"/>
        <v>37099.773829252743</v>
      </c>
    </row>
    <row r="105" spans="1:3">
      <c r="A105" s="9">
        <v>43938</v>
      </c>
      <c r="B105" s="10">
        <f t="shared" ref="B105:B112" si="16">C105*0.65</f>
        <v>21703.367690112857</v>
      </c>
      <c r="C105" s="10">
        <f t="shared" si="14"/>
        <v>33389.796446327469</v>
      </c>
    </row>
    <row r="106" spans="1:3">
      <c r="A106" s="9">
        <v>43939</v>
      </c>
      <c r="B106" s="10">
        <f t="shared" si="16"/>
        <v>19533.03092110157</v>
      </c>
      <c r="C106" s="10">
        <f t="shared" si="14"/>
        <v>30050.816801694724</v>
      </c>
    </row>
    <row r="107" spans="1:3">
      <c r="A107" s="9">
        <v>43940</v>
      </c>
      <c r="B107" s="10">
        <f t="shared" si="16"/>
        <v>17579.727828991414</v>
      </c>
      <c r="C107" s="10">
        <f t="shared" si="14"/>
        <v>27045.735121525253</v>
      </c>
    </row>
    <row r="108" spans="1:3">
      <c r="A108" s="9">
        <v>43941</v>
      </c>
      <c r="B108" s="10">
        <f t="shared" si="16"/>
        <v>15821.755046092274</v>
      </c>
      <c r="C108" s="10">
        <f t="shared" si="14"/>
        <v>24341.161609372728</v>
      </c>
    </row>
    <row r="109" spans="1:3">
      <c r="A109" s="9">
        <v>43942</v>
      </c>
      <c r="B109" s="10">
        <f t="shared" si="16"/>
        <v>14239.579541483046</v>
      </c>
      <c r="C109" s="10">
        <f t="shared" si="14"/>
        <v>21907.045448435456</v>
      </c>
    </row>
    <row r="110" spans="1:3">
      <c r="A110" s="9">
        <v>43943</v>
      </c>
      <c r="B110" s="10">
        <f t="shared" si="16"/>
        <v>12815.621587334743</v>
      </c>
      <c r="C110" s="10">
        <f t="shared" si="14"/>
        <v>19716.34090359191</v>
      </c>
    </row>
    <row r="111" spans="1:3">
      <c r="A111" s="9">
        <v>43944</v>
      </c>
      <c r="B111" s="10">
        <f t="shared" si="16"/>
        <v>11534.059428601267</v>
      </c>
      <c r="C111" s="10">
        <f t="shared" si="14"/>
        <v>17744.706813232719</v>
      </c>
    </row>
    <row r="112" spans="1:3">
      <c r="A112" s="9">
        <v>43945</v>
      </c>
      <c r="B112" s="10">
        <f t="shared" si="16"/>
        <v>10380.653485741141</v>
      </c>
      <c r="C112" s="10">
        <f>C111*0.9</f>
        <v>15970.236131909447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8C92-E374-5844-B1EE-F9977160F2C6}">
  <dimension ref="A1:A194"/>
  <sheetViews>
    <sheetView topLeftCell="A30" workbookViewId="0">
      <selection activeCell="A39" sqref="A37:A39"/>
    </sheetView>
  </sheetViews>
  <sheetFormatPr baseColWidth="10" defaultRowHeight="16"/>
  <sheetData>
    <row r="1" spans="1:1">
      <c r="A1" s="1" t="s">
        <v>1</v>
      </c>
    </row>
    <row r="3" spans="1:1">
      <c r="A3" s="1" t="s">
        <v>2</v>
      </c>
    </row>
    <row r="6" spans="1:1">
      <c r="A6" s="1" t="s">
        <v>3</v>
      </c>
    </row>
    <row r="8" spans="1:1">
      <c r="A8" s="1" t="s">
        <v>4</v>
      </c>
    </row>
    <row r="10" spans="1:1">
      <c r="A10" s="1" t="s">
        <v>5</v>
      </c>
    </row>
    <row r="13" spans="1:1">
      <c r="A13" s="1" t="s">
        <v>6</v>
      </c>
    </row>
    <row r="15" spans="1:1">
      <c r="A15" s="1" t="s">
        <v>7</v>
      </c>
    </row>
    <row r="16" spans="1:1">
      <c r="A16" s="1" t="s">
        <v>8</v>
      </c>
    </row>
    <row r="19" spans="1:1">
      <c r="A19" s="1" t="s">
        <v>9</v>
      </c>
    </row>
    <row r="21" spans="1:1">
      <c r="A21" s="1" t="s">
        <v>10</v>
      </c>
    </row>
    <row r="24" spans="1:1">
      <c r="A24" s="1" t="s">
        <v>11</v>
      </c>
    </row>
    <row r="26" spans="1:1">
      <c r="A26" s="1" t="s">
        <v>12</v>
      </c>
    </row>
    <row r="27" spans="1:1">
      <c r="A27" s="1" t="s">
        <v>13</v>
      </c>
    </row>
    <row r="30" spans="1:1">
      <c r="A30" s="1" t="s">
        <v>14</v>
      </c>
    </row>
    <row r="31" spans="1:1">
      <c r="A31" s="2"/>
    </row>
    <row r="32" spans="1:1">
      <c r="A32" s="3" t="s">
        <v>15</v>
      </c>
    </row>
    <row r="33" spans="1:1">
      <c r="A33" s="2"/>
    </row>
    <row r="34" spans="1:1">
      <c r="A34" s="3" t="s">
        <v>16</v>
      </c>
    </row>
    <row r="37" spans="1:1">
      <c r="A37" s="3" t="s">
        <v>17</v>
      </c>
    </row>
    <row r="38" spans="1:1">
      <c r="A38" s="2"/>
    </row>
    <row r="39" spans="1:1">
      <c r="A39" s="3" t="s">
        <v>18</v>
      </c>
    </row>
    <row r="42" spans="1:1">
      <c r="A42" s="3" t="s">
        <v>19</v>
      </c>
    </row>
    <row r="43" spans="1:1">
      <c r="A43" s="2"/>
    </row>
    <row r="44" spans="1:1">
      <c r="A44" s="3" t="s">
        <v>20</v>
      </c>
    </row>
    <row r="45" spans="1:1">
      <c r="A45" s="3" t="s">
        <v>21</v>
      </c>
    </row>
    <row r="46" spans="1:1">
      <c r="A46" s="3" t="s">
        <v>22</v>
      </c>
    </row>
    <row r="49" spans="1:1">
      <c r="A49" s="1" t="s">
        <v>23</v>
      </c>
    </row>
    <row r="51" spans="1:1">
      <c r="A51" s="1" t="s">
        <v>24</v>
      </c>
    </row>
    <row r="54" spans="1:1">
      <c r="A54" s="1" t="s">
        <v>25</v>
      </c>
    </row>
    <row r="56" spans="1:1">
      <c r="A56" s="1" t="s">
        <v>3</v>
      </c>
    </row>
    <row r="58" spans="1:1">
      <c r="A58" s="1" t="s">
        <v>6</v>
      </c>
    </row>
    <row r="60" spans="1:1">
      <c r="A60" s="1" t="s">
        <v>26</v>
      </c>
    </row>
    <row r="61" spans="1:1">
      <c r="A61" s="1" t="s">
        <v>27</v>
      </c>
    </row>
    <row r="64" spans="1:1">
      <c r="A64" s="1" t="s">
        <v>11</v>
      </c>
    </row>
    <row r="66" spans="1:1">
      <c r="A66" s="1" t="s">
        <v>28</v>
      </c>
    </row>
    <row r="69" spans="1:1">
      <c r="A69" s="1" t="s">
        <v>29</v>
      </c>
    </row>
    <row r="71" spans="1:1">
      <c r="A71" s="1" t="s">
        <v>30</v>
      </c>
    </row>
    <row r="72" spans="1:1">
      <c r="A72" s="1" t="s">
        <v>31</v>
      </c>
    </row>
    <row r="75" spans="1:1">
      <c r="A75" s="1" t="s">
        <v>32</v>
      </c>
    </row>
    <row r="77" spans="1:1">
      <c r="A77" s="3" t="s">
        <v>15</v>
      </c>
    </row>
    <row r="78" spans="1:1">
      <c r="A78" s="2"/>
    </row>
    <row r="79" spans="1:1">
      <c r="A79" s="3" t="s">
        <v>33</v>
      </c>
    </row>
    <row r="81" spans="1:1">
      <c r="A81" s="2"/>
    </row>
    <row r="82" spans="1:1">
      <c r="A82" s="3" t="s">
        <v>34</v>
      </c>
    </row>
    <row r="83" spans="1:1">
      <c r="A83" s="2"/>
    </row>
    <row r="84" spans="1:1">
      <c r="A84" s="3" t="s">
        <v>35</v>
      </c>
    </row>
    <row r="85" spans="1:1">
      <c r="A85" s="3" t="s">
        <v>36</v>
      </c>
    </row>
    <row r="86" spans="1:1">
      <c r="A86" s="3" t="s">
        <v>37</v>
      </c>
    </row>
    <row r="87" spans="1:1">
      <c r="A87" s="3" t="s">
        <v>38</v>
      </c>
    </row>
    <row r="90" spans="1:1">
      <c r="A90" s="1" t="s">
        <v>17</v>
      </c>
    </row>
    <row r="92" spans="1:1">
      <c r="A92" s="1" t="s">
        <v>39</v>
      </c>
    </row>
    <row r="95" spans="1:1">
      <c r="A95" s="1" t="s">
        <v>40</v>
      </c>
    </row>
    <row r="97" spans="1:1">
      <c r="A97" s="1" t="s">
        <v>41</v>
      </c>
    </row>
    <row r="100" spans="1:1">
      <c r="A100" s="1" t="s">
        <v>42</v>
      </c>
    </row>
    <row r="102" spans="1:1">
      <c r="A102" s="1" t="s">
        <v>3</v>
      </c>
    </row>
    <row r="104" spans="1:1">
      <c r="A104" s="1" t="s">
        <v>43</v>
      </c>
    </row>
    <row r="106" spans="1:1">
      <c r="A106" s="1" t="s">
        <v>44</v>
      </c>
    </row>
    <row r="109" spans="1:1">
      <c r="A109" s="1" t="s">
        <v>6</v>
      </c>
    </row>
    <row r="111" spans="1:1">
      <c r="A111" s="1" t="s">
        <v>45</v>
      </c>
    </row>
    <row r="112" spans="1:1">
      <c r="A112" s="1" t="s">
        <v>46</v>
      </c>
    </row>
    <row r="115" spans="1:1">
      <c r="A115" s="1" t="s">
        <v>47</v>
      </c>
    </row>
    <row r="117" spans="1:1">
      <c r="A117" s="1" t="s">
        <v>48</v>
      </c>
    </row>
    <row r="120" spans="1:1">
      <c r="A120" s="1" t="s">
        <v>14</v>
      </c>
    </row>
    <row r="122" spans="1:1">
      <c r="A122" s="3" t="s">
        <v>49</v>
      </c>
    </row>
    <row r="123" spans="1:1">
      <c r="A123" s="2"/>
    </row>
    <row r="124" spans="1:1">
      <c r="A124" s="3" t="s">
        <v>50</v>
      </c>
    </row>
    <row r="127" spans="1:1">
      <c r="A127" s="1" t="s">
        <v>17</v>
      </c>
    </row>
    <row r="129" spans="1:1">
      <c r="A129" s="1" t="s">
        <v>51</v>
      </c>
    </row>
    <row r="132" spans="1:1">
      <c r="A132" s="3" t="s">
        <v>19</v>
      </c>
    </row>
    <row r="133" spans="1:1">
      <c r="A133" s="2"/>
    </row>
    <row r="134" spans="1:1">
      <c r="A134" s="3" t="s">
        <v>35</v>
      </c>
    </row>
    <row r="135" spans="1:1">
      <c r="A135" s="3" t="s">
        <v>52</v>
      </c>
    </row>
    <row r="138" spans="1:1">
      <c r="A138" s="1" t="s">
        <v>53</v>
      </c>
    </row>
    <row r="140" spans="1:1">
      <c r="A140" s="1" t="s">
        <v>54</v>
      </c>
    </row>
    <row r="143" spans="1:1">
      <c r="A143" s="1" t="s">
        <v>55</v>
      </c>
    </row>
    <row r="145" spans="1:1">
      <c r="A145" s="1" t="s">
        <v>29</v>
      </c>
    </row>
    <row r="147" spans="1:1">
      <c r="A147" s="1" t="s">
        <v>56</v>
      </c>
    </row>
    <row r="148" spans="1:1">
      <c r="A148" s="1" t="s">
        <v>57</v>
      </c>
    </row>
    <row r="151" spans="1:1">
      <c r="A151" s="1" t="s">
        <v>58</v>
      </c>
    </row>
    <row r="153" spans="1:1">
      <c r="A153" s="1" t="s">
        <v>59</v>
      </c>
    </row>
    <row r="156" spans="1:1">
      <c r="A156" s="1" t="s">
        <v>60</v>
      </c>
    </row>
    <row r="158" spans="1:1">
      <c r="A158" s="1" t="s">
        <v>61</v>
      </c>
    </row>
    <row r="159" spans="1:1">
      <c r="A159" s="1" t="s">
        <v>62</v>
      </c>
    </row>
    <row r="160" spans="1:1">
      <c r="A160" s="1" t="s">
        <v>63</v>
      </c>
    </row>
    <row r="161" spans="1:1">
      <c r="A161" s="1" t="s">
        <v>64</v>
      </c>
    </row>
    <row r="164" spans="1:1">
      <c r="A164" s="1" t="s">
        <v>6</v>
      </c>
    </row>
    <row r="166" spans="1:1">
      <c r="A166" s="1" t="s">
        <v>65</v>
      </c>
    </row>
    <row r="169" spans="1:1">
      <c r="A169" s="1" t="s">
        <v>32</v>
      </c>
    </row>
    <row r="171" spans="1:1">
      <c r="A171" s="3" t="s">
        <v>15</v>
      </c>
    </row>
    <row r="172" spans="1:1">
      <c r="A172" s="2"/>
    </row>
    <row r="173" spans="1:1">
      <c r="A173" s="3" t="s">
        <v>66</v>
      </c>
    </row>
    <row r="174" spans="1:1">
      <c r="A174" s="3" t="s">
        <v>67</v>
      </c>
    </row>
    <row r="177" spans="1:1">
      <c r="A177" s="3" t="s">
        <v>19</v>
      </c>
    </row>
    <row r="178" spans="1:1">
      <c r="A178" s="2"/>
    </row>
    <row r="179" spans="1:1">
      <c r="A179" s="3" t="s">
        <v>35</v>
      </c>
    </row>
    <row r="182" spans="1:1">
      <c r="A182" s="1" t="s">
        <v>17</v>
      </c>
    </row>
    <row r="184" spans="1:1">
      <c r="A184" s="1" t="s">
        <v>68</v>
      </c>
    </row>
    <row r="187" spans="1:1">
      <c r="A187" s="1" t="s">
        <v>23</v>
      </c>
    </row>
    <row r="189" spans="1:1">
      <c r="A189" s="1" t="s">
        <v>69</v>
      </c>
    </row>
    <row r="192" spans="1:1">
      <c r="A192" s="1" t="s">
        <v>70</v>
      </c>
    </row>
    <row r="194" spans="1:1">
      <c r="A194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</dc:creator>
  <cp:lastModifiedBy>Александра</cp:lastModifiedBy>
  <dcterms:created xsi:type="dcterms:W3CDTF">2020-04-24T13:38:30Z</dcterms:created>
  <dcterms:modified xsi:type="dcterms:W3CDTF">2020-04-24T16:17:50Z</dcterms:modified>
</cp:coreProperties>
</file>