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gramming CSVs\Apex-Legends-Weapon-Stat-Sheet\"/>
    </mc:Choice>
  </mc:AlternateContent>
  <xr:revisionPtr revIDLastSave="0" documentId="13_ncr:1_{FFFDB8EA-DCCE-4F7A-B8EC-54C42BA4ABC6}" xr6:coauthVersionLast="47" xr6:coauthVersionMax="47" xr10:uidLastSave="{00000000-0000-0000-0000-000000000000}"/>
  <bookViews>
    <workbookView xWindow="2220" yWindow="0" windowWidth="21600" windowHeight="11385" tabRatio="579" activeTab="4" xr2:uid="{CF86E05F-3165-4676-B637-6D498A60DE1A}"/>
  </bookViews>
  <sheets>
    <sheet name="Attachments" sheetId="10" r:id="rId1"/>
    <sheet name="Rate of Fire" sheetId="5" r:id="rId2"/>
    <sheet name="Mag Size" sheetId="4" r:id="rId3"/>
    <sheet name="Extra Notes" sheetId="11" r:id="rId4"/>
    <sheet name="Gun Stat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5" l="1"/>
  <c r="CA5" i="5" s="1"/>
  <c r="AA25" i="4"/>
  <c r="AA24" i="4"/>
  <c r="AA23" i="4"/>
  <c r="AA22" i="4"/>
  <c r="AA21" i="4"/>
  <c r="AA20" i="4"/>
  <c r="AA19" i="4"/>
  <c r="AA18" i="4"/>
  <c r="AC25" i="4"/>
  <c r="AC24" i="4"/>
  <c r="AC23" i="4"/>
  <c r="AC22" i="4"/>
  <c r="AC21" i="4"/>
  <c r="AC20" i="4"/>
  <c r="AC19" i="4"/>
  <c r="AC18" i="4"/>
  <c r="AR25" i="4"/>
  <c r="AR24" i="4"/>
  <c r="AR23" i="4"/>
  <c r="AR22" i="4"/>
  <c r="AR21" i="4"/>
  <c r="AR20" i="4"/>
  <c r="AR19" i="4"/>
  <c r="AR18" i="4"/>
  <c r="C13" i="5"/>
  <c r="M26" i="5"/>
  <c r="L26" i="5"/>
  <c r="K26" i="5"/>
  <c r="J26" i="5"/>
  <c r="I26" i="5"/>
  <c r="C26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5" i="5"/>
  <c r="C24" i="5"/>
  <c r="C23" i="5"/>
  <c r="C22" i="5"/>
  <c r="C21" i="5"/>
  <c r="C20" i="5"/>
  <c r="C19" i="5"/>
  <c r="C18" i="5"/>
  <c r="C17" i="5"/>
  <c r="C16" i="5"/>
  <c r="C15" i="5"/>
  <c r="C14" i="5"/>
  <c r="C12" i="5"/>
  <c r="C11" i="5"/>
  <c r="C10" i="5"/>
  <c r="C9" i="5"/>
  <c r="C8" i="5"/>
  <c r="C6" i="5"/>
  <c r="C7" i="5"/>
  <c r="C5" i="5"/>
  <c r="B10" i="4"/>
  <c r="B11" i="4"/>
  <c r="R10" i="4"/>
  <c r="I10" i="4"/>
  <c r="H12" i="4"/>
  <c r="W13" i="4"/>
  <c r="W12" i="4"/>
  <c r="W11" i="4"/>
  <c r="W10" i="4"/>
  <c r="V13" i="4"/>
  <c r="V12" i="4"/>
  <c r="V11" i="4"/>
  <c r="V10" i="4"/>
  <c r="U13" i="4"/>
  <c r="U12" i="4"/>
  <c r="U11" i="4"/>
  <c r="U10" i="4"/>
  <c r="S13" i="4"/>
  <c r="S12" i="4"/>
  <c r="S11" i="4"/>
  <c r="S10" i="4"/>
  <c r="R13" i="4"/>
  <c r="R12" i="4"/>
  <c r="R11" i="4"/>
  <c r="Q13" i="4"/>
  <c r="Q12" i="4"/>
  <c r="Q11" i="4"/>
  <c r="Q10" i="4"/>
  <c r="P13" i="4"/>
  <c r="P12" i="4"/>
  <c r="P11" i="4"/>
  <c r="P10" i="4"/>
  <c r="O13" i="4"/>
  <c r="O12" i="4"/>
  <c r="O11" i="4"/>
  <c r="O10" i="4"/>
  <c r="N13" i="4"/>
  <c r="N12" i="4"/>
  <c r="N11" i="4"/>
  <c r="N10" i="4"/>
  <c r="M13" i="4"/>
  <c r="M12" i="4"/>
  <c r="M11" i="4"/>
  <c r="M10" i="4"/>
  <c r="L13" i="4"/>
  <c r="L12" i="4"/>
  <c r="L11" i="4"/>
  <c r="L10" i="4"/>
  <c r="K13" i="4"/>
  <c r="K12" i="4"/>
  <c r="K11" i="4"/>
  <c r="K10" i="4"/>
  <c r="J13" i="4"/>
  <c r="J12" i="4"/>
  <c r="J11" i="4"/>
  <c r="J10" i="4"/>
  <c r="I13" i="4"/>
  <c r="I12" i="4"/>
  <c r="I11" i="4"/>
  <c r="H13" i="4"/>
  <c r="H11" i="4"/>
  <c r="H10" i="4"/>
  <c r="G13" i="4"/>
  <c r="G12" i="4"/>
  <c r="G11" i="4"/>
  <c r="G10" i="4"/>
  <c r="F13" i="4"/>
  <c r="F12" i="4"/>
  <c r="F11" i="4"/>
  <c r="F10" i="4"/>
  <c r="E13" i="4"/>
  <c r="E12" i="4"/>
  <c r="E11" i="4"/>
  <c r="E10" i="4"/>
  <c r="D13" i="4"/>
  <c r="D12" i="4"/>
  <c r="D11" i="4"/>
  <c r="D10" i="4"/>
  <c r="C11" i="4"/>
  <c r="C13" i="4"/>
  <c r="C12" i="4"/>
  <c r="C10" i="4"/>
  <c r="B13" i="4"/>
  <c r="B12" i="4"/>
  <c r="BU5" i="5" l="1"/>
  <c r="BV5" i="5"/>
  <c r="BW5" i="5"/>
  <c r="BX5" i="5"/>
  <c r="BY5" i="5"/>
  <c r="CQ5" i="5"/>
  <c r="BD5" i="5"/>
  <c r="BF5" i="5"/>
  <c r="BG5" i="5"/>
  <c r="BZ5" i="5"/>
  <c r="CO5" i="5"/>
  <c r="CP5" i="5"/>
  <c r="BB5" i="5"/>
  <c r="CE5" i="5"/>
  <c r="BO5" i="5"/>
  <c r="CH5" i="5"/>
  <c r="BQ5" i="5"/>
  <c r="CG5" i="5"/>
  <c r="BP5" i="5"/>
  <c r="CB5" i="5"/>
  <c r="BK5" i="5"/>
  <c r="CN5" i="5"/>
  <c r="BT5" i="5"/>
  <c r="CL5" i="5"/>
  <c r="BN5" i="5"/>
  <c r="BM5" i="5"/>
  <c r="CM5" i="5"/>
  <c r="BS5" i="5"/>
  <c r="BR5" i="5"/>
  <c r="CJ5" i="5"/>
  <c r="CK5" i="5"/>
  <c r="BH5" i="5"/>
  <c r="CI5" i="5"/>
  <c r="BL5" i="5"/>
  <c r="CF5" i="5"/>
  <c r="BJ5" i="5"/>
  <c r="CD5" i="5"/>
  <c r="BI5" i="5"/>
  <c r="CC5" i="5"/>
  <c r="BE5" i="5"/>
  <c r="W5" i="5"/>
  <c r="X5" i="5"/>
  <c r="V5" i="5"/>
  <c r="AH5" i="5"/>
  <c r="AI5" i="5"/>
  <c r="AS5" i="5"/>
  <c r="AT5" i="5"/>
  <c r="AW5" i="5"/>
  <c r="AM5" i="5"/>
  <c r="P5" i="5"/>
  <c r="AJ5" i="5"/>
  <c r="Q5" i="5"/>
  <c r="AN5" i="5"/>
  <c r="R5" i="5"/>
  <c r="AO5" i="5"/>
  <c r="U5" i="5"/>
  <c r="AR5" i="5"/>
  <c r="Y5" i="5"/>
  <c r="AX5" i="5"/>
  <c r="AE5" i="5"/>
  <c r="AY5" i="5"/>
  <c r="AB5" i="5"/>
  <c r="AD5" i="5"/>
  <c r="AZ5" i="5"/>
  <c r="AV5" i="5"/>
  <c r="AF5" i="5"/>
  <c r="BA5" i="5"/>
  <c r="AG5" i="5"/>
  <c r="O6" i="5"/>
  <c r="AQ5" i="5"/>
  <c r="Z5" i="5"/>
  <c r="AP5" i="5"/>
  <c r="AA5" i="5"/>
  <c r="AL5" i="5"/>
  <c r="T5" i="5"/>
  <c r="BC5" i="5"/>
  <c r="S5" i="5"/>
  <c r="AU5" i="5"/>
  <c r="AC5" i="5"/>
  <c r="AK5" i="5"/>
  <c r="CM6" i="5" l="1"/>
  <c r="BW6" i="5"/>
  <c r="BG6" i="5"/>
  <c r="CB6" i="5"/>
  <c r="BK6" i="5"/>
  <c r="CA6" i="5"/>
  <c r="BJ6" i="5"/>
  <c r="CN6" i="5"/>
  <c r="BV6" i="5"/>
  <c r="BE6" i="5"/>
  <c r="CP6" i="5"/>
  <c r="BT6" i="5"/>
  <c r="BQ6" i="5"/>
  <c r="BP6" i="5"/>
  <c r="CO6" i="5"/>
  <c r="BS6" i="5"/>
  <c r="CL6" i="5"/>
  <c r="CK6" i="5"/>
  <c r="BL6" i="5"/>
  <c r="BR6" i="5"/>
  <c r="CJ6" i="5"/>
  <c r="CI6" i="5"/>
  <c r="BO6" i="5"/>
  <c r="CH6" i="5"/>
  <c r="BN6" i="5"/>
  <c r="CG6" i="5"/>
  <c r="BM6" i="5"/>
  <c r="CF6" i="5"/>
  <c r="BI6" i="5"/>
  <c r="BH6" i="5"/>
  <c r="BF6" i="5"/>
  <c r="BD6" i="5"/>
  <c r="CQ6" i="5"/>
  <c r="CE6" i="5"/>
  <c r="BZ6" i="5"/>
  <c r="BY6" i="5"/>
  <c r="BU6" i="5"/>
  <c r="CD6" i="5"/>
  <c r="CC6" i="5"/>
  <c r="BX6" i="5"/>
  <c r="O7" i="5"/>
  <c r="AY6" i="5"/>
  <c r="AI6" i="5"/>
  <c r="S6" i="5"/>
  <c r="AX6" i="5"/>
  <c r="AH6" i="5"/>
  <c r="R6" i="5"/>
  <c r="BB6" i="5"/>
  <c r="AJ6" i="5"/>
  <c r="P6" i="5"/>
  <c r="BA6" i="5"/>
  <c r="AG6" i="5"/>
  <c r="AQ6" i="5"/>
  <c r="Y6" i="5"/>
  <c r="AO6" i="5"/>
  <c r="T6" i="5"/>
  <c r="AL6" i="5"/>
  <c r="AN6" i="5"/>
  <c r="Q6" i="5"/>
  <c r="AF6" i="5"/>
  <c r="AM6" i="5"/>
  <c r="AK6" i="5"/>
  <c r="X6" i="5"/>
  <c r="V6" i="5"/>
  <c r="BC6" i="5"/>
  <c r="W6" i="5"/>
  <c r="AZ6" i="5"/>
  <c r="AW6" i="5"/>
  <c r="U6" i="5"/>
  <c r="AV6" i="5"/>
  <c r="AP6" i="5"/>
  <c r="AE6" i="5"/>
  <c r="AD6" i="5"/>
  <c r="AC6" i="5"/>
  <c r="AB6" i="5"/>
  <c r="AA6" i="5"/>
  <c r="Z6" i="5"/>
  <c r="AU6" i="5"/>
  <c r="AT6" i="5"/>
  <c r="AS6" i="5"/>
  <c r="AR6" i="5"/>
  <c r="CE7" i="5" l="1"/>
  <c r="BO7" i="5"/>
  <c r="CM7" i="5"/>
  <c r="BV7" i="5"/>
  <c r="BE7" i="5"/>
  <c r="BU7" i="5"/>
  <c r="CL7" i="5"/>
  <c r="BD7" i="5"/>
  <c r="CH7" i="5"/>
  <c r="BQ7" i="5"/>
  <c r="BX7" i="5"/>
  <c r="BT7" i="5"/>
  <c r="BS7" i="5"/>
  <c r="CN7" i="5"/>
  <c r="BL7" i="5"/>
  <c r="CQ7" i="5"/>
  <c r="BW7" i="5"/>
  <c r="BR7" i="5"/>
  <c r="CP7" i="5"/>
  <c r="CO7" i="5"/>
  <c r="CG7" i="5"/>
  <c r="CK7" i="5"/>
  <c r="BP7" i="5"/>
  <c r="CJ7" i="5"/>
  <c r="BN7" i="5"/>
  <c r="CI7" i="5"/>
  <c r="BM7" i="5"/>
  <c r="BZ7" i="5"/>
  <c r="BY7" i="5"/>
  <c r="BI7" i="5"/>
  <c r="BJ7" i="5"/>
  <c r="BK7" i="5"/>
  <c r="BF7" i="5"/>
  <c r="CD7" i="5"/>
  <c r="CC7" i="5"/>
  <c r="CA7" i="5"/>
  <c r="CB7" i="5"/>
  <c r="BH7" i="5"/>
  <c r="BG7" i="5"/>
  <c r="CF7" i="5"/>
  <c r="O8" i="5"/>
  <c r="AQ7" i="5"/>
  <c r="AA7" i="5"/>
  <c r="AP7" i="5"/>
  <c r="Z7" i="5"/>
  <c r="AX7" i="5"/>
  <c r="AF7" i="5"/>
  <c r="AW7" i="5"/>
  <c r="AE7" i="5"/>
  <c r="AM7" i="5"/>
  <c r="U7" i="5"/>
  <c r="AT7" i="5"/>
  <c r="W7" i="5"/>
  <c r="Q7" i="5"/>
  <c r="AS7" i="5"/>
  <c r="V7" i="5"/>
  <c r="T7" i="5"/>
  <c r="AO7" i="5"/>
  <c r="R7" i="5"/>
  <c r="AL7" i="5"/>
  <c r="AR7" i="5"/>
  <c r="S7" i="5"/>
  <c r="AN7" i="5"/>
  <c r="BB7" i="5"/>
  <c r="P7" i="5"/>
  <c r="AZ7" i="5"/>
  <c r="BA7" i="5"/>
  <c r="AY7" i="5"/>
  <c r="AV7" i="5"/>
  <c r="AH7" i="5"/>
  <c r="AG7" i="5"/>
  <c r="AD7" i="5"/>
  <c r="AC7" i="5"/>
  <c r="AB7" i="5"/>
  <c r="Y7" i="5"/>
  <c r="BC7" i="5"/>
  <c r="X7" i="5"/>
  <c r="AU7" i="5"/>
  <c r="AK7" i="5"/>
  <c r="AJ7" i="5"/>
  <c r="AI7" i="5"/>
  <c r="CM8" i="5" l="1"/>
  <c r="BW8" i="5"/>
  <c r="BG8" i="5"/>
  <c r="CG8" i="5"/>
  <c r="BP8" i="5"/>
  <c r="BO8" i="5"/>
  <c r="CF8" i="5"/>
  <c r="CE8" i="5"/>
  <c r="CB8" i="5"/>
  <c r="BK8" i="5"/>
  <c r="BY8" i="5"/>
  <c r="BD8" i="5"/>
  <c r="BV8" i="5"/>
  <c r="CQ8" i="5"/>
  <c r="BX8" i="5"/>
  <c r="BU8" i="5"/>
  <c r="CP8" i="5"/>
  <c r="CK8" i="5"/>
  <c r="BT8" i="5"/>
  <c r="CO8" i="5"/>
  <c r="BS8" i="5"/>
  <c r="CN8" i="5"/>
  <c r="BR8" i="5"/>
  <c r="CL8" i="5"/>
  <c r="BQ8" i="5"/>
  <c r="BN8" i="5"/>
  <c r="CD8" i="5"/>
  <c r="CC8" i="5"/>
  <c r="BZ8" i="5"/>
  <c r="BM8" i="5"/>
  <c r="CA8" i="5"/>
  <c r="BI8" i="5"/>
  <c r="BH8" i="5"/>
  <c r="BF8" i="5"/>
  <c r="CI8" i="5"/>
  <c r="CJ8" i="5"/>
  <c r="CH8" i="5"/>
  <c r="BL8" i="5"/>
  <c r="BJ8" i="5"/>
  <c r="BE8" i="5"/>
  <c r="O9" i="5"/>
  <c r="P8" i="5"/>
  <c r="AZ8" i="5"/>
  <c r="AJ8" i="5"/>
  <c r="T8" i="5"/>
  <c r="AY8" i="5"/>
  <c r="AI8" i="5"/>
  <c r="S8" i="5"/>
  <c r="AU8" i="5"/>
  <c r="AC8" i="5"/>
  <c r="AT8" i="5"/>
  <c r="AB8" i="5"/>
  <c r="AL8" i="5"/>
  <c r="R8" i="5"/>
  <c r="BA8" i="5"/>
  <c r="AD8" i="5"/>
  <c r="AV8" i="5"/>
  <c r="X8" i="5"/>
  <c r="W8" i="5"/>
  <c r="AX8" i="5"/>
  <c r="AA8" i="5"/>
  <c r="AR8" i="5"/>
  <c r="AW8" i="5"/>
  <c r="Z8" i="5"/>
  <c r="Y8" i="5"/>
  <c r="AS8" i="5"/>
  <c r="BC8" i="5"/>
  <c r="BB8" i="5"/>
  <c r="AQ8" i="5"/>
  <c r="AP8" i="5"/>
  <c r="AO8" i="5"/>
  <c r="AG8" i="5"/>
  <c r="AF8" i="5"/>
  <c r="AE8" i="5"/>
  <c r="V8" i="5"/>
  <c r="U8" i="5"/>
  <c r="Q8" i="5"/>
  <c r="AN8" i="5"/>
  <c r="AH8" i="5"/>
  <c r="AM8" i="5"/>
  <c r="AK8" i="5"/>
  <c r="CG9" i="5" l="1"/>
  <c r="CE9" i="5"/>
  <c r="BO9" i="5"/>
  <c r="CA9" i="5"/>
  <c r="BJ9" i="5"/>
  <c r="BI9" i="5"/>
  <c r="BY9" i="5"/>
  <c r="BZ9" i="5"/>
  <c r="BH9" i="5"/>
  <c r="CQ9" i="5"/>
  <c r="CN9" i="5"/>
  <c r="BV9" i="5"/>
  <c r="BE9" i="5"/>
  <c r="CF9" i="5"/>
  <c r="BG9" i="5"/>
  <c r="BF9" i="5"/>
  <c r="BX9" i="5"/>
  <c r="BS9" i="5"/>
  <c r="CD9" i="5"/>
  <c r="BD9" i="5"/>
  <c r="CC9" i="5"/>
  <c r="CB9" i="5"/>
  <c r="BW9" i="5"/>
  <c r="BU9" i="5"/>
  <c r="BT9" i="5"/>
  <c r="CP9" i="5"/>
  <c r="CM9" i="5"/>
  <c r="CL9" i="5"/>
  <c r="CK9" i="5"/>
  <c r="CJ9" i="5"/>
  <c r="BQ9" i="5"/>
  <c r="BP9" i="5"/>
  <c r="BN9" i="5"/>
  <c r="CH9" i="5"/>
  <c r="BM9" i="5"/>
  <c r="BL9" i="5"/>
  <c r="CO9" i="5"/>
  <c r="CI9" i="5"/>
  <c r="BR9" i="5"/>
  <c r="BK9" i="5"/>
  <c r="O10" i="5"/>
  <c r="AR9" i="5"/>
  <c r="AB9" i="5"/>
  <c r="AQ9" i="5"/>
  <c r="AA9" i="5"/>
  <c r="AS9" i="5"/>
  <c r="Y9" i="5"/>
  <c r="AP9" i="5"/>
  <c r="X9" i="5"/>
  <c r="AZ9" i="5"/>
  <c r="AH9" i="5"/>
  <c r="P9" i="5"/>
  <c r="AI9" i="5"/>
  <c r="AC9" i="5"/>
  <c r="BC9" i="5"/>
  <c r="AG9" i="5"/>
  <c r="BA9" i="5"/>
  <c r="AD9" i="5"/>
  <c r="AX9" i="5"/>
  <c r="BB9" i="5"/>
  <c r="AF9" i="5"/>
  <c r="AE9" i="5"/>
  <c r="AY9" i="5"/>
  <c r="AU9" i="5"/>
  <c r="AO9" i="5"/>
  <c r="AT9" i="5"/>
  <c r="AN9" i="5"/>
  <c r="AM9" i="5"/>
  <c r="W9" i="5"/>
  <c r="V9" i="5"/>
  <c r="U9" i="5"/>
  <c r="T9" i="5"/>
  <c r="S9" i="5"/>
  <c r="AW9" i="5"/>
  <c r="R9" i="5"/>
  <c r="AV9" i="5"/>
  <c r="Q9" i="5"/>
  <c r="AL9" i="5"/>
  <c r="AK9" i="5"/>
  <c r="AJ9" i="5"/>
  <c r="Z9" i="5"/>
  <c r="CO10" i="5" l="1"/>
  <c r="BY10" i="5"/>
  <c r="BI10" i="5"/>
  <c r="CM10" i="5"/>
  <c r="BW10" i="5"/>
  <c r="BG10" i="5"/>
  <c r="CQ10" i="5"/>
  <c r="BX10" i="5"/>
  <c r="BE10" i="5"/>
  <c r="CP10" i="5"/>
  <c r="BD10" i="5"/>
  <c r="CN10" i="5"/>
  <c r="BV10" i="5"/>
  <c r="BU10" i="5"/>
  <c r="CJ10" i="5"/>
  <c r="BR10" i="5"/>
  <c r="CL10" i="5"/>
  <c r="BO10" i="5"/>
  <c r="BM10" i="5"/>
  <c r="BL10" i="5"/>
  <c r="CK10" i="5"/>
  <c r="BN10" i="5"/>
  <c r="BK10" i="5"/>
  <c r="CI10" i="5"/>
  <c r="CH10" i="5"/>
  <c r="CG10" i="5"/>
  <c r="CC10" i="5"/>
  <c r="CF10" i="5"/>
  <c r="BJ10" i="5"/>
  <c r="CE10" i="5"/>
  <c r="BH10" i="5"/>
  <c r="CD10" i="5"/>
  <c r="BF10" i="5"/>
  <c r="CB10" i="5"/>
  <c r="CA10" i="5"/>
  <c r="BQ10" i="5"/>
  <c r="BP10" i="5"/>
  <c r="BT10" i="5"/>
  <c r="BZ10" i="5"/>
  <c r="BS10" i="5"/>
  <c r="O11" i="5"/>
  <c r="AZ10" i="5"/>
  <c r="AJ10" i="5"/>
  <c r="T10" i="5"/>
  <c r="AY10" i="5"/>
  <c r="AI10" i="5"/>
  <c r="S10" i="5"/>
  <c r="AO10" i="5"/>
  <c r="W10" i="5"/>
  <c r="AN10" i="5"/>
  <c r="V10" i="5"/>
  <c r="AV10" i="5"/>
  <c r="AD10" i="5"/>
  <c r="AM10" i="5"/>
  <c r="P10" i="5"/>
  <c r="AG10" i="5"/>
  <c r="AF10" i="5"/>
  <c r="AL10" i="5"/>
  <c r="BC10" i="5"/>
  <c r="AK10" i="5"/>
  <c r="AH10" i="5"/>
  <c r="AS10" i="5"/>
  <c r="AR10" i="5"/>
  <c r="AQ10" i="5"/>
  <c r="AP10" i="5"/>
  <c r="AE10" i="5"/>
  <c r="Y10" i="5"/>
  <c r="BB10" i="5"/>
  <c r="X10" i="5"/>
  <c r="BA10" i="5"/>
  <c r="U10" i="5"/>
  <c r="AX10" i="5"/>
  <c r="R10" i="5"/>
  <c r="AW10" i="5"/>
  <c r="Q10" i="5"/>
  <c r="AU10" i="5"/>
  <c r="AT10" i="5"/>
  <c r="AC10" i="5"/>
  <c r="AA10" i="5"/>
  <c r="Z10" i="5"/>
  <c r="AB10" i="5"/>
  <c r="CG11" i="5" l="1"/>
  <c r="BQ11" i="5"/>
  <c r="CE11" i="5"/>
  <c r="BO11" i="5"/>
  <c r="CM11" i="5"/>
  <c r="BU11" i="5"/>
  <c r="CL11" i="5"/>
  <c r="BT11" i="5"/>
  <c r="CK11" i="5"/>
  <c r="BS11" i="5"/>
  <c r="CH11" i="5"/>
  <c r="BN11" i="5"/>
  <c r="BY11" i="5"/>
  <c r="BW11" i="5"/>
  <c r="BR11" i="5"/>
  <c r="BX11" i="5"/>
  <c r="BV11" i="5"/>
  <c r="CQ11" i="5"/>
  <c r="BK11" i="5"/>
  <c r="CI11" i="5"/>
  <c r="CP11" i="5"/>
  <c r="BP11" i="5"/>
  <c r="CO11" i="5"/>
  <c r="BM11" i="5"/>
  <c r="CN11" i="5"/>
  <c r="BL11" i="5"/>
  <c r="CJ11" i="5"/>
  <c r="BZ11" i="5"/>
  <c r="BJ11" i="5"/>
  <c r="BH11" i="5"/>
  <c r="BI11" i="5"/>
  <c r="BG11" i="5"/>
  <c r="BD11" i="5"/>
  <c r="BF11" i="5"/>
  <c r="BE11" i="5"/>
  <c r="CC11" i="5"/>
  <c r="CA11" i="5"/>
  <c r="CF11" i="5"/>
  <c r="CD11" i="5"/>
  <c r="CB11" i="5"/>
  <c r="O12" i="5"/>
  <c r="AR11" i="5"/>
  <c r="AB11" i="5"/>
  <c r="AQ11" i="5"/>
  <c r="AA11" i="5"/>
  <c r="BC11" i="5"/>
  <c r="AK11" i="5"/>
  <c r="S11" i="5"/>
  <c r="BB11" i="5"/>
  <c r="AJ11" i="5"/>
  <c r="R11" i="5"/>
  <c r="AT11" i="5"/>
  <c r="Z11" i="5"/>
  <c r="AS11" i="5"/>
  <c r="V11" i="5"/>
  <c r="AN11" i="5"/>
  <c r="AL11" i="5"/>
  <c r="AP11" i="5"/>
  <c r="U11" i="5"/>
  <c r="P11" i="5"/>
  <c r="AO11" i="5"/>
  <c r="T11" i="5"/>
  <c r="Q11" i="5"/>
  <c r="AM11" i="5"/>
  <c r="AI11" i="5"/>
  <c r="AG11" i="5"/>
  <c r="AH11" i="5"/>
  <c r="AF11" i="5"/>
  <c r="AE11" i="5"/>
  <c r="BA11" i="5"/>
  <c r="W11" i="5"/>
  <c r="AZ11" i="5"/>
  <c r="AY11" i="5"/>
  <c r="AX11" i="5"/>
  <c r="AW11" i="5"/>
  <c r="AV11" i="5"/>
  <c r="AU11" i="5"/>
  <c r="AD11" i="5"/>
  <c r="AC11" i="5"/>
  <c r="Y11" i="5"/>
  <c r="X11" i="5"/>
  <c r="CO12" i="5" l="1"/>
  <c r="BY12" i="5"/>
  <c r="BI12" i="5"/>
  <c r="CM12" i="5"/>
  <c r="BW12" i="5"/>
  <c r="BG12" i="5"/>
  <c r="CI12" i="5"/>
  <c r="BQ12" i="5"/>
  <c r="CH12" i="5"/>
  <c r="CG12" i="5"/>
  <c r="BP12" i="5"/>
  <c r="BO12" i="5"/>
  <c r="CD12" i="5"/>
  <c r="BL12" i="5"/>
  <c r="CF12" i="5"/>
  <c r="BH12" i="5"/>
  <c r="BD12" i="5"/>
  <c r="BU12" i="5"/>
  <c r="CE12" i="5"/>
  <c r="BF12" i="5"/>
  <c r="BE12" i="5"/>
  <c r="CC12" i="5"/>
  <c r="CB12" i="5"/>
  <c r="CA12" i="5"/>
  <c r="BZ12" i="5"/>
  <c r="BX12" i="5"/>
  <c r="BV12" i="5"/>
  <c r="BT12" i="5"/>
  <c r="CP12" i="5"/>
  <c r="CN12" i="5"/>
  <c r="CJ12" i="5"/>
  <c r="CL12" i="5"/>
  <c r="CK12" i="5"/>
  <c r="BN12" i="5"/>
  <c r="BM12" i="5"/>
  <c r="BK12" i="5"/>
  <c r="BJ12" i="5"/>
  <c r="CQ12" i="5"/>
  <c r="BS12" i="5"/>
  <c r="BR12" i="5"/>
  <c r="O13" i="5"/>
  <c r="AZ12" i="5"/>
  <c r="AJ12" i="5"/>
  <c r="T12" i="5"/>
  <c r="AY12" i="5"/>
  <c r="AI12" i="5"/>
  <c r="S12" i="5"/>
  <c r="BA12" i="5"/>
  <c r="AG12" i="5"/>
  <c r="AX12" i="5"/>
  <c r="AF12" i="5"/>
  <c r="AP12" i="5"/>
  <c r="X12" i="5"/>
  <c r="AO12" i="5"/>
  <c r="AW12" i="5"/>
  <c r="AA12" i="5"/>
  <c r="Y12" i="5"/>
  <c r="V12" i="5"/>
  <c r="AR12" i="5"/>
  <c r="AV12" i="5"/>
  <c r="Z12" i="5"/>
  <c r="AT12" i="5"/>
  <c r="AS12" i="5"/>
  <c r="U12" i="5"/>
  <c r="AU12" i="5"/>
  <c r="W12" i="5"/>
  <c r="AK12" i="5"/>
  <c r="AH12" i="5"/>
  <c r="AE12" i="5"/>
  <c r="AD12" i="5"/>
  <c r="AC12" i="5"/>
  <c r="BC12" i="5"/>
  <c r="BB12" i="5"/>
  <c r="AQ12" i="5"/>
  <c r="AN12" i="5"/>
  <c r="AM12" i="5"/>
  <c r="AL12" i="5"/>
  <c r="AB12" i="5"/>
  <c r="R12" i="5"/>
  <c r="Q12" i="5"/>
  <c r="P12" i="5"/>
  <c r="CG13" i="5" l="1"/>
  <c r="BQ13" i="5"/>
  <c r="CE13" i="5"/>
  <c r="BO13" i="5"/>
  <c r="CF13" i="5"/>
  <c r="BM13" i="5"/>
  <c r="CD13" i="5"/>
  <c r="BL13" i="5"/>
  <c r="CC13" i="5"/>
  <c r="BK13" i="5"/>
  <c r="BZ13" i="5"/>
  <c r="BH13" i="5"/>
  <c r="CO13" i="5"/>
  <c r="BS13" i="5"/>
  <c r="BP13" i="5"/>
  <c r="CL13" i="5"/>
  <c r="BJ13" i="5"/>
  <c r="CN13" i="5"/>
  <c r="BR13" i="5"/>
  <c r="CM13" i="5"/>
  <c r="BN13" i="5"/>
  <c r="CK13" i="5"/>
  <c r="CB13" i="5"/>
  <c r="BE13" i="5"/>
  <c r="CA13" i="5"/>
  <c r="CJ13" i="5"/>
  <c r="BI13" i="5"/>
  <c r="CI13" i="5"/>
  <c r="BG13" i="5"/>
  <c r="CH13" i="5"/>
  <c r="BF13" i="5"/>
  <c r="CP13" i="5"/>
  <c r="BY13" i="5"/>
  <c r="BX13" i="5"/>
  <c r="BT13" i="5"/>
  <c r="BD13" i="5"/>
  <c r="CQ13" i="5"/>
  <c r="BW13" i="5"/>
  <c r="BV13" i="5"/>
  <c r="BU13" i="5"/>
  <c r="O14" i="5"/>
  <c r="AR13" i="5"/>
  <c r="AB13" i="5"/>
  <c r="AQ13" i="5"/>
  <c r="AA13" i="5"/>
  <c r="AW13" i="5"/>
  <c r="AE13" i="5"/>
  <c r="AV13" i="5"/>
  <c r="AD13" i="5"/>
  <c r="AL13" i="5"/>
  <c r="T13" i="5"/>
  <c r="BC13" i="5"/>
  <c r="AK13" i="5"/>
  <c r="S13" i="5"/>
  <c r="AI13" i="5"/>
  <c r="BA13" i="5"/>
  <c r="AZ13" i="5"/>
  <c r="AH13" i="5"/>
  <c r="Z13" i="5"/>
  <c r="AG13" i="5"/>
  <c r="BB13" i="5"/>
  <c r="AF13" i="5"/>
  <c r="AC13" i="5"/>
  <c r="AM13" i="5"/>
  <c r="Y13" i="5"/>
  <c r="AJ13" i="5"/>
  <c r="X13" i="5"/>
  <c r="W13" i="5"/>
  <c r="AX13" i="5"/>
  <c r="P13" i="5"/>
  <c r="AU13" i="5"/>
  <c r="AT13" i="5"/>
  <c r="AS13" i="5"/>
  <c r="AP13" i="5"/>
  <c r="AO13" i="5"/>
  <c r="AN13" i="5"/>
  <c r="V13" i="5"/>
  <c r="R13" i="5"/>
  <c r="Q13" i="5"/>
  <c r="AY13" i="5"/>
  <c r="U13" i="5"/>
  <c r="CO14" i="5" l="1"/>
  <c r="BY14" i="5"/>
  <c r="BI14" i="5"/>
  <c r="CM14" i="5"/>
  <c r="BW14" i="5"/>
  <c r="BG14" i="5"/>
  <c r="CC14" i="5"/>
  <c r="BK14" i="5"/>
  <c r="BJ14" i="5"/>
  <c r="CA14" i="5"/>
  <c r="CB14" i="5"/>
  <c r="BH14" i="5"/>
  <c r="CP14" i="5"/>
  <c r="BV14" i="5"/>
  <c r="BD14" i="5"/>
  <c r="BZ14" i="5"/>
  <c r="CK14" i="5"/>
  <c r="BX14" i="5"/>
  <c r="BN14" i="5"/>
  <c r="BU14" i="5"/>
  <c r="BT14" i="5"/>
  <c r="BS14" i="5"/>
  <c r="CQ14" i="5"/>
  <c r="BR14" i="5"/>
  <c r="CN14" i="5"/>
  <c r="BQ14" i="5"/>
  <c r="CL14" i="5"/>
  <c r="BP14" i="5"/>
  <c r="BO14" i="5"/>
  <c r="CJ14" i="5"/>
  <c r="CE14" i="5"/>
  <c r="CD14" i="5"/>
  <c r="BF14" i="5"/>
  <c r="BL14" i="5"/>
  <c r="BM14" i="5"/>
  <c r="CI14" i="5"/>
  <c r="CH14" i="5"/>
  <c r="CG14" i="5"/>
  <c r="CF14" i="5"/>
  <c r="BE14" i="5"/>
  <c r="O15" i="5"/>
  <c r="AZ14" i="5"/>
  <c r="AJ14" i="5"/>
  <c r="T14" i="5"/>
  <c r="AY14" i="5"/>
  <c r="AI14" i="5"/>
  <c r="S14" i="5"/>
  <c r="AS14" i="5"/>
  <c r="AA14" i="5"/>
  <c r="AR14" i="5"/>
  <c r="Z14" i="5"/>
  <c r="BB14" i="5"/>
  <c r="AH14" i="5"/>
  <c r="P14" i="5"/>
  <c r="BA14" i="5"/>
  <c r="AG14" i="5"/>
  <c r="AQ14" i="5"/>
  <c r="U14" i="5"/>
  <c r="AN14" i="5"/>
  <c r="AP14" i="5"/>
  <c r="R14" i="5"/>
  <c r="AL14" i="5"/>
  <c r="AO14" i="5"/>
  <c r="Q14" i="5"/>
  <c r="AM14" i="5"/>
  <c r="AE14" i="5"/>
  <c r="AD14" i="5"/>
  <c r="AC14" i="5"/>
  <c r="AB14" i="5"/>
  <c r="Y14" i="5"/>
  <c r="AX14" i="5"/>
  <c r="AW14" i="5"/>
  <c r="AV14" i="5"/>
  <c r="AU14" i="5"/>
  <c r="AT14" i="5"/>
  <c r="AK14" i="5"/>
  <c r="AF14" i="5"/>
  <c r="X14" i="5"/>
  <c r="BC14" i="5"/>
  <c r="W14" i="5"/>
  <c r="V14" i="5"/>
  <c r="CG15" i="5" l="1"/>
  <c r="BQ15" i="5"/>
  <c r="CE15" i="5"/>
  <c r="BO15" i="5"/>
  <c r="CQ15" i="5"/>
  <c r="BY15" i="5"/>
  <c r="BG15" i="5"/>
  <c r="CP15" i="5"/>
  <c r="BF15" i="5"/>
  <c r="BX15" i="5"/>
  <c r="BW15" i="5"/>
  <c r="CO15" i="5"/>
  <c r="BE15" i="5"/>
  <c r="CL15" i="5"/>
  <c r="BT15" i="5"/>
  <c r="CI15" i="5"/>
  <c r="BK15" i="5"/>
  <c r="BI15" i="5"/>
  <c r="CD15" i="5"/>
  <c r="BD15" i="5"/>
  <c r="BU15" i="5"/>
  <c r="CH15" i="5"/>
  <c r="BJ15" i="5"/>
  <c r="BH15" i="5"/>
  <c r="CC15" i="5"/>
  <c r="CF15" i="5"/>
  <c r="BV15" i="5"/>
  <c r="CB15" i="5"/>
  <c r="CA15" i="5"/>
  <c r="BZ15" i="5"/>
  <c r="CK15" i="5"/>
  <c r="CJ15" i="5"/>
  <c r="CN15" i="5"/>
  <c r="CM15" i="5"/>
  <c r="BR15" i="5"/>
  <c r="BP15" i="5"/>
  <c r="BN15" i="5"/>
  <c r="BS15" i="5"/>
  <c r="BM15" i="5"/>
  <c r="BL15" i="5"/>
  <c r="O16" i="5"/>
  <c r="AR15" i="5"/>
  <c r="AB15" i="5"/>
  <c r="AQ15" i="5"/>
  <c r="AA15" i="5"/>
  <c r="AO15" i="5"/>
  <c r="W15" i="5"/>
  <c r="AN15" i="5"/>
  <c r="V15" i="5"/>
  <c r="AX15" i="5"/>
  <c r="AF15" i="5"/>
  <c r="AW15" i="5"/>
  <c r="AE15" i="5"/>
  <c r="BA15" i="5"/>
  <c r="AC15" i="5"/>
  <c r="AU15" i="5"/>
  <c r="T15" i="5"/>
  <c r="AZ15" i="5"/>
  <c r="Z15" i="5"/>
  <c r="AV15" i="5"/>
  <c r="U15" i="5"/>
  <c r="AT15" i="5"/>
  <c r="AY15" i="5"/>
  <c r="Y15" i="5"/>
  <c r="X15" i="5"/>
  <c r="AI15" i="5"/>
  <c r="AG15" i="5"/>
  <c r="AH15" i="5"/>
  <c r="AD15" i="5"/>
  <c r="S15" i="5"/>
  <c r="BB15" i="5"/>
  <c r="AS15" i="5"/>
  <c r="AP15" i="5"/>
  <c r="AM15" i="5"/>
  <c r="AL15" i="5"/>
  <c r="AK15" i="5"/>
  <c r="AJ15" i="5"/>
  <c r="R15" i="5"/>
  <c r="Q15" i="5"/>
  <c r="P15" i="5"/>
  <c r="BC15" i="5"/>
  <c r="CO16" i="5" l="1"/>
  <c r="BY16" i="5"/>
  <c r="BI16" i="5"/>
  <c r="CM16" i="5"/>
  <c r="BW16" i="5"/>
  <c r="BG16" i="5"/>
  <c r="CN16" i="5"/>
  <c r="CP16" i="5"/>
  <c r="BU16" i="5"/>
  <c r="CL16" i="5"/>
  <c r="CK16" i="5"/>
  <c r="BT16" i="5"/>
  <c r="BS16" i="5"/>
  <c r="CH16" i="5"/>
  <c r="BP16" i="5"/>
  <c r="BR16" i="5"/>
  <c r="BQ16" i="5"/>
  <c r="BO16" i="5"/>
  <c r="CQ16" i="5"/>
  <c r="CJ16" i="5"/>
  <c r="CE16" i="5"/>
  <c r="CD16" i="5"/>
  <c r="BN16" i="5"/>
  <c r="BM16" i="5"/>
  <c r="BF16" i="5"/>
  <c r="CI16" i="5"/>
  <c r="BL16" i="5"/>
  <c r="CG16" i="5"/>
  <c r="BK16" i="5"/>
  <c r="CF16" i="5"/>
  <c r="BJ16" i="5"/>
  <c r="BH16" i="5"/>
  <c r="BE16" i="5"/>
  <c r="BD16" i="5"/>
  <c r="CA16" i="5"/>
  <c r="BZ16" i="5"/>
  <c r="CB16" i="5"/>
  <c r="BX16" i="5"/>
  <c r="BV16" i="5"/>
  <c r="CC16" i="5"/>
  <c r="O17" i="5"/>
  <c r="AZ16" i="5"/>
  <c r="AJ16" i="5"/>
  <c r="T16" i="5"/>
  <c r="AY16" i="5"/>
  <c r="AI16" i="5"/>
  <c r="S16" i="5"/>
  <c r="AX16" i="5"/>
  <c r="AH16" i="5"/>
  <c r="AN16" i="5"/>
  <c r="U16" i="5"/>
  <c r="R16" i="5"/>
  <c r="AM16" i="5"/>
  <c r="AU16" i="5"/>
  <c r="AB16" i="5"/>
  <c r="AT16" i="5"/>
  <c r="AA16" i="5"/>
  <c r="AL16" i="5"/>
  <c r="AD16" i="5"/>
  <c r="AK16" i="5"/>
  <c r="AG16" i="5"/>
  <c r="AF16" i="5"/>
  <c r="AE16" i="5"/>
  <c r="AC16" i="5"/>
  <c r="Z16" i="5"/>
  <c r="Y16" i="5"/>
  <c r="X16" i="5"/>
  <c r="W16" i="5"/>
  <c r="AW16" i="5"/>
  <c r="AV16" i="5"/>
  <c r="AS16" i="5"/>
  <c r="AR16" i="5"/>
  <c r="AQ16" i="5"/>
  <c r="AP16" i="5"/>
  <c r="AO16" i="5"/>
  <c r="V16" i="5"/>
  <c r="BC16" i="5"/>
  <c r="BB16" i="5"/>
  <c r="BA16" i="5"/>
  <c r="Q16" i="5"/>
  <c r="P16" i="5"/>
  <c r="CG17" i="5" l="1"/>
  <c r="BQ17" i="5"/>
  <c r="CE17" i="5"/>
  <c r="BO17" i="5"/>
  <c r="CK17" i="5"/>
  <c r="BS17" i="5"/>
  <c r="CN17" i="5"/>
  <c r="BU17" i="5"/>
  <c r="CM17" i="5"/>
  <c r="BT17" i="5"/>
  <c r="CL17" i="5"/>
  <c r="BR17" i="5"/>
  <c r="CH17" i="5"/>
  <c r="BM17" i="5"/>
  <c r="CC17" i="5"/>
  <c r="BF17" i="5"/>
  <c r="CA17" i="5"/>
  <c r="BZ17" i="5"/>
  <c r="BY17" i="5"/>
  <c r="BP17" i="5"/>
  <c r="CB17" i="5"/>
  <c r="BE17" i="5"/>
  <c r="BD17" i="5"/>
  <c r="CQ17" i="5"/>
  <c r="BX17" i="5"/>
  <c r="BW17" i="5"/>
  <c r="BV17" i="5"/>
  <c r="BN17" i="5"/>
  <c r="CJ17" i="5"/>
  <c r="CI17" i="5"/>
  <c r="CD17" i="5"/>
  <c r="BL17" i="5"/>
  <c r="BK17" i="5"/>
  <c r="CF17" i="5"/>
  <c r="BI17" i="5"/>
  <c r="BH17" i="5"/>
  <c r="BG17" i="5"/>
  <c r="CP17" i="5"/>
  <c r="CO17" i="5"/>
  <c r="BJ17" i="5"/>
  <c r="O18" i="5"/>
  <c r="AR17" i="5"/>
  <c r="AB17" i="5"/>
  <c r="AQ17" i="5"/>
  <c r="AA17" i="5"/>
  <c r="AP17" i="5"/>
  <c r="Z17" i="5"/>
  <c r="AL17" i="5"/>
  <c r="S17" i="5"/>
  <c r="AK17" i="5"/>
  <c r="R17" i="5"/>
  <c r="AV17" i="5"/>
  <c r="AC17" i="5"/>
  <c r="AU17" i="5"/>
  <c r="Y17" i="5"/>
  <c r="AY17" i="5"/>
  <c r="W17" i="5"/>
  <c r="T17" i="5"/>
  <c r="AS17" i="5"/>
  <c r="AO17" i="5"/>
  <c r="AX17" i="5"/>
  <c r="V17" i="5"/>
  <c r="Q17" i="5"/>
  <c r="P17" i="5"/>
  <c r="AW17" i="5"/>
  <c r="U17" i="5"/>
  <c r="AT17" i="5"/>
  <c r="AH17" i="5"/>
  <c r="AF17" i="5"/>
  <c r="AG17" i="5"/>
  <c r="AE17" i="5"/>
  <c r="AD17" i="5"/>
  <c r="BB17" i="5"/>
  <c r="BA17" i="5"/>
  <c r="AZ17" i="5"/>
  <c r="AN17" i="5"/>
  <c r="AM17" i="5"/>
  <c r="AJ17" i="5"/>
  <c r="AI17" i="5"/>
  <c r="X17" i="5"/>
  <c r="BC17" i="5"/>
  <c r="CO18" i="5" l="1"/>
  <c r="BY18" i="5"/>
  <c r="BI18" i="5"/>
  <c r="CM18" i="5"/>
  <c r="BW18" i="5"/>
  <c r="BG18" i="5"/>
  <c r="CG18" i="5"/>
  <c r="BO18" i="5"/>
  <c r="CL18" i="5"/>
  <c r="BS18" i="5"/>
  <c r="CK18" i="5"/>
  <c r="BR18" i="5"/>
  <c r="BQ18" i="5"/>
  <c r="CJ18" i="5"/>
  <c r="CF18" i="5"/>
  <c r="BM18" i="5"/>
  <c r="BP18" i="5"/>
  <c r="CB18" i="5"/>
  <c r="CQ18" i="5"/>
  <c r="BN18" i="5"/>
  <c r="CN18" i="5"/>
  <c r="CI18" i="5"/>
  <c r="CP18" i="5"/>
  <c r="BL18" i="5"/>
  <c r="BK18" i="5"/>
  <c r="BJ18" i="5"/>
  <c r="CC18" i="5"/>
  <c r="CH18" i="5"/>
  <c r="BH18" i="5"/>
  <c r="CE18" i="5"/>
  <c r="BF18" i="5"/>
  <c r="CD18" i="5"/>
  <c r="BE18" i="5"/>
  <c r="BD18" i="5"/>
  <c r="CA18" i="5"/>
  <c r="BZ18" i="5"/>
  <c r="BX18" i="5"/>
  <c r="BV18" i="5"/>
  <c r="BU18" i="5"/>
  <c r="BT18" i="5"/>
  <c r="O19" i="5"/>
  <c r="AZ18" i="5"/>
  <c r="AJ18" i="5"/>
  <c r="T18" i="5"/>
  <c r="AY18" i="5"/>
  <c r="AI18" i="5"/>
  <c r="S18" i="5"/>
  <c r="AX18" i="5"/>
  <c r="AH18" i="5"/>
  <c r="R18" i="5"/>
  <c r="AM18" i="5"/>
  <c r="Q18" i="5"/>
  <c r="AL18" i="5"/>
  <c r="P18" i="5"/>
  <c r="AT18" i="5"/>
  <c r="AA18" i="5"/>
  <c r="AS18" i="5"/>
  <c r="Z18" i="5"/>
  <c r="AK18" i="5"/>
  <c r="BC18" i="5"/>
  <c r="AG18" i="5"/>
  <c r="AE18" i="5"/>
  <c r="AC18" i="5"/>
  <c r="AF18" i="5"/>
  <c r="AD18" i="5"/>
  <c r="AO18" i="5"/>
  <c r="AN18" i="5"/>
  <c r="AB18" i="5"/>
  <c r="Y18" i="5"/>
  <c r="X18" i="5"/>
  <c r="BA18" i="5"/>
  <c r="AW18" i="5"/>
  <c r="AV18" i="5"/>
  <c r="AU18" i="5"/>
  <c r="AR18" i="5"/>
  <c r="AQ18" i="5"/>
  <c r="AP18" i="5"/>
  <c r="W18" i="5"/>
  <c r="V18" i="5"/>
  <c r="U18" i="5"/>
  <c r="BB18" i="5"/>
  <c r="CG19" i="5" l="1"/>
  <c r="BQ19" i="5"/>
  <c r="CE19" i="5"/>
  <c r="BO19" i="5"/>
  <c r="CC19" i="5"/>
  <c r="BK19" i="5"/>
  <c r="CL19" i="5"/>
  <c r="BS19" i="5"/>
  <c r="CK19" i="5"/>
  <c r="BR19" i="5"/>
  <c r="CJ19" i="5"/>
  <c r="BP19" i="5"/>
  <c r="CF19" i="5"/>
  <c r="BL19" i="5"/>
  <c r="CA19" i="5"/>
  <c r="BD19" i="5"/>
  <c r="BX19" i="5"/>
  <c r="BW19" i="5"/>
  <c r="BZ19" i="5"/>
  <c r="BY19" i="5"/>
  <c r="BN19" i="5"/>
  <c r="BM19" i="5"/>
  <c r="CO19" i="5"/>
  <c r="BV19" i="5"/>
  <c r="BU19" i="5"/>
  <c r="CQ19" i="5"/>
  <c r="BT19" i="5"/>
  <c r="CP19" i="5"/>
  <c r="CD19" i="5"/>
  <c r="CB19" i="5"/>
  <c r="BH19" i="5"/>
  <c r="BG19" i="5"/>
  <c r="BJ19" i="5"/>
  <c r="BI19" i="5"/>
  <c r="BE19" i="5"/>
  <c r="CH19" i="5"/>
  <c r="CN19" i="5"/>
  <c r="CM19" i="5"/>
  <c r="CI19" i="5"/>
  <c r="BF19" i="5"/>
  <c r="O20" i="5"/>
  <c r="AR19" i="5"/>
  <c r="AB19" i="5"/>
  <c r="AQ19" i="5"/>
  <c r="AA19" i="5"/>
  <c r="AP19" i="5"/>
  <c r="Z19" i="5"/>
  <c r="AK19" i="5"/>
  <c r="R19" i="5"/>
  <c r="BC19" i="5"/>
  <c r="AJ19" i="5"/>
  <c r="Q19" i="5"/>
  <c r="AU19" i="5"/>
  <c r="Y19" i="5"/>
  <c r="AT19" i="5"/>
  <c r="X19" i="5"/>
  <c r="AX19" i="5"/>
  <c r="V19" i="5"/>
  <c r="AS19" i="5"/>
  <c r="AO19" i="5"/>
  <c r="AW19" i="5"/>
  <c r="U19" i="5"/>
  <c r="P19" i="5"/>
  <c r="AN19" i="5"/>
  <c r="AV19" i="5"/>
  <c r="T19" i="5"/>
  <c r="S19" i="5"/>
  <c r="AI19" i="5"/>
  <c r="AG19" i="5"/>
  <c r="AH19" i="5"/>
  <c r="AF19" i="5"/>
  <c r="AE19" i="5"/>
  <c r="BB19" i="5"/>
  <c r="BA19" i="5"/>
  <c r="AZ19" i="5"/>
  <c r="AY19" i="5"/>
  <c r="AM19" i="5"/>
  <c r="AL19" i="5"/>
  <c r="AD19" i="5"/>
  <c r="AC19" i="5"/>
  <c r="W19" i="5"/>
  <c r="CO20" i="5" l="1"/>
  <c r="BY20" i="5"/>
  <c r="BI20" i="5"/>
  <c r="CM20" i="5"/>
  <c r="BW20" i="5"/>
  <c r="BG20" i="5"/>
  <c r="CA20" i="5"/>
  <c r="BH20" i="5"/>
  <c r="CJ20" i="5"/>
  <c r="BQ20" i="5"/>
  <c r="BP20" i="5"/>
  <c r="CI20" i="5"/>
  <c r="CH20" i="5"/>
  <c r="BO20" i="5"/>
  <c r="CE20" i="5"/>
  <c r="BL20" i="5"/>
  <c r="CP20" i="5"/>
  <c r="BN20" i="5"/>
  <c r="BK20" i="5"/>
  <c r="CB20" i="5"/>
  <c r="CN20" i="5"/>
  <c r="BM20" i="5"/>
  <c r="CK20" i="5"/>
  <c r="CG20" i="5"/>
  <c r="CL20" i="5"/>
  <c r="BJ20" i="5"/>
  <c r="BF20" i="5"/>
  <c r="CF20" i="5"/>
  <c r="BE20" i="5"/>
  <c r="CD20" i="5"/>
  <c r="BD20" i="5"/>
  <c r="CC20" i="5"/>
  <c r="BZ20" i="5"/>
  <c r="CQ20" i="5"/>
  <c r="BV20" i="5"/>
  <c r="BU20" i="5"/>
  <c r="BT20" i="5"/>
  <c r="BS20" i="5"/>
  <c r="BR20" i="5"/>
  <c r="BX20" i="5"/>
  <c r="O21" i="5"/>
  <c r="AZ20" i="5"/>
  <c r="AJ20" i="5"/>
  <c r="T20" i="5"/>
  <c r="AY20" i="5"/>
  <c r="AI20" i="5"/>
  <c r="S20" i="5"/>
  <c r="AX20" i="5"/>
  <c r="AH20" i="5"/>
  <c r="R20" i="5"/>
  <c r="AL20" i="5"/>
  <c r="P20" i="5"/>
  <c r="AK20" i="5"/>
  <c r="AS20" i="5"/>
  <c r="Z20" i="5"/>
  <c r="AR20" i="5"/>
  <c r="Y20" i="5"/>
  <c r="AG20" i="5"/>
  <c r="AB20" i="5"/>
  <c r="AF20" i="5"/>
  <c r="BB20" i="5"/>
  <c r="AE20" i="5"/>
  <c r="AD20" i="5"/>
  <c r="BC20" i="5"/>
  <c r="AC20" i="5"/>
  <c r="AP20" i="5"/>
  <c r="AO20" i="5"/>
  <c r="AN20" i="5"/>
  <c r="AM20" i="5"/>
  <c r="AA20" i="5"/>
  <c r="Q20" i="5"/>
  <c r="BA20" i="5"/>
  <c r="AW20" i="5"/>
  <c r="AV20" i="5"/>
  <c r="AU20" i="5"/>
  <c r="AT20" i="5"/>
  <c r="AQ20" i="5"/>
  <c r="X20" i="5"/>
  <c r="W20" i="5"/>
  <c r="V20" i="5"/>
  <c r="U20" i="5"/>
  <c r="CI21" i="5" l="1"/>
  <c r="BS21" i="5"/>
  <c r="CH21" i="5"/>
  <c r="BR21" i="5"/>
  <c r="CF21" i="5"/>
  <c r="BP21" i="5"/>
  <c r="CP21" i="5"/>
  <c r="BZ21" i="5"/>
  <c r="BJ21" i="5"/>
  <c r="BY21" i="5"/>
  <c r="BE21" i="5"/>
  <c r="BX21" i="5"/>
  <c r="BD21" i="5"/>
  <c r="BW21" i="5"/>
  <c r="CA21" i="5"/>
  <c r="BU21" i="5"/>
  <c r="BT21" i="5"/>
  <c r="BQ21" i="5"/>
  <c r="CN21" i="5"/>
  <c r="BM21" i="5"/>
  <c r="CM21" i="5"/>
  <c r="BL21" i="5"/>
  <c r="BH21" i="5"/>
  <c r="CQ21" i="5"/>
  <c r="BG21" i="5"/>
  <c r="CK21" i="5"/>
  <c r="CO21" i="5"/>
  <c r="BF21" i="5"/>
  <c r="CJ21" i="5"/>
  <c r="CL21" i="5"/>
  <c r="CG21" i="5"/>
  <c r="CE21" i="5"/>
  <c r="CD21" i="5"/>
  <c r="CC21" i="5"/>
  <c r="CB21" i="5"/>
  <c r="BV21" i="5"/>
  <c r="BK21" i="5"/>
  <c r="BI21" i="5"/>
  <c r="BO21" i="5"/>
  <c r="BN21" i="5"/>
  <c r="O22" i="5"/>
  <c r="AQ21" i="5"/>
  <c r="AS21" i="5"/>
  <c r="AB21" i="5"/>
  <c r="AR21" i="5"/>
  <c r="AA21" i="5"/>
  <c r="AP21" i="5"/>
  <c r="Z21" i="5"/>
  <c r="AJ21" i="5"/>
  <c r="Q21" i="5"/>
  <c r="BC21" i="5"/>
  <c r="AI21" i="5"/>
  <c r="P21" i="5"/>
  <c r="AU21" i="5"/>
  <c r="X21" i="5"/>
  <c r="AT21" i="5"/>
  <c r="W21" i="5"/>
  <c r="AX21" i="5"/>
  <c r="U21" i="5"/>
  <c r="AN21" i="5"/>
  <c r="AM21" i="5"/>
  <c r="AW21" i="5"/>
  <c r="T21" i="5"/>
  <c r="R21" i="5"/>
  <c r="AV21" i="5"/>
  <c r="S21" i="5"/>
  <c r="AO21" i="5"/>
  <c r="AL21" i="5"/>
  <c r="AH21" i="5"/>
  <c r="AK21" i="5"/>
  <c r="AG21" i="5"/>
  <c r="AF21" i="5"/>
  <c r="V21" i="5"/>
  <c r="BB21" i="5"/>
  <c r="BA21" i="5"/>
  <c r="AZ21" i="5"/>
  <c r="AY21" i="5"/>
  <c r="AE21" i="5"/>
  <c r="Y21" i="5"/>
  <c r="AD21" i="5"/>
  <c r="AC21" i="5"/>
  <c r="BD22" i="5" l="1"/>
  <c r="CB22" i="5"/>
  <c r="BL22" i="5"/>
  <c r="CQ22" i="5"/>
  <c r="CA22" i="5"/>
  <c r="BK22" i="5"/>
  <c r="CO22" i="5"/>
  <c r="BY22" i="5"/>
  <c r="BI22" i="5"/>
  <c r="CI22" i="5"/>
  <c r="BS22" i="5"/>
  <c r="CD22" i="5"/>
  <c r="BG22" i="5"/>
  <c r="CC22" i="5"/>
  <c r="BF22" i="5"/>
  <c r="BZ22" i="5"/>
  <c r="BE22" i="5"/>
  <c r="CL22" i="5"/>
  <c r="BN22" i="5"/>
  <c r="CM22" i="5"/>
  <c r="BM22" i="5"/>
  <c r="CK22" i="5"/>
  <c r="BJ22" i="5"/>
  <c r="CJ22" i="5"/>
  <c r="BH22" i="5"/>
  <c r="CF22" i="5"/>
  <c r="CE22" i="5"/>
  <c r="BO22" i="5"/>
  <c r="BW22" i="5"/>
  <c r="CP22" i="5"/>
  <c r="BX22" i="5"/>
  <c r="CN22" i="5"/>
  <c r="CH22" i="5"/>
  <c r="CG22" i="5"/>
  <c r="BV22" i="5"/>
  <c r="BU22" i="5"/>
  <c r="BT22" i="5"/>
  <c r="BR22" i="5"/>
  <c r="BQ22" i="5"/>
  <c r="BP22" i="5"/>
  <c r="O23" i="5"/>
  <c r="AY22" i="5"/>
  <c r="AI22" i="5"/>
  <c r="S22" i="5"/>
  <c r="AX22" i="5"/>
  <c r="AH22" i="5"/>
  <c r="AN22" i="5"/>
  <c r="V22" i="5"/>
  <c r="AM22" i="5"/>
  <c r="U22" i="5"/>
  <c r="AL22" i="5"/>
  <c r="T22" i="5"/>
  <c r="AO22" i="5"/>
  <c r="P22" i="5"/>
  <c r="AK22" i="5"/>
  <c r="AV22" i="5"/>
  <c r="AA22" i="5"/>
  <c r="AU22" i="5"/>
  <c r="Z22" i="5"/>
  <c r="AJ22" i="5"/>
  <c r="AE22" i="5"/>
  <c r="AG22" i="5"/>
  <c r="AD22" i="5"/>
  <c r="AC22" i="5"/>
  <c r="AF22" i="5"/>
  <c r="AW22" i="5"/>
  <c r="AT22" i="5"/>
  <c r="AS22" i="5"/>
  <c r="AR22" i="5"/>
  <c r="AQ22" i="5"/>
  <c r="W22" i="5"/>
  <c r="R22" i="5"/>
  <c r="Q22" i="5"/>
  <c r="BC22" i="5"/>
  <c r="BB22" i="5"/>
  <c r="BA22" i="5"/>
  <c r="AZ22" i="5"/>
  <c r="AP22" i="5"/>
  <c r="AB22" i="5"/>
  <c r="Y22" i="5"/>
  <c r="X22" i="5"/>
  <c r="CG23" i="5" l="1"/>
  <c r="BQ23" i="5"/>
  <c r="CE23" i="5"/>
  <c r="BO23" i="5"/>
  <c r="CO23" i="5"/>
  <c r="BW23" i="5"/>
  <c r="BE23" i="5"/>
  <c r="CJ23" i="5"/>
  <c r="BP23" i="5"/>
  <c r="CI23" i="5"/>
  <c r="BM23" i="5"/>
  <c r="BN23" i="5"/>
  <c r="CH23" i="5"/>
  <c r="CC23" i="5"/>
  <c r="BJ23" i="5"/>
  <c r="BZ23" i="5"/>
  <c r="BV23" i="5"/>
  <c r="BU23" i="5"/>
  <c r="BK23" i="5"/>
  <c r="BY23" i="5"/>
  <c r="BX23" i="5"/>
  <c r="BL23" i="5"/>
  <c r="CM23" i="5"/>
  <c r="BT23" i="5"/>
  <c r="CQ23" i="5"/>
  <c r="BS23" i="5"/>
  <c r="CP23" i="5"/>
  <c r="BR23" i="5"/>
  <c r="CN23" i="5"/>
  <c r="BI23" i="5"/>
  <c r="BH23" i="5"/>
  <c r="BD23" i="5"/>
  <c r="BG23" i="5"/>
  <c r="BF23" i="5"/>
  <c r="CK23" i="5"/>
  <c r="CL23" i="5"/>
  <c r="CF23" i="5"/>
  <c r="CD23" i="5"/>
  <c r="CB23" i="5"/>
  <c r="CA23" i="5"/>
  <c r="O24" i="5"/>
  <c r="AQ23" i="5"/>
  <c r="AA23" i="5"/>
  <c r="AP23" i="5"/>
  <c r="Z23" i="5"/>
  <c r="BB23" i="5"/>
  <c r="AJ23" i="5"/>
  <c r="R23" i="5"/>
  <c r="BA23" i="5"/>
  <c r="AI23" i="5"/>
  <c r="Q23" i="5"/>
  <c r="AZ23" i="5"/>
  <c r="AH23" i="5"/>
  <c r="P23" i="5"/>
  <c r="AS23" i="5"/>
  <c r="V23" i="5"/>
  <c r="AR23" i="5"/>
  <c r="U23" i="5"/>
  <c r="BC23" i="5"/>
  <c r="AE23" i="5"/>
  <c r="AY23" i="5"/>
  <c r="AD23" i="5"/>
  <c r="AB23" i="5"/>
  <c r="AW23" i="5"/>
  <c r="S23" i="5"/>
  <c r="Y23" i="5"/>
  <c r="AX23" i="5"/>
  <c r="AV23" i="5"/>
  <c r="X23" i="5"/>
  <c r="W23" i="5"/>
  <c r="T23" i="5"/>
  <c r="AU23" i="5"/>
  <c r="AT23" i="5"/>
  <c r="AO23" i="5"/>
  <c r="AG23" i="5"/>
  <c r="AF23" i="5"/>
  <c r="AC23" i="5"/>
  <c r="AN23" i="5"/>
  <c r="AM23" i="5"/>
  <c r="AL23" i="5"/>
  <c r="AK23" i="5"/>
  <c r="CO24" i="5" l="1"/>
  <c r="BY24" i="5"/>
  <c r="BI24" i="5"/>
  <c r="CM24" i="5"/>
  <c r="BW24" i="5"/>
  <c r="BG24" i="5"/>
  <c r="CK24" i="5"/>
  <c r="BS24" i="5"/>
  <c r="CH24" i="5"/>
  <c r="BO24" i="5"/>
  <c r="CG24" i="5"/>
  <c r="BN24" i="5"/>
  <c r="BM24" i="5"/>
  <c r="CF24" i="5"/>
  <c r="CC24" i="5"/>
  <c r="BJ24" i="5"/>
  <c r="CN24" i="5"/>
  <c r="BL24" i="5"/>
  <c r="CL24" i="5"/>
  <c r="BK24" i="5"/>
  <c r="CJ24" i="5"/>
  <c r="CI24" i="5"/>
  <c r="CE24" i="5"/>
  <c r="BZ24" i="5"/>
  <c r="BX24" i="5"/>
  <c r="BH24" i="5"/>
  <c r="BF24" i="5"/>
  <c r="BE24" i="5"/>
  <c r="CD24" i="5"/>
  <c r="BD24" i="5"/>
  <c r="CB24" i="5"/>
  <c r="CA24" i="5"/>
  <c r="BV24" i="5"/>
  <c r="BU24" i="5"/>
  <c r="CQ24" i="5"/>
  <c r="CP24" i="5"/>
  <c r="BR24" i="5"/>
  <c r="BQ24" i="5"/>
  <c r="BP24" i="5"/>
  <c r="BT24" i="5"/>
  <c r="O25" i="5"/>
  <c r="AY24" i="5"/>
  <c r="AI24" i="5"/>
  <c r="S24" i="5"/>
  <c r="AX24" i="5"/>
  <c r="AH24" i="5"/>
  <c r="R24" i="5"/>
  <c r="AZ24" i="5"/>
  <c r="AF24" i="5"/>
  <c r="AW24" i="5"/>
  <c r="AE24" i="5"/>
  <c r="AV24" i="5"/>
  <c r="AD24" i="5"/>
  <c r="AU24" i="5"/>
  <c r="Z24" i="5"/>
  <c r="AT24" i="5"/>
  <c r="Y24" i="5"/>
  <c r="AL24" i="5"/>
  <c r="AK24" i="5"/>
  <c r="AS24" i="5"/>
  <c r="T24" i="5"/>
  <c r="AN24" i="5"/>
  <c r="AR24" i="5"/>
  <c r="Q24" i="5"/>
  <c r="AO24" i="5"/>
  <c r="AQ24" i="5"/>
  <c r="P24" i="5"/>
  <c r="AP24" i="5"/>
  <c r="V24" i="5"/>
  <c r="U24" i="5"/>
  <c r="AJ24" i="5"/>
  <c r="AG24" i="5"/>
  <c r="AC24" i="5"/>
  <c r="AB24" i="5"/>
  <c r="AA24" i="5"/>
  <c r="X24" i="5"/>
  <c r="W24" i="5"/>
  <c r="BC24" i="5"/>
  <c r="AM24" i="5"/>
  <c r="BB24" i="5"/>
  <c r="BA24" i="5"/>
  <c r="CG25" i="5" l="1"/>
  <c r="BQ25" i="5"/>
  <c r="CE25" i="5"/>
  <c r="BO25" i="5"/>
  <c r="CI25" i="5"/>
  <c r="BP25" i="5"/>
  <c r="CH25" i="5"/>
  <c r="BM25" i="5"/>
  <c r="CF25" i="5"/>
  <c r="BL25" i="5"/>
  <c r="CD25" i="5"/>
  <c r="BK25" i="5"/>
  <c r="CA25" i="5"/>
  <c r="BH25" i="5"/>
  <c r="BX25" i="5"/>
  <c r="BU25" i="5"/>
  <c r="BT25" i="5"/>
  <c r="BJ25" i="5"/>
  <c r="BW25" i="5"/>
  <c r="BV25" i="5"/>
  <c r="CQ25" i="5"/>
  <c r="CL25" i="5"/>
  <c r="CP25" i="5"/>
  <c r="BS25" i="5"/>
  <c r="CO25" i="5"/>
  <c r="BR25" i="5"/>
  <c r="CN25" i="5"/>
  <c r="BN25" i="5"/>
  <c r="CM25" i="5"/>
  <c r="BI25" i="5"/>
  <c r="BE25" i="5"/>
  <c r="BD25" i="5"/>
  <c r="CK25" i="5"/>
  <c r="CJ25" i="5"/>
  <c r="BZ25" i="5"/>
  <c r="BG25" i="5"/>
  <c r="BF25" i="5"/>
  <c r="CC25" i="5"/>
  <c r="CB25" i="5"/>
  <c r="BY25" i="5"/>
  <c r="O26" i="5"/>
  <c r="AQ25" i="5"/>
  <c r="AA25" i="5"/>
  <c r="AP25" i="5"/>
  <c r="Z25" i="5"/>
  <c r="AV25" i="5"/>
  <c r="AD25" i="5"/>
  <c r="AU25" i="5"/>
  <c r="AC25" i="5"/>
  <c r="AT25" i="5"/>
  <c r="AB25" i="5"/>
  <c r="BB25" i="5"/>
  <c r="AG25" i="5"/>
  <c r="BA25" i="5"/>
  <c r="AF25" i="5"/>
  <c r="AN25" i="5"/>
  <c r="S25" i="5"/>
  <c r="AM25" i="5"/>
  <c r="R25" i="5"/>
  <c r="AK25" i="5"/>
  <c r="AH25" i="5"/>
  <c r="AJ25" i="5"/>
  <c r="Y25" i="5"/>
  <c r="AI25" i="5"/>
  <c r="AE25" i="5"/>
  <c r="V25" i="5"/>
  <c r="U25" i="5"/>
  <c r="T25" i="5"/>
  <c r="Q25" i="5"/>
  <c r="P25" i="5"/>
  <c r="AW25" i="5"/>
  <c r="AS25" i="5"/>
  <c r="AR25" i="5"/>
  <c r="AO25" i="5"/>
  <c r="AL25" i="5"/>
  <c r="X25" i="5"/>
  <c r="W25" i="5"/>
  <c r="BC25" i="5"/>
  <c r="AZ25" i="5"/>
  <c r="AY25" i="5"/>
  <c r="AX25" i="5"/>
  <c r="CO26" i="5" l="1"/>
  <c r="BY26" i="5"/>
  <c r="BI26" i="5"/>
  <c r="CM26" i="5"/>
  <c r="BW26" i="5"/>
  <c r="BG26" i="5"/>
  <c r="CE26" i="5"/>
  <c r="BM26" i="5"/>
  <c r="CG26" i="5"/>
  <c r="BN26" i="5"/>
  <c r="BL26" i="5"/>
  <c r="CF26" i="5"/>
  <c r="CD26" i="5"/>
  <c r="BK26" i="5"/>
  <c r="CA26" i="5"/>
  <c r="BF26" i="5"/>
  <c r="BZ26" i="5"/>
  <c r="CL26" i="5"/>
  <c r="BJ26" i="5"/>
  <c r="BE26" i="5"/>
  <c r="BU26" i="5"/>
  <c r="CK26" i="5"/>
  <c r="BH26" i="5"/>
  <c r="CI26" i="5"/>
  <c r="CH26" i="5"/>
  <c r="CJ26" i="5"/>
  <c r="BD26" i="5"/>
  <c r="BV26" i="5"/>
  <c r="CC26" i="5"/>
  <c r="CB26" i="5"/>
  <c r="BX26" i="5"/>
  <c r="CP26" i="5"/>
  <c r="CN26" i="5"/>
  <c r="BR26" i="5"/>
  <c r="BQ26" i="5"/>
  <c r="BT26" i="5"/>
  <c r="BS26" i="5"/>
  <c r="BO26" i="5"/>
  <c r="CQ26" i="5"/>
  <c r="BP26" i="5"/>
  <c r="O27" i="5"/>
  <c r="AY26" i="5"/>
  <c r="AI26" i="5"/>
  <c r="S26" i="5"/>
  <c r="AX26" i="5"/>
  <c r="AH26" i="5"/>
  <c r="R26" i="5"/>
  <c r="AR26" i="5"/>
  <c r="Z26" i="5"/>
  <c r="AQ26" i="5"/>
  <c r="Y26" i="5"/>
  <c r="AP26" i="5"/>
  <c r="X26" i="5"/>
  <c r="AK26" i="5"/>
  <c r="AJ26" i="5"/>
  <c r="AU26" i="5"/>
  <c r="W26" i="5"/>
  <c r="AT26" i="5"/>
  <c r="V26" i="5"/>
  <c r="AC26" i="5"/>
  <c r="T26" i="5"/>
  <c r="Q26" i="5"/>
  <c r="BC26" i="5"/>
  <c r="AB26" i="5"/>
  <c r="BA26" i="5"/>
  <c r="AW26" i="5"/>
  <c r="BB26" i="5"/>
  <c r="AA26" i="5"/>
  <c r="U26" i="5"/>
  <c r="AZ26" i="5"/>
  <c r="AG26" i="5"/>
  <c r="AE26" i="5"/>
  <c r="AF26" i="5"/>
  <c r="AD26" i="5"/>
  <c r="P26" i="5"/>
  <c r="AV26" i="5"/>
  <c r="AS26" i="5"/>
  <c r="AO26" i="5"/>
  <c r="AN26" i="5"/>
  <c r="AM26" i="5"/>
  <c r="AL26" i="5"/>
  <c r="CG27" i="5" l="1"/>
  <c r="BQ27" i="5"/>
  <c r="CF27" i="5"/>
  <c r="BP27" i="5"/>
  <c r="CE27" i="5"/>
  <c r="BO27" i="5"/>
  <c r="CB27" i="5"/>
  <c r="BI27" i="5"/>
  <c r="CI27" i="5"/>
  <c r="BL27" i="5"/>
  <c r="CH27" i="5"/>
  <c r="BK27" i="5"/>
  <c r="CD27" i="5"/>
  <c r="BJ27" i="5"/>
  <c r="BZ27" i="5"/>
  <c r="BF27" i="5"/>
  <c r="BY27" i="5"/>
  <c r="BE27" i="5"/>
  <c r="CA27" i="5"/>
  <c r="BV27" i="5"/>
  <c r="BU27" i="5"/>
  <c r="BX27" i="5"/>
  <c r="BN27" i="5"/>
  <c r="BM27" i="5"/>
  <c r="BW27" i="5"/>
  <c r="BT27" i="5"/>
  <c r="BS27" i="5"/>
  <c r="CQ27" i="5"/>
  <c r="BR27" i="5"/>
  <c r="CP27" i="5"/>
  <c r="CO27" i="5"/>
  <c r="CM27" i="5"/>
  <c r="CL27" i="5"/>
  <c r="CK27" i="5"/>
  <c r="CC27" i="5"/>
  <c r="BG27" i="5"/>
  <c r="CN27" i="5"/>
  <c r="CJ27" i="5"/>
  <c r="BH27" i="5"/>
  <c r="BD27" i="5"/>
  <c r="O28" i="5"/>
  <c r="BB27" i="5"/>
  <c r="AL27" i="5"/>
  <c r="V27" i="5"/>
  <c r="AS27" i="5"/>
  <c r="AB27" i="5"/>
  <c r="AR27" i="5"/>
  <c r="AA27" i="5"/>
  <c r="AP27" i="5"/>
  <c r="W27" i="5"/>
  <c r="AO27" i="5"/>
  <c r="U27" i="5"/>
  <c r="AN27" i="5"/>
  <c r="T27" i="5"/>
  <c r="AT27" i="5"/>
  <c r="R27" i="5"/>
  <c r="AQ27" i="5"/>
  <c r="Q27" i="5"/>
  <c r="BA27" i="5"/>
  <c r="AE27" i="5"/>
  <c r="AZ27" i="5"/>
  <c r="AD27" i="5"/>
  <c r="AX27" i="5"/>
  <c r="P27" i="5"/>
  <c r="AK27" i="5"/>
  <c r="AW27" i="5"/>
  <c r="AM27" i="5"/>
  <c r="AV27" i="5"/>
  <c r="AU27" i="5"/>
  <c r="AJ27" i="5"/>
  <c r="AI27" i="5"/>
  <c r="AH27" i="5"/>
  <c r="AG27" i="5"/>
  <c r="AF27" i="5"/>
  <c r="S27" i="5"/>
  <c r="BC27" i="5"/>
  <c r="AY27" i="5"/>
  <c r="AC27" i="5"/>
  <c r="Y27" i="5"/>
  <c r="X27" i="5"/>
  <c r="Z27" i="5"/>
  <c r="CI28" i="5" l="1"/>
  <c r="BS28" i="5"/>
  <c r="CH28" i="5"/>
  <c r="BR28" i="5"/>
  <c r="CF28" i="5"/>
  <c r="BP28" i="5"/>
  <c r="CP28" i="5"/>
  <c r="BZ28" i="5"/>
  <c r="BJ28" i="5"/>
  <c r="CD28" i="5"/>
  <c r="BI28" i="5"/>
  <c r="CC28" i="5"/>
  <c r="BH28" i="5"/>
  <c r="CB28" i="5"/>
  <c r="BG28" i="5"/>
  <c r="BW28" i="5"/>
  <c r="BY28" i="5"/>
  <c r="BX28" i="5"/>
  <c r="BV28" i="5"/>
  <c r="BQ28" i="5"/>
  <c r="CQ28" i="5"/>
  <c r="BO28" i="5"/>
  <c r="BK28" i="5"/>
  <c r="BD28" i="5"/>
  <c r="CM28" i="5"/>
  <c r="BF28" i="5"/>
  <c r="CN28" i="5"/>
  <c r="CO28" i="5"/>
  <c r="BE28" i="5"/>
  <c r="CE28" i="5"/>
  <c r="CL28" i="5"/>
  <c r="CK28" i="5"/>
  <c r="CJ28" i="5"/>
  <c r="CG28" i="5"/>
  <c r="CA28" i="5"/>
  <c r="BU28" i="5"/>
  <c r="BN28" i="5"/>
  <c r="BM28" i="5"/>
  <c r="BL28" i="5"/>
  <c r="BT28" i="5"/>
  <c r="O29" i="5"/>
  <c r="AT28" i="5"/>
  <c r="AD28" i="5"/>
  <c r="AM28" i="5"/>
  <c r="V28" i="5"/>
  <c r="BC28" i="5"/>
  <c r="AL28" i="5"/>
  <c r="U28" i="5"/>
  <c r="AP28" i="5"/>
  <c r="W28" i="5"/>
  <c r="AO28" i="5"/>
  <c r="T28" i="5"/>
  <c r="AN28" i="5"/>
  <c r="S28" i="5"/>
  <c r="AY28" i="5"/>
  <c r="AB28" i="5"/>
  <c r="AX28" i="5"/>
  <c r="AA28" i="5"/>
  <c r="AJ28" i="5"/>
  <c r="AI28" i="5"/>
  <c r="AR28" i="5"/>
  <c r="AH28" i="5"/>
  <c r="AG28" i="5"/>
  <c r="AQ28" i="5"/>
  <c r="AF28" i="5"/>
  <c r="AK28" i="5"/>
  <c r="BA28" i="5"/>
  <c r="AW28" i="5"/>
  <c r="AZ28" i="5"/>
  <c r="AV28" i="5"/>
  <c r="AU28" i="5"/>
  <c r="Y28" i="5"/>
  <c r="X28" i="5"/>
  <c r="R28" i="5"/>
  <c r="Q28" i="5"/>
  <c r="P28" i="5"/>
  <c r="BB28" i="5"/>
  <c r="AS28" i="5"/>
  <c r="AE28" i="5"/>
  <c r="AC28" i="5"/>
  <c r="Z28" i="5"/>
  <c r="CO29" i="5" l="1"/>
  <c r="BY29" i="5"/>
  <c r="BI29" i="5"/>
  <c r="CN29" i="5"/>
  <c r="BX29" i="5"/>
  <c r="BH29" i="5"/>
  <c r="CM29" i="5"/>
  <c r="BW29" i="5"/>
  <c r="BG29" i="5"/>
  <c r="CC29" i="5"/>
  <c r="BJ29" i="5"/>
  <c r="CI29" i="5"/>
  <c r="BO29" i="5"/>
  <c r="CH29" i="5"/>
  <c r="BN29" i="5"/>
  <c r="CG29" i="5"/>
  <c r="BM29" i="5"/>
  <c r="CD29" i="5"/>
  <c r="BF29" i="5"/>
  <c r="CB29" i="5"/>
  <c r="BE29" i="5"/>
  <c r="BS29" i="5"/>
  <c r="CJ29" i="5"/>
  <c r="BR29" i="5"/>
  <c r="CQ29" i="5"/>
  <c r="BQ29" i="5"/>
  <c r="BP29" i="5"/>
  <c r="BL29" i="5"/>
  <c r="CF29" i="5"/>
  <c r="CP29" i="5"/>
  <c r="BK29" i="5"/>
  <c r="CL29" i="5"/>
  <c r="BD29" i="5"/>
  <c r="CK29" i="5"/>
  <c r="CE29" i="5"/>
  <c r="CA29" i="5"/>
  <c r="BU29" i="5"/>
  <c r="BT29" i="5"/>
  <c r="BZ29" i="5"/>
  <c r="BV29" i="5"/>
  <c r="O30" i="5"/>
  <c r="BB29" i="5"/>
  <c r="AL29" i="5"/>
  <c r="V29" i="5"/>
  <c r="AX29" i="5"/>
  <c r="AG29" i="5"/>
  <c r="P29" i="5"/>
  <c r="AW29" i="5"/>
  <c r="AF29" i="5"/>
  <c r="AV29" i="5"/>
  <c r="AO29" i="5"/>
  <c r="U29" i="5"/>
  <c r="AN29" i="5"/>
  <c r="T29" i="5"/>
  <c r="AM29" i="5"/>
  <c r="S29" i="5"/>
  <c r="AI29" i="5"/>
  <c r="AH29" i="5"/>
  <c r="AT29" i="5"/>
  <c r="X29" i="5"/>
  <c r="AS29" i="5"/>
  <c r="W29" i="5"/>
  <c r="AE29" i="5"/>
  <c r="Z29" i="5"/>
  <c r="AD29" i="5"/>
  <c r="AC29" i="5"/>
  <c r="AB29" i="5"/>
  <c r="AA29" i="5"/>
  <c r="BC29" i="5"/>
  <c r="BA29" i="5"/>
  <c r="AZ29" i="5"/>
  <c r="AP29" i="5"/>
  <c r="AK29" i="5"/>
  <c r="AJ29" i="5"/>
  <c r="Y29" i="5"/>
  <c r="R29" i="5"/>
  <c r="Q29" i="5"/>
  <c r="AY29" i="5"/>
  <c r="AU29" i="5"/>
  <c r="AR29" i="5"/>
  <c r="AQ29" i="5"/>
  <c r="CQ30" i="5" l="1"/>
  <c r="CA30" i="5"/>
  <c r="BK30" i="5"/>
  <c r="CP30" i="5"/>
  <c r="BZ30" i="5"/>
  <c r="BJ30" i="5"/>
  <c r="CN30" i="5"/>
  <c r="BX30" i="5"/>
  <c r="BH30" i="5"/>
  <c r="CH30" i="5"/>
  <c r="BR30" i="5"/>
  <c r="CG30" i="5"/>
  <c r="BM30" i="5"/>
  <c r="CF30" i="5"/>
  <c r="BL30" i="5"/>
  <c r="CE30" i="5"/>
  <c r="BI30" i="5"/>
  <c r="CK30" i="5"/>
  <c r="BG30" i="5"/>
  <c r="BP30" i="5"/>
  <c r="CO30" i="5"/>
  <c r="BO30" i="5"/>
  <c r="CM30" i="5"/>
  <c r="BN30" i="5"/>
  <c r="CI30" i="5"/>
  <c r="BD30" i="5"/>
  <c r="CD30" i="5"/>
  <c r="BF30" i="5"/>
  <c r="BE30" i="5"/>
  <c r="CB30" i="5"/>
  <c r="BY30" i="5"/>
  <c r="CL30" i="5"/>
  <c r="CJ30" i="5"/>
  <c r="CC30" i="5"/>
  <c r="BU30" i="5"/>
  <c r="BT30" i="5"/>
  <c r="BQ30" i="5"/>
  <c r="BS30" i="5"/>
  <c r="BW30" i="5"/>
  <c r="BV30" i="5"/>
  <c r="O31" i="5"/>
  <c r="AT30" i="5"/>
  <c r="AD30" i="5"/>
  <c r="AR30" i="5"/>
  <c r="AA30" i="5"/>
  <c r="AQ30" i="5"/>
  <c r="Z30" i="5"/>
  <c r="AP30" i="5"/>
  <c r="Y30" i="5"/>
  <c r="AO30" i="5"/>
  <c r="U30" i="5"/>
  <c r="AN30" i="5"/>
  <c r="T30" i="5"/>
  <c r="AM30" i="5"/>
  <c r="S30" i="5"/>
  <c r="AW30" i="5"/>
  <c r="V30" i="5"/>
  <c r="AV30" i="5"/>
  <c r="R30" i="5"/>
  <c r="AG30" i="5"/>
  <c r="BC30" i="5"/>
  <c r="AF30" i="5"/>
  <c r="AC30" i="5"/>
  <c r="BB30" i="5"/>
  <c r="Q30" i="5"/>
  <c r="AZ30" i="5"/>
  <c r="AB30" i="5"/>
  <c r="W30" i="5"/>
  <c r="BA30" i="5"/>
  <c r="P30" i="5"/>
  <c r="X30" i="5"/>
  <c r="AH30" i="5"/>
  <c r="AE30" i="5"/>
  <c r="AX30" i="5"/>
  <c r="AU30" i="5"/>
  <c r="AS30" i="5"/>
  <c r="AL30" i="5"/>
  <c r="AK30" i="5"/>
  <c r="AJ30" i="5"/>
  <c r="AI30" i="5"/>
  <c r="AY30" i="5"/>
  <c r="CI31" i="5" l="1"/>
  <c r="BS31" i="5"/>
  <c r="CH31" i="5"/>
  <c r="BR31" i="5"/>
  <c r="CF31" i="5"/>
  <c r="BP31" i="5"/>
  <c r="CP31" i="5"/>
  <c r="BZ31" i="5"/>
  <c r="BJ31" i="5"/>
  <c r="CK31" i="5"/>
  <c r="BN31" i="5"/>
  <c r="CJ31" i="5"/>
  <c r="BM31" i="5"/>
  <c r="CG31" i="5"/>
  <c r="BL31" i="5"/>
  <c r="BW31" i="5"/>
  <c r="CC31" i="5"/>
  <c r="BD31" i="5"/>
  <c r="CB31" i="5"/>
  <c r="CA31" i="5"/>
  <c r="BV31" i="5"/>
  <c r="BU31" i="5"/>
  <c r="BI31" i="5"/>
  <c r="CQ31" i="5"/>
  <c r="CE31" i="5"/>
  <c r="BH31" i="5"/>
  <c r="BE31" i="5"/>
  <c r="BG31" i="5"/>
  <c r="BF31" i="5"/>
  <c r="CO31" i="5"/>
  <c r="CN31" i="5"/>
  <c r="CM31" i="5"/>
  <c r="CL31" i="5"/>
  <c r="CD31" i="5"/>
  <c r="BY31" i="5"/>
  <c r="BX31" i="5"/>
  <c r="BQ31" i="5"/>
  <c r="BT31" i="5"/>
  <c r="BO31" i="5"/>
  <c r="BK31" i="5"/>
  <c r="O32" i="5"/>
  <c r="BB31" i="5"/>
  <c r="AL31" i="5"/>
  <c r="V31" i="5"/>
  <c r="AM31" i="5"/>
  <c r="U31" i="5"/>
  <c r="BC31" i="5"/>
  <c r="AK31" i="5"/>
  <c r="T31" i="5"/>
  <c r="BA31" i="5"/>
  <c r="AJ31" i="5"/>
  <c r="S31" i="5"/>
  <c r="AS31" i="5"/>
  <c r="Y31" i="5"/>
  <c r="AR31" i="5"/>
  <c r="X31" i="5"/>
  <c r="AQ31" i="5"/>
  <c r="W31" i="5"/>
  <c r="AF31" i="5"/>
  <c r="AE31" i="5"/>
  <c r="AT31" i="5"/>
  <c r="P31" i="5"/>
  <c r="AP31" i="5"/>
  <c r="Z31" i="5"/>
  <c r="AZ31" i="5"/>
  <c r="R31" i="5"/>
  <c r="AV31" i="5"/>
  <c r="AY31" i="5"/>
  <c r="Q31" i="5"/>
  <c r="AX31" i="5"/>
  <c r="AW31" i="5"/>
  <c r="AN31" i="5"/>
  <c r="AH31" i="5"/>
  <c r="AI31" i="5"/>
  <c r="AG31" i="5"/>
  <c r="AD31" i="5"/>
  <c r="AU31" i="5"/>
  <c r="AO31" i="5"/>
  <c r="AC31" i="5"/>
  <c r="AA31" i="5"/>
  <c r="AB31" i="5"/>
  <c r="CG32" i="5" l="1"/>
  <c r="BQ32" i="5"/>
  <c r="CF32" i="5"/>
  <c r="BP32" i="5"/>
  <c r="CE32" i="5"/>
  <c r="BO32" i="5"/>
  <c r="CA32" i="5"/>
  <c r="BH32" i="5"/>
  <c r="CL32" i="5"/>
  <c r="BR32" i="5"/>
  <c r="CK32" i="5"/>
  <c r="BN32" i="5"/>
  <c r="CJ32" i="5"/>
  <c r="BM32" i="5"/>
  <c r="CD32" i="5"/>
  <c r="BJ32" i="5"/>
  <c r="CC32" i="5"/>
  <c r="BI32" i="5"/>
  <c r="CO32" i="5"/>
  <c r="BG32" i="5"/>
  <c r="CI32" i="5"/>
  <c r="CH32" i="5"/>
  <c r="CN32" i="5"/>
  <c r="BF32" i="5"/>
  <c r="CM32" i="5"/>
  <c r="BD32" i="5"/>
  <c r="BW32" i="5"/>
  <c r="BE32" i="5"/>
  <c r="BX32" i="5"/>
  <c r="CB32" i="5"/>
  <c r="BZ32" i="5"/>
  <c r="BY32" i="5"/>
  <c r="CQ32" i="5"/>
  <c r="CP32" i="5"/>
  <c r="BL32" i="5"/>
  <c r="BK32" i="5"/>
  <c r="BV32" i="5"/>
  <c r="BU32" i="5"/>
  <c r="BT32" i="5"/>
  <c r="BS32" i="5"/>
  <c r="O33" i="5"/>
  <c r="AT32" i="5"/>
  <c r="AD32" i="5"/>
  <c r="AS32" i="5"/>
  <c r="AC32" i="5"/>
  <c r="AZ32" i="5"/>
  <c r="AH32" i="5"/>
  <c r="P32" i="5"/>
  <c r="AY32" i="5"/>
  <c r="AG32" i="5"/>
  <c r="AX32" i="5"/>
  <c r="AF32" i="5"/>
  <c r="AV32" i="5"/>
  <c r="Y32" i="5"/>
  <c r="AU32" i="5"/>
  <c r="X32" i="5"/>
  <c r="AR32" i="5"/>
  <c r="W32" i="5"/>
  <c r="AQ32" i="5"/>
  <c r="S32" i="5"/>
  <c r="AP32" i="5"/>
  <c r="R32" i="5"/>
  <c r="AE32" i="5"/>
  <c r="AB32" i="5"/>
  <c r="BC32" i="5"/>
  <c r="Q32" i="5"/>
  <c r="AO32" i="5"/>
  <c r="AN32" i="5"/>
  <c r="BB32" i="5"/>
  <c r="AW32" i="5"/>
  <c r="BA32" i="5"/>
  <c r="AM32" i="5"/>
  <c r="AA32" i="5"/>
  <c r="Z32" i="5"/>
  <c r="V32" i="5"/>
  <c r="U32" i="5"/>
  <c r="T32" i="5"/>
  <c r="AL32" i="5"/>
  <c r="AK32" i="5"/>
  <c r="AJ32" i="5"/>
  <c r="AI32" i="5"/>
  <c r="CO33" i="5" l="1"/>
  <c r="BY33" i="5"/>
  <c r="BI33" i="5"/>
  <c r="CN33" i="5"/>
  <c r="BX33" i="5"/>
  <c r="BH33" i="5"/>
  <c r="CM33" i="5"/>
  <c r="BW33" i="5"/>
  <c r="BG33" i="5"/>
  <c r="CB33" i="5"/>
  <c r="BF33" i="5"/>
  <c r="CL33" i="5"/>
  <c r="BR33" i="5"/>
  <c r="CK33" i="5"/>
  <c r="BQ33" i="5"/>
  <c r="CJ33" i="5"/>
  <c r="BP33" i="5"/>
  <c r="CG33" i="5"/>
  <c r="BM33" i="5"/>
  <c r="CF33" i="5"/>
  <c r="BL33" i="5"/>
  <c r="CD33" i="5"/>
  <c r="BN33" i="5"/>
  <c r="CC33" i="5"/>
  <c r="CA33" i="5"/>
  <c r="BZ33" i="5"/>
  <c r="BV33" i="5"/>
  <c r="BU33" i="5"/>
  <c r="BT33" i="5"/>
  <c r="BS33" i="5"/>
  <c r="BO33" i="5"/>
  <c r="CP33" i="5"/>
  <c r="BK33" i="5"/>
  <c r="BJ33" i="5"/>
  <c r="CI33" i="5"/>
  <c r="CH33" i="5"/>
  <c r="CE33" i="5"/>
  <c r="BD33" i="5"/>
  <c r="CQ33" i="5"/>
  <c r="BE33" i="5"/>
  <c r="O34" i="5"/>
  <c r="BB33" i="5"/>
  <c r="AL33" i="5"/>
  <c r="V33" i="5"/>
  <c r="BA33" i="5"/>
  <c r="AK33" i="5"/>
  <c r="U33" i="5"/>
  <c r="AV33" i="5"/>
  <c r="AD33" i="5"/>
  <c r="AU33" i="5"/>
  <c r="AC33" i="5"/>
  <c r="AT33" i="5"/>
  <c r="AB33" i="5"/>
  <c r="BC33" i="5"/>
  <c r="AF33" i="5"/>
  <c r="AZ33" i="5"/>
  <c r="AE33" i="5"/>
  <c r="AY33" i="5"/>
  <c r="AA33" i="5"/>
  <c r="AI33" i="5"/>
  <c r="AH33" i="5"/>
  <c r="AR33" i="5"/>
  <c r="R33" i="5"/>
  <c r="AQ33" i="5"/>
  <c r="Q33" i="5"/>
  <c r="AX33" i="5"/>
  <c r="AP33" i="5"/>
  <c r="AW33" i="5"/>
  <c r="AO33" i="5"/>
  <c r="AN33" i="5"/>
  <c r="AS33" i="5"/>
  <c r="W33" i="5"/>
  <c r="T33" i="5"/>
  <c r="S33" i="5"/>
  <c r="P33" i="5"/>
  <c r="AM33" i="5"/>
  <c r="AJ33" i="5"/>
  <c r="AG33" i="5"/>
  <c r="Z33" i="5"/>
  <c r="Y33" i="5"/>
  <c r="X33" i="5"/>
  <c r="CG34" i="5" l="1"/>
  <c r="BQ34" i="5"/>
  <c r="CF34" i="5"/>
  <c r="BP34" i="5"/>
  <c r="CE34" i="5"/>
  <c r="BO34" i="5"/>
  <c r="BZ34" i="5"/>
  <c r="BG34" i="5"/>
  <c r="CO34" i="5"/>
  <c r="BU34" i="5"/>
  <c r="BT34" i="5"/>
  <c r="CN34" i="5"/>
  <c r="CM34" i="5"/>
  <c r="BS34" i="5"/>
  <c r="CJ34" i="5"/>
  <c r="BM34" i="5"/>
  <c r="CI34" i="5"/>
  <c r="BL34" i="5"/>
  <c r="BW34" i="5"/>
  <c r="BR34" i="5"/>
  <c r="CK34" i="5"/>
  <c r="BV34" i="5"/>
  <c r="BN34" i="5"/>
  <c r="BK34" i="5"/>
  <c r="BF34" i="5"/>
  <c r="CH34" i="5"/>
  <c r="CQ34" i="5"/>
  <c r="BJ34" i="5"/>
  <c r="CP34" i="5"/>
  <c r="BI34" i="5"/>
  <c r="CL34" i="5"/>
  <c r="BH34" i="5"/>
  <c r="BE34" i="5"/>
  <c r="CD34" i="5"/>
  <c r="CC34" i="5"/>
  <c r="BX34" i="5"/>
  <c r="BD34" i="5"/>
  <c r="CB34" i="5"/>
  <c r="CA34" i="5"/>
  <c r="BY34" i="5"/>
  <c r="O35" i="5"/>
  <c r="BC34" i="5"/>
  <c r="AM34" i="5"/>
  <c r="W34" i="5"/>
  <c r="AV34" i="5"/>
  <c r="AE34" i="5"/>
  <c r="AU34" i="5"/>
  <c r="AD34" i="5"/>
  <c r="AT34" i="5"/>
  <c r="AA34" i="5"/>
  <c r="AS34" i="5"/>
  <c r="Z34" i="5"/>
  <c r="AR34" i="5"/>
  <c r="Y34" i="5"/>
  <c r="AK34" i="5"/>
  <c r="AJ34" i="5"/>
  <c r="AI34" i="5"/>
  <c r="AZ34" i="5"/>
  <c r="U34" i="5"/>
  <c r="AY34" i="5"/>
  <c r="T34" i="5"/>
  <c r="AH34" i="5"/>
  <c r="AG34" i="5"/>
  <c r="AX34" i="5"/>
  <c r="AN34" i="5"/>
  <c r="AW34" i="5"/>
  <c r="AQ34" i="5"/>
  <c r="AP34" i="5"/>
  <c r="AO34" i="5"/>
  <c r="AL34" i="5"/>
  <c r="AC34" i="5"/>
  <c r="AF34" i="5"/>
  <c r="AB34" i="5"/>
  <c r="X34" i="5"/>
  <c r="P34" i="5"/>
  <c r="BB34" i="5"/>
  <c r="BA34" i="5"/>
  <c r="V34" i="5"/>
  <c r="S34" i="5"/>
  <c r="R34" i="5"/>
  <c r="Q34" i="5"/>
  <c r="CO35" i="5" l="1"/>
  <c r="BY35" i="5"/>
  <c r="BI35" i="5"/>
  <c r="CN35" i="5"/>
  <c r="BX35" i="5"/>
  <c r="BH35" i="5"/>
  <c r="CM35" i="5"/>
  <c r="BW35" i="5"/>
  <c r="BG35" i="5"/>
  <c r="CA35" i="5"/>
  <c r="BE35" i="5"/>
  <c r="BU35" i="5"/>
  <c r="CQ35" i="5"/>
  <c r="BT35" i="5"/>
  <c r="CP35" i="5"/>
  <c r="BS35" i="5"/>
  <c r="CJ35" i="5"/>
  <c r="BP35" i="5"/>
  <c r="CI35" i="5"/>
  <c r="BO35" i="5"/>
  <c r="BL35" i="5"/>
  <c r="BF35" i="5"/>
  <c r="BD35" i="5"/>
  <c r="CL35" i="5"/>
  <c r="BK35" i="5"/>
  <c r="CK35" i="5"/>
  <c r="BJ35" i="5"/>
  <c r="CH35" i="5"/>
  <c r="CG35" i="5"/>
  <c r="CB35" i="5"/>
  <c r="CF35" i="5"/>
  <c r="CE35" i="5"/>
  <c r="CD35" i="5"/>
  <c r="CC35" i="5"/>
  <c r="BR35" i="5"/>
  <c r="BQ35" i="5"/>
  <c r="BZ35" i="5"/>
  <c r="BV35" i="5"/>
  <c r="BM35" i="5"/>
  <c r="BN35" i="5"/>
  <c r="O36" i="5"/>
  <c r="AU35" i="5"/>
  <c r="AE35" i="5"/>
  <c r="AP35" i="5"/>
  <c r="Y35" i="5"/>
  <c r="AO35" i="5"/>
  <c r="X35" i="5"/>
  <c r="AT35" i="5"/>
  <c r="AA35" i="5"/>
  <c r="AS35" i="5"/>
  <c r="Z35" i="5"/>
  <c r="AR35" i="5"/>
  <c r="W35" i="5"/>
  <c r="AV35" i="5"/>
  <c r="T35" i="5"/>
  <c r="AQ35" i="5"/>
  <c r="S35" i="5"/>
  <c r="AN35" i="5"/>
  <c r="R35" i="5"/>
  <c r="AL35" i="5"/>
  <c r="AK35" i="5"/>
  <c r="BB35" i="5"/>
  <c r="AB35" i="5"/>
  <c r="BA35" i="5"/>
  <c r="V35" i="5"/>
  <c r="AY35" i="5"/>
  <c r="AJ35" i="5"/>
  <c r="AX35" i="5"/>
  <c r="AM35" i="5"/>
  <c r="AI35" i="5"/>
  <c r="AW35" i="5"/>
  <c r="BC35" i="5"/>
  <c r="AD35" i="5"/>
  <c r="AC35" i="5"/>
  <c r="U35" i="5"/>
  <c r="Q35" i="5"/>
  <c r="P35" i="5"/>
  <c r="AZ35" i="5"/>
  <c r="AH35" i="5"/>
  <c r="AG35" i="5"/>
  <c r="AF35" i="5"/>
  <c r="CG36" i="5" l="1"/>
  <c r="BQ36" i="5"/>
  <c r="CF36" i="5"/>
  <c r="BP36" i="5"/>
  <c r="CE36" i="5"/>
  <c r="BO36" i="5"/>
  <c r="BY36" i="5"/>
  <c r="BF36" i="5"/>
  <c r="BX36" i="5"/>
  <c r="BD36" i="5"/>
  <c r="CQ36" i="5"/>
  <c r="BW36" i="5"/>
  <c r="CP36" i="5"/>
  <c r="BV36" i="5"/>
  <c r="CM36" i="5"/>
  <c r="BS36" i="5"/>
  <c r="CL36" i="5"/>
  <c r="BR36" i="5"/>
  <c r="CH36" i="5"/>
  <c r="BE36" i="5"/>
  <c r="CD36" i="5"/>
  <c r="CB36" i="5"/>
  <c r="CA36" i="5"/>
  <c r="BM36" i="5"/>
  <c r="CC36" i="5"/>
  <c r="BN36" i="5"/>
  <c r="BZ36" i="5"/>
  <c r="BU36" i="5"/>
  <c r="BT36" i="5"/>
  <c r="BH36" i="5"/>
  <c r="BG36" i="5"/>
  <c r="CO36" i="5"/>
  <c r="CN36" i="5"/>
  <c r="CK36" i="5"/>
  <c r="CI36" i="5"/>
  <c r="BI36" i="5"/>
  <c r="CJ36" i="5"/>
  <c r="BL36" i="5"/>
  <c r="BK36" i="5"/>
  <c r="BJ36" i="5"/>
  <c r="O37" i="5"/>
  <c r="BC36" i="5"/>
  <c r="AM36" i="5"/>
  <c r="W36" i="5"/>
  <c r="BA36" i="5"/>
  <c r="AJ36" i="5"/>
  <c r="S36" i="5"/>
  <c r="AZ36" i="5"/>
  <c r="AI36" i="5"/>
  <c r="R36" i="5"/>
  <c r="AS36" i="5"/>
  <c r="Z36" i="5"/>
  <c r="AR36" i="5"/>
  <c r="Y36" i="5"/>
  <c r="AQ36" i="5"/>
  <c r="X36" i="5"/>
  <c r="BB36" i="5"/>
  <c r="AD36" i="5"/>
  <c r="AY36" i="5"/>
  <c r="AC36" i="5"/>
  <c r="AX36" i="5"/>
  <c r="AB36" i="5"/>
  <c r="AF36" i="5"/>
  <c r="AE36" i="5"/>
  <c r="AP36" i="5"/>
  <c r="AO36" i="5"/>
  <c r="AV36" i="5"/>
  <c r="AN36" i="5"/>
  <c r="AK36" i="5"/>
  <c r="AU36" i="5"/>
  <c r="AL36" i="5"/>
  <c r="AT36" i="5"/>
  <c r="U36" i="5"/>
  <c r="T36" i="5"/>
  <c r="Q36" i="5"/>
  <c r="P36" i="5"/>
  <c r="AW36" i="5"/>
  <c r="AH36" i="5"/>
  <c r="AG36" i="5"/>
  <c r="AA36" i="5"/>
  <c r="V36" i="5"/>
  <c r="CQ37" i="5" l="1"/>
  <c r="CA37" i="5"/>
  <c r="BK37" i="5"/>
  <c r="CP37" i="5"/>
  <c r="BZ37" i="5"/>
  <c r="BJ37" i="5"/>
  <c r="CN37" i="5"/>
  <c r="BX37" i="5"/>
  <c r="BH37" i="5"/>
  <c r="CH37" i="5"/>
  <c r="BR37" i="5"/>
  <c r="CL37" i="5"/>
  <c r="BQ37" i="5"/>
  <c r="CK37" i="5"/>
  <c r="BP37" i="5"/>
  <c r="CJ37" i="5"/>
  <c r="BO37" i="5"/>
  <c r="CG37" i="5"/>
  <c r="BG37" i="5"/>
  <c r="BT37" i="5"/>
  <c r="BS37" i="5"/>
  <c r="BN37" i="5"/>
  <c r="CM37" i="5"/>
  <c r="BI37" i="5"/>
  <c r="CI37" i="5"/>
  <c r="BF37" i="5"/>
  <c r="BL37" i="5"/>
  <c r="CC37" i="5"/>
  <c r="BE37" i="5"/>
  <c r="BD37" i="5"/>
  <c r="CO37" i="5"/>
  <c r="CF37" i="5"/>
  <c r="CE37" i="5"/>
  <c r="CD37" i="5"/>
  <c r="BW37" i="5"/>
  <c r="BV37" i="5"/>
  <c r="CB37" i="5"/>
  <c r="BY37" i="5"/>
  <c r="BM37" i="5"/>
  <c r="BU37" i="5"/>
  <c r="O38" i="5"/>
  <c r="AU37" i="5"/>
  <c r="AE37" i="5"/>
  <c r="AV37" i="5"/>
  <c r="AD37" i="5"/>
  <c r="AT37" i="5"/>
  <c r="AC37" i="5"/>
  <c r="AQ37" i="5"/>
  <c r="X37" i="5"/>
  <c r="AP37" i="5"/>
  <c r="W37" i="5"/>
  <c r="AO37" i="5"/>
  <c r="V37" i="5"/>
  <c r="AK37" i="5"/>
  <c r="AJ37" i="5"/>
  <c r="AI37" i="5"/>
  <c r="AY37" i="5"/>
  <c r="T37" i="5"/>
  <c r="AX37" i="5"/>
  <c r="S37" i="5"/>
  <c r="AG37" i="5"/>
  <c r="AF37" i="5"/>
  <c r="AW37" i="5"/>
  <c r="AS37" i="5"/>
  <c r="AL37" i="5"/>
  <c r="AR37" i="5"/>
  <c r="AN37" i="5"/>
  <c r="AM37" i="5"/>
  <c r="BA37" i="5"/>
  <c r="AH37" i="5"/>
  <c r="AZ37" i="5"/>
  <c r="AB37" i="5"/>
  <c r="AA37" i="5"/>
  <c r="Q37" i="5"/>
  <c r="P37" i="5"/>
  <c r="BC37" i="5"/>
  <c r="BB37" i="5"/>
  <c r="Z37" i="5"/>
  <c r="Y37" i="5"/>
  <c r="U37" i="5"/>
  <c r="R37" i="5"/>
  <c r="CI38" i="5" l="1"/>
  <c r="BS38" i="5"/>
  <c r="CH38" i="5"/>
  <c r="BR38" i="5"/>
  <c r="CF38" i="5"/>
  <c r="BP38" i="5"/>
  <c r="CP38" i="5"/>
  <c r="BZ38" i="5"/>
  <c r="BJ38" i="5"/>
  <c r="CO38" i="5"/>
  <c r="BU38" i="5"/>
  <c r="CN38" i="5"/>
  <c r="BT38" i="5"/>
  <c r="CM38" i="5"/>
  <c r="BQ38" i="5"/>
  <c r="BW38" i="5"/>
  <c r="CG38" i="5"/>
  <c r="BG38" i="5"/>
  <c r="CE38" i="5"/>
  <c r="BF38" i="5"/>
  <c r="CD38" i="5"/>
  <c r="BE38" i="5"/>
  <c r="CA38" i="5"/>
  <c r="BY38" i="5"/>
  <c r="BL38" i="5"/>
  <c r="BD38" i="5"/>
  <c r="BK38" i="5"/>
  <c r="BH38" i="5"/>
  <c r="BI38" i="5"/>
  <c r="CC38" i="5"/>
  <c r="CQ38" i="5"/>
  <c r="CL38" i="5"/>
  <c r="CK38" i="5"/>
  <c r="CJ38" i="5"/>
  <c r="BN38" i="5"/>
  <c r="BM38" i="5"/>
  <c r="BV38" i="5"/>
  <c r="BO38" i="5"/>
  <c r="CB38" i="5"/>
  <c r="BX38" i="5"/>
  <c r="O39" i="5"/>
  <c r="AV38" i="5"/>
  <c r="AF38" i="5"/>
  <c r="AT38" i="5"/>
  <c r="BC38" i="5"/>
  <c r="AM38" i="5"/>
  <c r="W38" i="5"/>
  <c r="AQ38" i="5"/>
  <c r="Y38" i="5"/>
  <c r="AP38" i="5"/>
  <c r="X38" i="5"/>
  <c r="AS38" i="5"/>
  <c r="V38" i="5"/>
  <c r="AR38" i="5"/>
  <c r="U38" i="5"/>
  <c r="AO38" i="5"/>
  <c r="T38" i="5"/>
  <c r="AX38" i="5"/>
  <c r="S38" i="5"/>
  <c r="AW38" i="5"/>
  <c r="R38" i="5"/>
  <c r="AU38" i="5"/>
  <c r="Q38" i="5"/>
  <c r="AK38" i="5"/>
  <c r="AJ38" i="5"/>
  <c r="AA38" i="5"/>
  <c r="BB38" i="5"/>
  <c r="Z38" i="5"/>
  <c r="AZ38" i="5"/>
  <c r="AI38" i="5"/>
  <c r="AH38" i="5"/>
  <c r="AY38" i="5"/>
  <c r="AL38" i="5"/>
  <c r="AN38" i="5"/>
  <c r="AE38" i="5"/>
  <c r="AD38" i="5"/>
  <c r="AC38" i="5"/>
  <c r="AB38" i="5"/>
  <c r="P38" i="5"/>
  <c r="BA38" i="5"/>
  <c r="AG38" i="5"/>
  <c r="CQ39" i="5" l="1"/>
  <c r="CA39" i="5"/>
  <c r="BK39" i="5"/>
  <c r="CP39" i="5"/>
  <c r="BZ39" i="5"/>
  <c r="BJ39" i="5"/>
  <c r="CN39" i="5"/>
  <c r="BX39" i="5"/>
  <c r="BH39" i="5"/>
  <c r="CH39" i="5"/>
  <c r="BR39" i="5"/>
  <c r="BV39" i="5"/>
  <c r="BU39" i="5"/>
  <c r="CO39" i="5"/>
  <c r="BT39" i="5"/>
  <c r="CG39" i="5"/>
  <c r="BG39" i="5"/>
  <c r="BW39" i="5"/>
  <c r="BS39" i="5"/>
  <c r="BQ39" i="5"/>
  <c r="CM39" i="5"/>
  <c r="BN39" i="5"/>
  <c r="CL39" i="5"/>
  <c r="BM39" i="5"/>
  <c r="BL39" i="5"/>
  <c r="BI39" i="5"/>
  <c r="BD39" i="5"/>
  <c r="CE39" i="5"/>
  <c r="BF39" i="5"/>
  <c r="BE39" i="5"/>
  <c r="CK39" i="5"/>
  <c r="CJ39" i="5"/>
  <c r="CI39" i="5"/>
  <c r="CF39" i="5"/>
  <c r="CC39" i="5"/>
  <c r="CB39" i="5"/>
  <c r="BY39" i="5"/>
  <c r="CD39" i="5"/>
  <c r="BP39" i="5"/>
  <c r="BO39" i="5"/>
  <c r="O40" i="5"/>
  <c r="AN39" i="5"/>
  <c r="X39" i="5"/>
  <c r="BB39" i="5"/>
  <c r="AL39" i="5"/>
  <c r="V39" i="5"/>
  <c r="AU39" i="5"/>
  <c r="AE39" i="5"/>
  <c r="AQ39" i="5"/>
  <c r="W39" i="5"/>
  <c r="AP39" i="5"/>
  <c r="U39" i="5"/>
  <c r="AX39" i="5"/>
  <c r="AB39" i="5"/>
  <c r="AW39" i="5"/>
  <c r="AA39" i="5"/>
  <c r="AV39" i="5"/>
  <c r="Z39" i="5"/>
  <c r="AI39" i="5"/>
  <c r="AH39" i="5"/>
  <c r="AG39" i="5"/>
  <c r="AJ39" i="5"/>
  <c r="AF39" i="5"/>
  <c r="AY39" i="5"/>
  <c r="P39" i="5"/>
  <c r="AT39" i="5"/>
  <c r="BC39" i="5"/>
  <c r="AS39" i="5"/>
  <c r="BA39" i="5"/>
  <c r="AO39" i="5"/>
  <c r="AZ39" i="5"/>
  <c r="AR39" i="5"/>
  <c r="AD39" i="5"/>
  <c r="AC39" i="5"/>
  <c r="Y39" i="5"/>
  <c r="T39" i="5"/>
  <c r="S39" i="5"/>
  <c r="AM39" i="5"/>
  <c r="AK39" i="5"/>
  <c r="R39" i="5"/>
  <c r="Q39" i="5"/>
  <c r="CI40" i="5" l="1"/>
  <c r="BS40" i="5"/>
  <c r="CH40" i="5"/>
  <c r="BR40" i="5"/>
  <c r="CF40" i="5"/>
  <c r="BP40" i="5"/>
  <c r="CP40" i="5"/>
  <c r="BZ40" i="5"/>
  <c r="BJ40" i="5"/>
  <c r="CA40" i="5"/>
  <c r="BF40" i="5"/>
  <c r="BY40" i="5"/>
  <c r="BE40" i="5"/>
  <c r="BX40" i="5"/>
  <c r="BD40" i="5"/>
  <c r="BW40" i="5"/>
  <c r="BU40" i="5"/>
  <c r="CN40" i="5"/>
  <c r="BL40" i="5"/>
  <c r="CM40" i="5"/>
  <c r="BK40" i="5"/>
  <c r="CL40" i="5"/>
  <c r="BI40" i="5"/>
  <c r="CG40" i="5"/>
  <c r="CE40" i="5"/>
  <c r="BO40" i="5"/>
  <c r="BH40" i="5"/>
  <c r="BN40" i="5"/>
  <c r="BM40" i="5"/>
  <c r="BG40" i="5"/>
  <c r="CQ40" i="5"/>
  <c r="CO40" i="5"/>
  <c r="CK40" i="5"/>
  <c r="CJ40" i="5"/>
  <c r="CD40" i="5"/>
  <c r="CC40" i="5"/>
  <c r="BT40" i="5"/>
  <c r="BQ40" i="5"/>
  <c r="CB40" i="5"/>
  <c r="BV40" i="5"/>
  <c r="O41" i="5"/>
  <c r="AV40" i="5"/>
  <c r="AF40" i="5"/>
  <c r="P40" i="5"/>
  <c r="AT40" i="5"/>
  <c r="AD40" i="5"/>
  <c r="BC40" i="5"/>
  <c r="AM40" i="5"/>
  <c r="W40" i="5"/>
  <c r="AP40" i="5"/>
  <c r="V40" i="5"/>
  <c r="AO40" i="5"/>
  <c r="U40" i="5"/>
  <c r="BB40" i="5"/>
  <c r="AG40" i="5"/>
  <c r="BA40" i="5"/>
  <c r="AE40" i="5"/>
  <c r="AZ40" i="5"/>
  <c r="AC40" i="5"/>
  <c r="AX40" i="5"/>
  <c r="X40" i="5"/>
  <c r="AW40" i="5"/>
  <c r="T40" i="5"/>
  <c r="AU40" i="5"/>
  <c r="S40" i="5"/>
  <c r="AB40" i="5"/>
  <c r="AA40" i="5"/>
  <c r="AQ40" i="5"/>
  <c r="AN40" i="5"/>
  <c r="AS40" i="5"/>
  <c r="AY40" i="5"/>
  <c r="AR40" i="5"/>
  <c r="AH40" i="5"/>
  <c r="Z40" i="5"/>
  <c r="Y40" i="5"/>
  <c r="R40" i="5"/>
  <c r="Q40" i="5"/>
  <c r="AL40" i="5"/>
  <c r="AK40" i="5"/>
  <c r="AJ40" i="5"/>
  <c r="AI40" i="5"/>
  <c r="CQ41" i="5" l="1"/>
  <c r="CA41" i="5"/>
  <c r="BK41" i="5"/>
  <c r="CP41" i="5"/>
  <c r="BZ41" i="5"/>
  <c r="BJ41" i="5"/>
  <c r="CN41" i="5"/>
  <c r="BX41" i="5"/>
  <c r="BH41" i="5"/>
  <c r="CH41" i="5"/>
  <c r="BR41" i="5"/>
  <c r="CD41" i="5"/>
  <c r="BG41" i="5"/>
  <c r="CC41" i="5"/>
  <c r="BF41" i="5"/>
  <c r="CB41" i="5"/>
  <c r="BE41" i="5"/>
  <c r="BY41" i="5"/>
  <c r="BD41" i="5"/>
  <c r="CL41" i="5"/>
  <c r="BM41" i="5"/>
  <c r="CG41" i="5"/>
  <c r="CF41" i="5"/>
  <c r="CE41" i="5"/>
  <c r="BU41" i="5"/>
  <c r="BT41" i="5"/>
  <c r="BQ41" i="5"/>
  <c r="BL41" i="5"/>
  <c r="CM41" i="5"/>
  <c r="BP41" i="5"/>
  <c r="BN41" i="5"/>
  <c r="BO41" i="5"/>
  <c r="BI41" i="5"/>
  <c r="CO41" i="5"/>
  <c r="CI41" i="5"/>
  <c r="CK41" i="5"/>
  <c r="CJ41" i="5"/>
  <c r="BW41" i="5"/>
  <c r="BV41" i="5"/>
  <c r="BS41" i="5"/>
  <c r="O42" i="5"/>
  <c r="AN41" i="5"/>
  <c r="X41" i="5"/>
  <c r="BB41" i="5"/>
  <c r="AL41" i="5"/>
  <c r="V41" i="5"/>
  <c r="AU41" i="5"/>
  <c r="AE41" i="5"/>
  <c r="AP41" i="5"/>
  <c r="U41" i="5"/>
  <c r="AO41" i="5"/>
  <c r="T41" i="5"/>
  <c r="AJ41" i="5"/>
  <c r="AI41" i="5"/>
  <c r="AH41" i="5"/>
  <c r="AM41" i="5"/>
  <c r="AK41" i="5"/>
  <c r="AG41" i="5"/>
  <c r="BA41" i="5"/>
  <c r="Y41" i="5"/>
  <c r="AZ41" i="5"/>
  <c r="W41" i="5"/>
  <c r="AQ41" i="5"/>
  <c r="AF41" i="5"/>
  <c r="S41" i="5"/>
  <c r="R41" i="5"/>
  <c r="BC41" i="5"/>
  <c r="AX41" i="5"/>
  <c r="Q41" i="5"/>
  <c r="P41" i="5"/>
  <c r="AY41" i="5"/>
  <c r="AC41" i="5"/>
  <c r="AA41" i="5"/>
  <c r="AB41" i="5"/>
  <c r="Z41" i="5"/>
  <c r="AW41" i="5"/>
  <c r="AV41" i="5"/>
  <c r="AT41" i="5"/>
  <c r="AS41" i="5"/>
  <c r="AR41" i="5"/>
  <c r="AD41" i="5"/>
  <c r="CI42" i="5" l="1"/>
  <c r="BS42" i="5"/>
  <c r="CH42" i="5"/>
  <c r="BR42" i="5"/>
  <c r="CF42" i="5"/>
  <c r="BP42" i="5"/>
  <c r="CP42" i="5"/>
  <c r="BZ42" i="5"/>
  <c r="BJ42" i="5"/>
  <c r="CE42" i="5"/>
  <c r="BK42" i="5"/>
  <c r="CD42" i="5"/>
  <c r="BI42" i="5"/>
  <c r="CC42" i="5"/>
  <c r="BH42" i="5"/>
  <c r="CB42" i="5"/>
  <c r="BG42" i="5"/>
  <c r="BY42" i="5"/>
  <c r="BV42" i="5"/>
  <c r="BU42" i="5"/>
  <c r="BT42" i="5"/>
  <c r="CQ42" i="5"/>
  <c r="BN42" i="5"/>
  <c r="CO42" i="5"/>
  <c r="BM42" i="5"/>
  <c r="BX42" i="5"/>
  <c r="BW42" i="5"/>
  <c r="BL42" i="5"/>
  <c r="BQ42" i="5"/>
  <c r="BO42" i="5"/>
  <c r="CN42" i="5"/>
  <c r="BF42" i="5"/>
  <c r="BE42" i="5"/>
  <c r="BD42" i="5"/>
  <c r="CM42" i="5"/>
  <c r="CL42" i="5"/>
  <c r="CJ42" i="5"/>
  <c r="CG42" i="5"/>
  <c r="CA42" i="5"/>
  <c r="CK42" i="5"/>
  <c r="O43" i="5"/>
  <c r="AV42" i="5"/>
  <c r="AF42" i="5"/>
  <c r="P42" i="5"/>
  <c r="AT42" i="5"/>
  <c r="AD42" i="5"/>
  <c r="BC42" i="5"/>
  <c r="AM42" i="5"/>
  <c r="W42" i="5"/>
  <c r="AO42" i="5"/>
  <c r="U42" i="5"/>
  <c r="AN42" i="5"/>
  <c r="T42" i="5"/>
  <c r="AQ42" i="5"/>
  <c r="S42" i="5"/>
  <c r="AP42" i="5"/>
  <c r="R42" i="5"/>
  <c r="AL42" i="5"/>
  <c r="Q42" i="5"/>
  <c r="BA42" i="5"/>
  <c r="AA42" i="5"/>
  <c r="AZ42" i="5"/>
  <c r="Z42" i="5"/>
  <c r="AY42" i="5"/>
  <c r="Y42" i="5"/>
  <c r="AX42" i="5"/>
  <c r="AW42" i="5"/>
  <c r="AG42" i="5"/>
  <c r="AE42" i="5"/>
  <c r="AB42" i="5"/>
  <c r="X42" i="5"/>
  <c r="V42" i="5"/>
  <c r="AU42" i="5"/>
  <c r="BB42" i="5"/>
  <c r="AS42" i="5"/>
  <c r="AR42" i="5"/>
  <c r="AC42" i="5"/>
  <c r="AK42" i="5"/>
  <c r="AJ42" i="5"/>
  <c r="AI42" i="5"/>
  <c r="AH42" i="5"/>
  <c r="CQ43" i="5" l="1"/>
  <c r="CA43" i="5"/>
  <c r="BK43" i="5"/>
  <c r="CP43" i="5"/>
  <c r="BZ43" i="5"/>
  <c r="BJ43" i="5"/>
  <c r="CN43" i="5"/>
  <c r="BX43" i="5"/>
  <c r="BH43" i="5"/>
  <c r="CH43" i="5"/>
  <c r="BR43" i="5"/>
  <c r="CI43" i="5"/>
  <c r="BN43" i="5"/>
  <c r="CG43" i="5"/>
  <c r="BM43" i="5"/>
  <c r="CF43" i="5"/>
  <c r="BL43" i="5"/>
  <c r="CE43" i="5"/>
  <c r="BI43" i="5"/>
  <c r="BQ43" i="5"/>
  <c r="BO43" i="5"/>
  <c r="BG43" i="5"/>
  <c r="CO43" i="5"/>
  <c r="CM43" i="5"/>
  <c r="BF43" i="5"/>
  <c r="CJ43" i="5"/>
  <c r="CD43" i="5"/>
  <c r="BY43" i="5"/>
  <c r="BU43" i="5"/>
  <c r="BW43" i="5"/>
  <c r="BV43" i="5"/>
  <c r="BT43" i="5"/>
  <c r="BS43" i="5"/>
  <c r="BP43" i="5"/>
  <c r="BE43" i="5"/>
  <c r="BD43" i="5"/>
  <c r="CL43" i="5"/>
  <c r="CK43" i="5"/>
  <c r="CC43" i="5"/>
  <c r="CB43" i="5"/>
  <c r="O44" i="5"/>
  <c r="AN43" i="5"/>
  <c r="X43" i="5"/>
  <c r="BB43" i="5"/>
  <c r="AL43" i="5"/>
  <c r="V43" i="5"/>
  <c r="AU43" i="5"/>
  <c r="AE43" i="5"/>
  <c r="AO43" i="5"/>
  <c r="T43" i="5"/>
  <c r="AM43" i="5"/>
  <c r="S43" i="5"/>
  <c r="AV43" i="5"/>
  <c r="Z43" i="5"/>
  <c r="AT43" i="5"/>
  <c r="Y43" i="5"/>
  <c r="AS43" i="5"/>
  <c r="W43" i="5"/>
  <c r="AP43" i="5"/>
  <c r="AK43" i="5"/>
  <c r="AJ43" i="5"/>
  <c r="AW43" i="5"/>
  <c r="AR43" i="5"/>
  <c r="AB43" i="5"/>
  <c r="AA43" i="5"/>
  <c r="AF43" i="5"/>
  <c r="R43" i="5"/>
  <c r="Q43" i="5"/>
  <c r="AD43" i="5"/>
  <c r="AC43" i="5"/>
  <c r="U43" i="5"/>
  <c r="P43" i="5"/>
  <c r="AZ43" i="5"/>
  <c r="AY43" i="5"/>
  <c r="AX43" i="5"/>
  <c r="AQ43" i="5"/>
  <c r="AI43" i="5"/>
  <c r="AH43" i="5"/>
  <c r="AG43" i="5"/>
  <c r="BC43" i="5"/>
  <c r="BA43" i="5"/>
  <c r="CI44" i="5" l="1"/>
  <c r="BS44" i="5"/>
  <c r="CH44" i="5"/>
  <c r="BR44" i="5"/>
  <c r="CF44" i="5"/>
  <c r="BP44" i="5"/>
  <c r="CP44" i="5"/>
  <c r="BZ44" i="5"/>
  <c r="BJ44" i="5"/>
  <c r="CL44" i="5"/>
  <c r="BO44" i="5"/>
  <c r="CK44" i="5"/>
  <c r="BN44" i="5"/>
  <c r="CJ44" i="5"/>
  <c r="BM44" i="5"/>
  <c r="CG44" i="5"/>
  <c r="BL44" i="5"/>
  <c r="CD44" i="5"/>
  <c r="BE44" i="5"/>
  <c r="CE44" i="5"/>
  <c r="BD44" i="5"/>
  <c r="CC44" i="5"/>
  <c r="CB44" i="5"/>
  <c r="BX44" i="5"/>
  <c r="BW44" i="5"/>
  <c r="CM44" i="5"/>
  <c r="BU44" i="5"/>
  <c r="CA44" i="5"/>
  <c r="BV44" i="5"/>
  <c r="BH44" i="5"/>
  <c r="BY44" i="5"/>
  <c r="BT44" i="5"/>
  <c r="BQ44" i="5"/>
  <c r="BK44" i="5"/>
  <c r="BI44" i="5"/>
  <c r="CO44" i="5"/>
  <c r="CN44" i="5"/>
  <c r="BG44" i="5"/>
  <c r="BF44" i="5"/>
  <c r="CQ44" i="5"/>
  <c r="O45" i="5"/>
  <c r="AV44" i="5"/>
  <c r="AF44" i="5"/>
  <c r="P44" i="5"/>
  <c r="AT44" i="5"/>
  <c r="AD44" i="5"/>
  <c r="BC44" i="5"/>
  <c r="AM44" i="5"/>
  <c r="W44" i="5"/>
  <c r="AN44" i="5"/>
  <c r="T44" i="5"/>
  <c r="AL44" i="5"/>
  <c r="S44" i="5"/>
  <c r="AZ44" i="5"/>
  <c r="AC44" i="5"/>
  <c r="AY44" i="5"/>
  <c r="AB44" i="5"/>
  <c r="AX44" i="5"/>
  <c r="AA44" i="5"/>
  <c r="AE44" i="5"/>
  <c r="Z44" i="5"/>
  <c r="BB44" i="5"/>
  <c r="Y44" i="5"/>
  <c r="AO44" i="5"/>
  <c r="AK44" i="5"/>
  <c r="BA44" i="5"/>
  <c r="R44" i="5"/>
  <c r="AW44" i="5"/>
  <c r="Q44" i="5"/>
  <c r="AJ44" i="5"/>
  <c r="AI44" i="5"/>
  <c r="AG44" i="5"/>
  <c r="X44" i="5"/>
  <c r="V44" i="5"/>
  <c r="AH44" i="5"/>
  <c r="AU44" i="5"/>
  <c r="AS44" i="5"/>
  <c r="AR44" i="5"/>
  <c r="AQ44" i="5"/>
  <c r="AP44" i="5"/>
  <c r="U44" i="5"/>
  <c r="CQ45" i="5" l="1"/>
  <c r="CA45" i="5"/>
  <c r="BK45" i="5"/>
  <c r="CP45" i="5"/>
  <c r="BZ45" i="5"/>
  <c r="BJ45" i="5"/>
  <c r="CN45" i="5"/>
  <c r="BX45" i="5"/>
  <c r="BH45" i="5"/>
  <c r="CH45" i="5"/>
  <c r="BR45" i="5"/>
  <c r="CM45" i="5"/>
  <c r="BS45" i="5"/>
  <c r="CL45" i="5"/>
  <c r="BQ45" i="5"/>
  <c r="CK45" i="5"/>
  <c r="BP45" i="5"/>
  <c r="CJ45" i="5"/>
  <c r="BO45" i="5"/>
  <c r="BV45" i="5"/>
  <c r="BY45" i="5"/>
  <c r="BW45" i="5"/>
  <c r="BU45" i="5"/>
  <c r="BM45" i="5"/>
  <c r="BL45" i="5"/>
  <c r="CG45" i="5"/>
  <c r="CF45" i="5"/>
  <c r="CC45" i="5"/>
  <c r="CE45" i="5"/>
  <c r="CD45" i="5"/>
  <c r="CB45" i="5"/>
  <c r="BT45" i="5"/>
  <c r="BN45" i="5"/>
  <c r="BI45" i="5"/>
  <c r="BG45" i="5"/>
  <c r="CI45" i="5"/>
  <c r="BF45" i="5"/>
  <c r="BE45" i="5"/>
  <c r="CO45" i="5"/>
  <c r="BD45" i="5"/>
  <c r="O46" i="5"/>
  <c r="AN45" i="5"/>
  <c r="X45" i="5"/>
  <c r="BC45" i="5"/>
  <c r="BB45" i="5"/>
  <c r="AL45" i="5"/>
  <c r="V45" i="5"/>
  <c r="AU45" i="5"/>
  <c r="AE45" i="5"/>
  <c r="AM45" i="5"/>
  <c r="S45" i="5"/>
  <c r="AK45" i="5"/>
  <c r="R45" i="5"/>
  <c r="AH45" i="5"/>
  <c r="AG45" i="5"/>
  <c r="BA45" i="5"/>
  <c r="AF45" i="5"/>
  <c r="AS45" i="5"/>
  <c r="Q45" i="5"/>
  <c r="AR45" i="5"/>
  <c r="P45" i="5"/>
  <c r="AQ45" i="5"/>
  <c r="AD45" i="5"/>
  <c r="AC45" i="5"/>
  <c r="AW45" i="5"/>
  <c r="AV45" i="5"/>
  <c r="AP45" i="5"/>
  <c r="AA45" i="5"/>
  <c r="AO45" i="5"/>
  <c r="AI45" i="5"/>
  <c r="AJ45" i="5"/>
  <c r="AB45" i="5"/>
  <c r="T45" i="5"/>
  <c r="AY45" i="5"/>
  <c r="AX45" i="5"/>
  <c r="AT45" i="5"/>
  <c r="Z45" i="5"/>
  <c r="Y45" i="5"/>
  <c r="W45" i="5"/>
  <c r="U45" i="5"/>
  <c r="AZ45" i="5"/>
  <c r="CI46" i="5" l="1"/>
  <c r="BS46" i="5"/>
  <c r="CH46" i="5"/>
  <c r="BR46" i="5"/>
  <c r="CF46" i="5"/>
  <c r="BP46" i="5"/>
  <c r="CP46" i="5"/>
  <c r="BZ46" i="5"/>
  <c r="BJ46" i="5"/>
  <c r="CQ46" i="5"/>
  <c r="BV46" i="5"/>
  <c r="CO46" i="5"/>
  <c r="BU46" i="5"/>
  <c r="CN46" i="5"/>
  <c r="BT46" i="5"/>
  <c r="CM46" i="5"/>
  <c r="BQ46" i="5"/>
  <c r="CK46" i="5"/>
  <c r="BI46" i="5"/>
  <c r="BM46" i="5"/>
  <c r="BL46" i="5"/>
  <c r="BK46" i="5"/>
  <c r="CG46" i="5"/>
  <c r="BF46" i="5"/>
  <c r="CE46" i="5"/>
  <c r="BE46" i="5"/>
  <c r="CL46" i="5"/>
  <c r="CD46" i="5"/>
  <c r="CC46" i="5"/>
  <c r="CJ46" i="5"/>
  <c r="CB46" i="5"/>
  <c r="BO46" i="5"/>
  <c r="CA46" i="5"/>
  <c r="BY46" i="5"/>
  <c r="BX46" i="5"/>
  <c r="BW46" i="5"/>
  <c r="BG46" i="5"/>
  <c r="BD46" i="5"/>
  <c r="BN46" i="5"/>
  <c r="BH46" i="5"/>
  <c r="O47" i="5"/>
  <c r="AV46" i="5"/>
  <c r="AF46" i="5"/>
  <c r="P46" i="5"/>
  <c r="AU46" i="5"/>
  <c r="AE46" i="5"/>
  <c r="AT46" i="5"/>
  <c r="AD46" i="5"/>
  <c r="BC46" i="5"/>
  <c r="AM46" i="5"/>
  <c r="W46" i="5"/>
  <c r="AO46" i="5"/>
  <c r="T46" i="5"/>
  <c r="AN46" i="5"/>
  <c r="S46" i="5"/>
  <c r="AQ46" i="5"/>
  <c r="R46" i="5"/>
  <c r="AP46" i="5"/>
  <c r="Q46" i="5"/>
  <c r="AL46" i="5"/>
  <c r="AH46" i="5"/>
  <c r="AG46" i="5"/>
  <c r="AC46" i="5"/>
  <c r="AA46" i="5"/>
  <c r="Z46" i="5"/>
  <c r="AW46" i="5"/>
  <c r="AS46" i="5"/>
  <c r="AZ46" i="5"/>
  <c r="AK46" i="5"/>
  <c r="AY46" i="5"/>
  <c r="AJ46" i="5"/>
  <c r="AX46" i="5"/>
  <c r="AR46" i="5"/>
  <c r="BB46" i="5"/>
  <c r="AI46" i="5"/>
  <c r="BA46" i="5"/>
  <c r="AB46" i="5"/>
  <c r="Y46" i="5"/>
  <c r="X46" i="5"/>
  <c r="V46" i="5"/>
  <c r="U46" i="5"/>
  <c r="CQ47" i="5" l="1"/>
  <c r="CA47" i="5"/>
  <c r="BK47" i="5"/>
  <c r="CP47" i="5"/>
  <c r="BZ47" i="5"/>
  <c r="BJ47" i="5"/>
  <c r="CN47" i="5"/>
  <c r="BX47" i="5"/>
  <c r="BH47" i="5"/>
  <c r="CH47" i="5"/>
  <c r="BR47" i="5"/>
  <c r="BW47" i="5"/>
  <c r="BV47" i="5"/>
  <c r="BU47" i="5"/>
  <c r="CO47" i="5"/>
  <c r="BT47" i="5"/>
  <c r="CC47" i="5"/>
  <c r="CI47" i="5"/>
  <c r="BF47" i="5"/>
  <c r="CG47" i="5"/>
  <c r="BE47" i="5"/>
  <c r="CF47" i="5"/>
  <c r="BD47" i="5"/>
  <c r="CB47" i="5"/>
  <c r="BY47" i="5"/>
  <c r="CJ47" i="5"/>
  <c r="BP47" i="5"/>
  <c r="CM47" i="5"/>
  <c r="CL47" i="5"/>
  <c r="CK47" i="5"/>
  <c r="CE47" i="5"/>
  <c r="CD47" i="5"/>
  <c r="BS47" i="5"/>
  <c r="BQ47" i="5"/>
  <c r="BI47" i="5"/>
  <c r="BG47" i="5"/>
  <c r="BN47" i="5"/>
  <c r="BM47" i="5"/>
  <c r="BL47" i="5"/>
  <c r="BO47" i="5"/>
  <c r="O48" i="5"/>
  <c r="AN47" i="5"/>
  <c r="X47" i="5"/>
  <c r="BC47" i="5"/>
  <c r="AM47" i="5"/>
  <c r="W47" i="5"/>
  <c r="BB47" i="5"/>
  <c r="AL47" i="5"/>
  <c r="V47" i="5"/>
  <c r="AU47" i="5"/>
  <c r="AE47" i="5"/>
  <c r="AR47" i="5"/>
  <c r="U47" i="5"/>
  <c r="AQ47" i="5"/>
  <c r="T47" i="5"/>
  <c r="AY47" i="5"/>
  <c r="AB47" i="5"/>
  <c r="AX47" i="5"/>
  <c r="AA47" i="5"/>
  <c r="AW47" i="5"/>
  <c r="Z47" i="5"/>
  <c r="Y47" i="5"/>
  <c r="BA47" i="5"/>
  <c r="S47" i="5"/>
  <c r="AZ47" i="5"/>
  <c r="R47" i="5"/>
  <c r="AD47" i="5"/>
  <c r="AC47" i="5"/>
  <c r="AO47" i="5"/>
  <c r="AK47" i="5"/>
  <c r="AV47" i="5"/>
  <c r="AS47" i="5"/>
  <c r="AP47" i="5"/>
  <c r="AT47" i="5"/>
  <c r="AJ47" i="5"/>
  <c r="AI47" i="5"/>
  <c r="AH47" i="5"/>
  <c r="AG47" i="5"/>
  <c r="AF47" i="5"/>
  <c r="Q47" i="5"/>
  <c r="P47" i="5"/>
  <c r="CI48" i="5" l="1"/>
  <c r="BS48" i="5"/>
  <c r="CH48" i="5"/>
  <c r="BR48" i="5"/>
  <c r="CF48" i="5"/>
  <c r="BP48" i="5"/>
  <c r="CP48" i="5"/>
  <c r="BZ48" i="5"/>
  <c r="BJ48" i="5"/>
  <c r="CA48" i="5"/>
  <c r="BF48" i="5"/>
  <c r="BY48" i="5"/>
  <c r="BE48" i="5"/>
  <c r="BX48" i="5"/>
  <c r="BD48" i="5"/>
  <c r="BW48" i="5"/>
  <c r="CO48" i="5"/>
  <c r="BN48" i="5"/>
  <c r="CB48" i="5"/>
  <c r="BV48" i="5"/>
  <c r="BU48" i="5"/>
  <c r="BO48" i="5"/>
  <c r="CQ48" i="5"/>
  <c r="BM48" i="5"/>
  <c r="BG48" i="5"/>
  <c r="CN48" i="5"/>
  <c r="CK48" i="5"/>
  <c r="CC48" i="5"/>
  <c r="CM48" i="5"/>
  <c r="CL48" i="5"/>
  <c r="CJ48" i="5"/>
  <c r="CG48" i="5"/>
  <c r="CE48" i="5"/>
  <c r="CD48" i="5"/>
  <c r="BQ48" i="5"/>
  <c r="BL48" i="5"/>
  <c r="BK48" i="5"/>
  <c r="BT48" i="5"/>
  <c r="BH48" i="5"/>
  <c r="BI48" i="5"/>
  <c r="O49" i="5"/>
  <c r="AV48" i="5"/>
  <c r="AF48" i="5"/>
  <c r="P48" i="5"/>
  <c r="AU48" i="5"/>
  <c r="AE48" i="5"/>
  <c r="AT48" i="5"/>
  <c r="AD48" i="5"/>
  <c r="BC48" i="5"/>
  <c r="AM48" i="5"/>
  <c r="W48" i="5"/>
  <c r="AS48" i="5"/>
  <c r="Y48" i="5"/>
  <c r="AR48" i="5"/>
  <c r="X48" i="5"/>
  <c r="AJ48" i="5"/>
  <c r="AI48" i="5"/>
  <c r="AH48" i="5"/>
  <c r="AQ48" i="5"/>
  <c r="Q48" i="5"/>
  <c r="AP48" i="5"/>
  <c r="AO48" i="5"/>
  <c r="V48" i="5"/>
  <c r="U48" i="5"/>
  <c r="AL48" i="5"/>
  <c r="AK48" i="5"/>
  <c r="T48" i="5"/>
  <c r="S48" i="5"/>
  <c r="BB48" i="5"/>
  <c r="BA48" i="5"/>
  <c r="AZ48" i="5"/>
  <c r="R48" i="5"/>
  <c r="AY48" i="5"/>
  <c r="AW48" i="5"/>
  <c r="AX48" i="5"/>
  <c r="AN48" i="5"/>
  <c r="AG48" i="5"/>
  <c r="AC48" i="5"/>
  <c r="AB48" i="5"/>
  <c r="AA48" i="5"/>
  <c r="Z48" i="5"/>
  <c r="CQ49" i="5" l="1"/>
  <c r="CA49" i="5"/>
  <c r="BK49" i="5"/>
  <c r="CP49" i="5"/>
  <c r="BZ49" i="5"/>
  <c r="BJ49" i="5"/>
  <c r="CN49" i="5"/>
  <c r="BX49" i="5"/>
  <c r="BH49" i="5"/>
  <c r="CH49" i="5"/>
  <c r="BR49" i="5"/>
  <c r="CD49" i="5"/>
  <c r="BG49" i="5"/>
  <c r="CC49" i="5"/>
  <c r="BF49" i="5"/>
  <c r="CB49" i="5"/>
  <c r="BE49" i="5"/>
  <c r="BY49" i="5"/>
  <c r="BD49" i="5"/>
  <c r="CG49" i="5"/>
  <c r="BP49" i="5"/>
  <c r="BO49" i="5"/>
  <c r="CO49" i="5"/>
  <c r="BN49" i="5"/>
  <c r="CK49" i="5"/>
  <c r="BI49" i="5"/>
  <c r="CJ49" i="5"/>
  <c r="BL49" i="5"/>
  <c r="CM49" i="5"/>
  <c r="CL49" i="5"/>
  <c r="CI49" i="5"/>
  <c r="CF49" i="5"/>
  <c r="CE49" i="5"/>
  <c r="BW49" i="5"/>
  <c r="BV49" i="5"/>
  <c r="BU49" i="5"/>
  <c r="BQ49" i="5"/>
  <c r="BM49" i="5"/>
  <c r="BT49" i="5"/>
  <c r="BS49" i="5"/>
  <c r="O50" i="5"/>
  <c r="AN49" i="5"/>
  <c r="X49" i="5"/>
  <c r="BC49" i="5"/>
  <c r="AM49" i="5"/>
  <c r="W49" i="5"/>
  <c r="BB49" i="5"/>
  <c r="AL49" i="5"/>
  <c r="V49" i="5"/>
  <c r="AU49" i="5"/>
  <c r="AE49" i="5"/>
  <c r="AW49" i="5"/>
  <c r="AB49" i="5"/>
  <c r="AV49" i="5"/>
  <c r="AA49" i="5"/>
  <c r="AR49" i="5"/>
  <c r="S49" i="5"/>
  <c r="AQ49" i="5"/>
  <c r="R49" i="5"/>
  <c r="AP49" i="5"/>
  <c r="Q49" i="5"/>
  <c r="AH49" i="5"/>
  <c r="AG49" i="5"/>
  <c r="AF49" i="5"/>
  <c r="T49" i="5"/>
  <c r="BA49" i="5"/>
  <c r="P49" i="5"/>
  <c r="AJ49" i="5"/>
  <c r="AI49" i="5"/>
  <c r="AC49" i="5"/>
  <c r="Z49" i="5"/>
  <c r="U49" i="5"/>
  <c r="Y49" i="5"/>
  <c r="AY49" i="5"/>
  <c r="AX49" i="5"/>
  <c r="AT49" i="5"/>
  <c r="AS49" i="5"/>
  <c r="AO49" i="5"/>
  <c r="AK49" i="5"/>
  <c r="AD49" i="5"/>
  <c r="AZ49" i="5"/>
  <c r="CI50" i="5" l="1"/>
  <c r="BS50" i="5"/>
  <c r="CH50" i="5"/>
  <c r="BR50" i="5"/>
  <c r="CF50" i="5"/>
  <c r="BP50" i="5"/>
  <c r="CP50" i="5"/>
  <c r="BZ50" i="5"/>
  <c r="BJ50" i="5"/>
  <c r="CE50" i="5"/>
  <c r="BK50" i="5"/>
  <c r="CD50" i="5"/>
  <c r="BI50" i="5"/>
  <c r="CC50" i="5"/>
  <c r="BH50" i="5"/>
  <c r="CB50" i="5"/>
  <c r="BG50" i="5"/>
  <c r="BU50" i="5"/>
  <c r="CL50" i="5"/>
  <c r="BE50" i="5"/>
  <c r="CK50" i="5"/>
  <c r="BD50" i="5"/>
  <c r="CJ50" i="5"/>
  <c r="BY50" i="5"/>
  <c r="BX50" i="5"/>
  <c r="BN50" i="5"/>
  <c r="BF50" i="5"/>
  <c r="BM50" i="5"/>
  <c r="BL50" i="5"/>
  <c r="CG50" i="5"/>
  <c r="CQ50" i="5"/>
  <c r="CO50" i="5"/>
  <c r="CN50" i="5"/>
  <c r="CM50" i="5"/>
  <c r="CA50" i="5"/>
  <c r="BW50" i="5"/>
  <c r="BO50" i="5"/>
  <c r="BV50" i="5"/>
  <c r="BT50" i="5"/>
  <c r="BQ50" i="5"/>
  <c r="O51" i="5"/>
  <c r="AV50" i="5"/>
  <c r="AF50" i="5"/>
  <c r="P50" i="5"/>
  <c r="AU50" i="5"/>
  <c r="AE50" i="5"/>
  <c r="AT50" i="5"/>
  <c r="AD50" i="5"/>
  <c r="BC50" i="5"/>
  <c r="AM50" i="5"/>
  <c r="W50" i="5"/>
  <c r="AZ50" i="5"/>
  <c r="AC50" i="5"/>
  <c r="AY50" i="5"/>
  <c r="AB50" i="5"/>
  <c r="BB50" i="5"/>
  <c r="AA50" i="5"/>
  <c r="BA50" i="5"/>
  <c r="Z50" i="5"/>
  <c r="AX50" i="5"/>
  <c r="Y50" i="5"/>
  <c r="V50" i="5"/>
  <c r="U50" i="5"/>
  <c r="AW50" i="5"/>
  <c r="T50" i="5"/>
  <c r="Q50" i="5"/>
  <c r="AS50" i="5"/>
  <c r="AJ50" i="5"/>
  <c r="AI50" i="5"/>
  <c r="AN50" i="5"/>
  <c r="X50" i="5"/>
  <c r="AL50" i="5"/>
  <c r="AH50" i="5"/>
  <c r="S50" i="5"/>
  <c r="AK50" i="5"/>
  <c r="AG50" i="5"/>
  <c r="AR50" i="5"/>
  <c r="AQ50" i="5"/>
  <c r="AP50" i="5"/>
  <c r="AO50" i="5"/>
  <c r="R50" i="5"/>
  <c r="CQ51" i="5" l="1"/>
  <c r="CA51" i="5"/>
  <c r="BK51" i="5"/>
  <c r="CP51" i="5"/>
  <c r="BZ51" i="5"/>
  <c r="BJ51" i="5"/>
  <c r="CO51" i="5"/>
  <c r="CN51" i="5"/>
  <c r="BX51" i="5"/>
  <c r="BH51" i="5"/>
  <c r="CH51" i="5"/>
  <c r="BR51" i="5"/>
  <c r="CI51" i="5"/>
  <c r="BN51" i="5"/>
  <c r="CG51" i="5"/>
  <c r="BM51" i="5"/>
  <c r="CF51" i="5"/>
  <c r="BL51" i="5"/>
  <c r="CE51" i="5"/>
  <c r="BI51" i="5"/>
  <c r="CL51" i="5"/>
  <c r="BF51" i="5"/>
  <c r="BY51" i="5"/>
  <c r="BW51" i="5"/>
  <c r="BV51" i="5"/>
  <c r="BS51" i="5"/>
  <c r="BQ51" i="5"/>
  <c r="BP51" i="5"/>
  <c r="BD51" i="5"/>
  <c r="CK51" i="5"/>
  <c r="BO51" i="5"/>
  <c r="BE51" i="5"/>
  <c r="BG51" i="5"/>
  <c r="CM51" i="5"/>
  <c r="CD51" i="5"/>
  <c r="CJ51" i="5"/>
  <c r="CB51" i="5"/>
  <c r="BU51" i="5"/>
  <c r="BT51" i="5"/>
  <c r="CC51" i="5"/>
  <c r="O52" i="5"/>
  <c r="AN51" i="5"/>
  <c r="X51" i="5"/>
  <c r="BC51" i="5"/>
  <c r="AM51" i="5"/>
  <c r="W51" i="5"/>
  <c r="BB51" i="5"/>
  <c r="AL51" i="5"/>
  <c r="V51" i="5"/>
  <c r="AU51" i="5"/>
  <c r="AE51" i="5"/>
  <c r="BA51" i="5"/>
  <c r="AG51" i="5"/>
  <c r="AZ51" i="5"/>
  <c r="AF51" i="5"/>
  <c r="AK51" i="5"/>
  <c r="AJ51" i="5"/>
  <c r="AI51" i="5"/>
  <c r="AS51" i="5"/>
  <c r="Q51" i="5"/>
  <c r="AR51" i="5"/>
  <c r="P51" i="5"/>
  <c r="AQ51" i="5"/>
  <c r="AX51" i="5"/>
  <c r="R51" i="5"/>
  <c r="AW51" i="5"/>
  <c r="AB51" i="5"/>
  <c r="AA51" i="5"/>
  <c r="AV51" i="5"/>
  <c r="AH51" i="5"/>
  <c r="AT51" i="5"/>
  <c r="AD51" i="5"/>
  <c r="AC51" i="5"/>
  <c r="AP51" i="5"/>
  <c r="AO51" i="5"/>
  <c r="U51" i="5"/>
  <c r="T51" i="5"/>
  <c r="S51" i="5"/>
  <c r="AY51" i="5"/>
  <c r="Z51" i="5"/>
  <c r="Y51" i="5"/>
  <c r="CI52" i="5" l="1"/>
  <c r="BS52" i="5"/>
  <c r="CH52" i="5"/>
  <c r="BR52" i="5"/>
  <c r="CG52" i="5"/>
  <c r="BQ52" i="5"/>
  <c r="CF52" i="5"/>
  <c r="BP52" i="5"/>
  <c r="CP52" i="5"/>
  <c r="BZ52" i="5"/>
  <c r="BJ52" i="5"/>
  <c r="CO52" i="5"/>
  <c r="BT52" i="5"/>
  <c r="CN52" i="5"/>
  <c r="BO52" i="5"/>
  <c r="CM52" i="5"/>
  <c r="BN52" i="5"/>
  <c r="CL52" i="5"/>
  <c r="BM52" i="5"/>
  <c r="CB52" i="5"/>
  <c r="BV52" i="5"/>
  <c r="BU52" i="5"/>
  <c r="BL52" i="5"/>
  <c r="BH52" i="5"/>
  <c r="CQ52" i="5"/>
  <c r="BG52" i="5"/>
  <c r="BY52" i="5"/>
  <c r="BK52" i="5"/>
  <c r="BX52" i="5"/>
  <c r="BI52" i="5"/>
  <c r="BW52" i="5"/>
  <c r="BF52" i="5"/>
  <c r="BE52" i="5"/>
  <c r="BD52" i="5"/>
  <c r="CE52" i="5"/>
  <c r="CD52" i="5"/>
  <c r="CC52" i="5"/>
  <c r="CA52" i="5"/>
  <c r="CK52" i="5"/>
  <c r="CJ52" i="5"/>
  <c r="O53" i="5"/>
  <c r="AV52" i="5"/>
  <c r="AF52" i="5"/>
  <c r="P52" i="5"/>
  <c r="AU52" i="5"/>
  <c r="AE52" i="5"/>
  <c r="AT52" i="5"/>
  <c r="AD52" i="5"/>
  <c r="BC52" i="5"/>
  <c r="AM52" i="5"/>
  <c r="W52" i="5"/>
  <c r="AJ52" i="5"/>
  <c r="AI52" i="5"/>
  <c r="BB52" i="5"/>
  <c r="AH52" i="5"/>
  <c r="AW52" i="5"/>
  <c r="V52" i="5"/>
  <c r="AS52" i="5"/>
  <c r="U52" i="5"/>
  <c r="AR52" i="5"/>
  <c r="T52" i="5"/>
  <c r="AK52" i="5"/>
  <c r="AG52" i="5"/>
  <c r="AC52" i="5"/>
  <c r="AY52" i="5"/>
  <c r="AX52" i="5"/>
  <c r="Z52" i="5"/>
  <c r="Y52" i="5"/>
  <c r="AP52" i="5"/>
  <c r="AZ52" i="5"/>
  <c r="AO52" i="5"/>
  <c r="BA52" i="5"/>
  <c r="AQ52" i="5"/>
  <c r="X52" i="5"/>
  <c r="S52" i="5"/>
  <c r="R52" i="5"/>
  <c r="Q52" i="5"/>
  <c r="AN52" i="5"/>
  <c r="AL52" i="5"/>
  <c r="AB52" i="5"/>
  <c r="AA52" i="5"/>
  <c r="CQ53" i="5" l="1"/>
  <c r="CA53" i="5"/>
  <c r="BK53" i="5"/>
  <c r="CP53" i="5"/>
  <c r="BZ53" i="5"/>
  <c r="BJ53" i="5"/>
  <c r="CO53" i="5"/>
  <c r="BY53" i="5"/>
  <c r="BI53" i="5"/>
  <c r="CN53" i="5"/>
  <c r="BX53" i="5"/>
  <c r="BH53" i="5"/>
  <c r="CH53" i="5"/>
  <c r="BR53" i="5"/>
  <c r="BW53" i="5"/>
  <c r="BV53" i="5"/>
  <c r="BU53" i="5"/>
  <c r="BT53" i="5"/>
  <c r="BQ53" i="5"/>
  <c r="BM53" i="5"/>
  <c r="CM53" i="5"/>
  <c r="BL53" i="5"/>
  <c r="CL53" i="5"/>
  <c r="BG53" i="5"/>
  <c r="CI53" i="5"/>
  <c r="BD53" i="5"/>
  <c r="CG53" i="5"/>
  <c r="CE53" i="5"/>
  <c r="CD53" i="5"/>
  <c r="BE53" i="5"/>
  <c r="CC53" i="5"/>
  <c r="CB53" i="5"/>
  <c r="BS53" i="5"/>
  <c r="BP53" i="5"/>
  <c r="BO53" i="5"/>
  <c r="BN53" i="5"/>
  <c r="BF53" i="5"/>
  <c r="CK53" i="5"/>
  <c r="CJ53" i="5"/>
  <c r="CF53" i="5"/>
  <c r="O54" i="5"/>
  <c r="AN53" i="5"/>
  <c r="X53" i="5"/>
  <c r="BC53" i="5"/>
  <c r="AM53" i="5"/>
  <c r="W53" i="5"/>
  <c r="BB53" i="5"/>
  <c r="AL53" i="5"/>
  <c r="V53" i="5"/>
  <c r="AU53" i="5"/>
  <c r="AE53" i="5"/>
  <c r="AK53" i="5"/>
  <c r="Q53" i="5"/>
  <c r="AJ53" i="5"/>
  <c r="P53" i="5"/>
  <c r="AI53" i="5"/>
  <c r="AG53" i="5"/>
  <c r="AF53" i="5"/>
  <c r="AD53" i="5"/>
  <c r="AA53" i="5"/>
  <c r="BA53" i="5"/>
  <c r="Z53" i="5"/>
  <c r="AZ53" i="5"/>
  <c r="Y53" i="5"/>
  <c r="AV53" i="5"/>
  <c r="AT53" i="5"/>
  <c r="AB53" i="5"/>
  <c r="U53" i="5"/>
  <c r="S53" i="5"/>
  <c r="R53" i="5"/>
  <c r="AY53" i="5"/>
  <c r="AX53" i="5"/>
  <c r="AP53" i="5"/>
  <c r="AH53" i="5"/>
  <c r="AO53" i="5"/>
  <c r="AC53" i="5"/>
  <c r="T53" i="5"/>
  <c r="AW53" i="5"/>
  <c r="AS53" i="5"/>
  <c r="AR53" i="5"/>
  <c r="AQ53" i="5"/>
  <c r="CI54" i="5" l="1"/>
  <c r="BS54" i="5"/>
  <c r="CH54" i="5"/>
  <c r="BR54" i="5"/>
  <c r="CG54" i="5"/>
  <c r="BQ54" i="5"/>
  <c r="CF54" i="5"/>
  <c r="BP54" i="5"/>
  <c r="CP54" i="5"/>
  <c r="BZ54" i="5"/>
  <c r="BJ54" i="5"/>
  <c r="CD54" i="5"/>
  <c r="BH54" i="5"/>
  <c r="CC54" i="5"/>
  <c r="BG54" i="5"/>
  <c r="CB54" i="5"/>
  <c r="BF54" i="5"/>
  <c r="CA54" i="5"/>
  <c r="BE54" i="5"/>
  <c r="CO54" i="5"/>
  <c r="BL54" i="5"/>
  <c r="CM54" i="5"/>
  <c r="BD54" i="5"/>
  <c r="CL54" i="5"/>
  <c r="CK54" i="5"/>
  <c r="BY54" i="5"/>
  <c r="BX54" i="5"/>
  <c r="CQ54" i="5"/>
  <c r="BW54" i="5"/>
  <c r="CN54" i="5"/>
  <c r="CE54" i="5"/>
  <c r="CJ54" i="5"/>
  <c r="BV54" i="5"/>
  <c r="BU54" i="5"/>
  <c r="BT54" i="5"/>
  <c r="BO54" i="5"/>
  <c r="BN54" i="5"/>
  <c r="BM54" i="5"/>
  <c r="BK54" i="5"/>
  <c r="BI54" i="5"/>
  <c r="O55" i="5"/>
  <c r="AV54" i="5"/>
  <c r="AF54" i="5"/>
  <c r="P54" i="5"/>
  <c r="AU54" i="5"/>
  <c r="AE54" i="5"/>
  <c r="AT54" i="5"/>
  <c r="AD54" i="5"/>
  <c r="BC54" i="5"/>
  <c r="AM54" i="5"/>
  <c r="W54" i="5"/>
  <c r="AO54" i="5"/>
  <c r="T54" i="5"/>
  <c r="AN54" i="5"/>
  <c r="S54" i="5"/>
  <c r="AL54" i="5"/>
  <c r="R54" i="5"/>
  <c r="AW54" i="5"/>
  <c r="V54" i="5"/>
  <c r="AS54" i="5"/>
  <c r="U54" i="5"/>
  <c r="AR54" i="5"/>
  <c r="Q54" i="5"/>
  <c r="BA54" i="5"/>
  <c r="X54" i="5"/>
  <c r="AZ54" i="5"/>
  <c r="AY54" i="5"/>
  <c r="AX54" i="5"/>
  <c r="AQ54" i="5"/>
  <c r="AB54" i="5"/>
  <c r="AA54" i="5"/>
  <c r="AH54" i="5"/>
  <c r="AG54" i="5"/>
  <c r="Z54" i="5"/>
  <c r="Y54" i="5"/>
  <c r="AC54" i="5"/>
  <c r="AK54" i="5"/>
  <c r="AJ54" i="5"/>
  <c r="AI54" i="5"/>
  <c r="BB54" i="5"/>
  <c r="AP54" i="5"/>
  <c r="CQ55" i="5" l="1"/>
  <c r="CA55" i="5"/>
  <c r="BK55" i="5"/>
  <c r="CP55" i="5"/>
  <c r="BZ55" i="5"/>
  <c r="BJ55" i="5"/>
  <c r="CO55" i="5"/>
  <c r="BY55" i="5"/>
  <c r="BI55" i="5"/>
  <c r="CN55" i="5"/>
  <c r="BX55" i="5"/>
  <c r="BH55" i="5"/>
  <c r="CH55" i="5"/>
  <c r="BR55" i="5"/>
  <c r="CK55" i="5"/>
  <c r="BO55" i="5"/>
  <c r="CJ55" i="5"/>
  <c r="BN55" i="5"/>
  <c r="CI55" i="5"/>
  <c r="BM55" i="5"/>
  <c r="CG55" i="5"/>
  <c r="BL55" i="5"/>
  <c r="CE55" i="5"/>
  <c r="CD55" i="5"/>
  <c r="CC55" i="5"/>
  <c r="CB55" i="5"/>
  <c r="BU55" i="5"/>
  <c r="BT55" i="5"/>
  <c r="BV55" i="5"/>
  <c r="CM55" i="5"/>
  <c r="BS55" i="5"/>
  <c r="CL55" i="5"/>
  <c r="CF55" i="5"/>
  <c r="BW55" i="5"/>
  <c r="BQ55" i="5"/>
  <c r="BP55" i="5"/>
  <c r="BG55" i="5"/>
  <c r="BD55" i="5"/>
  <c r="BF55" i="5"/>
  <c r="BE55" i="5"/>
  <c r="O56" i="5"/>
  <c r="AN55" i="5"/>
  <c r="X55" i="5"/>
  <c r="BC55" i="5"/>
  <c r="AM55" i="5"/>
  <c r="W55" i="5"/>
  <c r="BB55" i="5"/>
  <c r="AL55" i="5"/>
  <c r="V55" i="5"/>
  <c r="AU55" i="5"/>
  <c r="AE55" i="5"/>
  <c r="AR55" i="5"/>
  <c r="U55" i="5"/>
  <c r="AQ55" i="5"/>
  <c r="T55" i="5"/>
  <c r="AP55" i="5"/>
  <c r="S55" i="5"/>
  <c r="AG55" i="5"/>
  <c r="AF55" i="5"/>
  <c r="AD55" i="5"/>
  <c r="AT55" i="5"/>
  <c r="AS55" i="5"/>
  <c r="AO55" i="5"/>
  <c r="AX55" i="5"/>
  <c r="AW55" i="5"/>
  <c r="AA55" i="5"/>
  <c r="Z55" i="5"/>
  <c r="AV55" i="5"/>
  <c r="AC55" i="5"/>
  <c r="AK55" i="5"/>
  <c r="AB55" i="5"/>
  <c r="AJ55" i="5"/>
  <c r="AI55" i="5"/>
  <c r="AH55" i="5"/>
  <c r="BA55" i="5"/>
  <c r="AY55" i="5"/>
  <c r="AZ55" i="5"/>
  <c r="Y55" i="5"/>
  <c r="R55" i="5"/>
  <c r="Q55" i="5"/>
  <c r="P55" i="5"/>
  <c r="CI56" i="5" l="1"/>
  <c r="BS56" i="5"/>
  <c r="CH56" i="5"/>
  <c r="BR56" i="5"/>
  <c r="CG56" i="5"/>
  <c r="BQ56" i="5"/>
  <c r="CF56" i="5"/>
  <c r="BP56" i="5"/>
  <c r="CP56" i="5"/>
  <c r="BZ56" i="5"/>
  <c r="BJ56" i="5"/>
  <c r="BV56" i="5"/>
  <c r="CQ56" i="5"/>
  <c r="BU56" i="5"/>
  <c r="CO56" i="5"/>
  <c r="BT56" i="5"/>
  <c r="CN56" i="5"/>
  <c r="BO56" i="5"/>
  <c r="BY56" i="5"/>
  <c r="CA56" i="5"/>
  <c r="BX56" i="5"/>
  <c r="BW56" i="5"/>
  <c r="BL56" i="5"/>
  <c r="BK56" i="5"/>
  <c r="BG56" i="5"/>
  <c r="BD56" i="5"/>
  <c r="BF56" i="5"/>
  <c r="CM56" i="5"/>
  <c r="CE56" i="5"/>
  <c r="BE56" i="5"/>
  <c r="CD56" i="5"/>
  <c r="CL56" i="5"/>
  <c r="CK56" i="5"/>
  <c r="CJ56" i="5"/>
  <c r="BI56" i="5"/>
  <c r="BH56" i="5"/>
  <c r="CB56" i="5"/>
  <c r="CC56" i="5"/>
  <c r="BN56" i="5"/>
  <c r="BM56" i="5"/>
  <c r="O57" i="5"/>
  <c r="AV56" i="5"/>
  <c r="AF56" i="5"/>
  <c r="P56" i="5"/>
  <c r="AU56" i="5"/>
  <c r="AE56" i="5"/>
  <c r="AT56" i="5"/>
  <c r="AD56" i="5"/>
  <c r="BC56" i="5"/>
  <c r="AM56" i="5"/>
  <c r="W56" i="5"/>
  <c r="AS56" i="5"/>
  <c r="Y56" i="5"/>
  <c r="AR56" i="5"/>
  <c r="X56" i="5"/>
  <c r="AQ56" i="5"/>
  <c r="V56" i="5"/>
  <c r="AW56" i="5"/>
  <c r="S56" i="5"/>
  <c r="AP56" i="5"/>
  <c r="R56" i="5"/>
  <c r="AO56" i="5"/>
  <c r="Q56" i="5"/>
  <c r="AJ56" i="5"/>
  <c r="AI56" i="5"/>
  <c r="AH56" i="5"/>
  <c r="AZ56" i="5"/>
  <c r="AY56" i="5"/>
  <c r="AA56" i="5"/>
  <c r="Z56" i="5"/>
  <c r="AX56" i="5"/>
  <c r="BA56" i="5"/>
  <c r="AN56" i="5"/>
  <c r="AL56" i="5"/>
  <c r="BB56" i="5"/>
  <c r="AK56" i="5"/>
  <c r="AG56" i="5"/>
  <c r="AC56" i="5"/>
  <c r="AB56" i="5"/>
  <c r="U56" i="5"/>
  <c r="T56" i="5"/>
  <c r="CO57" i="5" l="1"/>
  <c r="BY57" i="5"/>
  <c r="BI57" i="5"/>
  <c r="CN57" i="5"/>
  <c r="BX57" i="5"/>
  <c r="BH57" i="5"/>
  <c r="CM57" i="5"/>
  <c r="BW57" i="5"/>
  <c r="BG57" i="5"/>
  <c r="BZ57" i="5"/>
  <c r="BD57" i="5"/>
  <c r="CB57" i="5"/>
  <c r="BE57" i="5"/>
  <c r="CA57" i="5"/>
  <c r="BV57" i="5"/>
  <c r="CP57" i="5"/>
  <c r="BS57" i="5"/>
  <c r="CL57" i="5"/>
  <c r="BR57" i="5"/>
  <c r="BU57" i="5"/>
  <c r="BP57" i="5"/>
  <c r="BO57" i="5"/>
  <c r="CJ57" i="5"/>
  <c r="CI57" i="5"/>
  <c r="BT57" i="5"/>
  <c r="BQ57" i="5"/>
  <c r="BN57" i="5"/>
  <c r="CQ57" i="5"/>
  <c r="BM57" i="5"/>
  <c r="CK57" i="5"/>
  <c r="BL57" i="5"/>
  <c r="BK57" i="5"/>
  <c r="BJ57" i="5"/>
  <c r="CH57" i="5"/>
  <c r="CG57" i="5"/>
  <c r="CD57" i="5"/>
  <c r="CC57" i="5"/>
  <c r="CF57" i="5"/>
  <c r="CE57" i="5"/>
  <c r="BF57" i="5"/>
  <c r="O58" i="5"/>
  <c r="AN57" i="5"/>
  <c r="X57" i="5"/>
  <c r="BC57" i="5"/>
  <c r="AM57" i="5"/>
  <c r="W57" i="5"/>
  <c r="BB57" i="5"/>
  <c r="AL57" i="5"/>
  <c r="V57" i="5"/>
  <c r="AU57" i="5"/>
  <c r="AE57" i="5"/>
  <c r="AW57" i="5"/>
  <c r="AB57" i="5"/>
  <c r="AV57" i="5"/>
  <c r="AA57" i="5"/>
  <c r="AT57" i="5"/>
  <c r="Z57" i="5"/>
  <c r="AG57" i="5"/>
  <c r="AF57" i="5"/>
  <c r="AD57" i="5"/>
  <c r="AC57" i="5"/>
  <c r="Y57" i="5"/>
  <c r="U57" i="5"/>
  <c r="AS57" i="5"/>
  <c r="AR57" i="5"/>
  <c r="T57" i="5"/>
  <c r="S57" i="5"/>
  <c r="Q57" i="5"/>
  <c r="P57" i="5"/>
  <c r="BA57" i="5"/>
  <c r="AZ57" i="5"/>
  <c r="AY57" i="5"/>
  <c r="AX57" i="5"/>
  <c r="AQ57" i="5"/>
  <c r="AP57" i="5"/>
  <c r="AO57" i="5"/>
  <c r="R57" i="5"/>
  <c r="AK57" i="5"/>
  <c r="AJ57" i="5"/>
  <c r="AI57" i="5"/>
  <c r="AH57" i="5"/>
  <c r="CG58" i="5" l="1"/>
  <c r="BQ58" i="5"/>
  <c r="CF58" i="5"/>
  <c r="BP58" i="5"/>
  <c r="CE58" i="5"/>
  <c r="BO58" i="5"/>
  <c r="CQ58" i="5"/>
  <c r="BX58" i="5"/>
  <c r="BE58" i="5"/>
  <c r="CB58" i="5"/>
  <c r="BH58" i="5"/>
  <c r="CA58" i="5"/>
  <c r="BG58" i="5"/>
  <c r="BZ58" i="5"/>
  <c r="BF58" i="5"/>
  <c r="CP58" i="5"/>
  <c r="BV58" i="5"/>
  <c r="CO58" i="5"/>
  <c r="BU58" i="5"/>
  <c r="BM58" i="5"/>
  <c r="CL58" i="5"/>
  <c r="CN58" i="5"/>
  <c r="BL58" i="5"/>
  <c r="CK58" i="5"/>
  <c r="CD58" i="5"/>
  <c r="CC58" i="5"/>
  <c r="CM58" i="5"/>
  <c r="BK58" i="5"/>
  <c r="BJ58" i="5"/>
  <c r="BI58" i="5"/>
  <c r="CJ58" i="5"/>
  <c r="BD58" i="5"/>
  <c r="CI58" i="5"/>
  <c r="CH58" i="5"/>
  <c r="BW58" i="5"/>
  <c r="BT58" i="5"/>
  <c r="BN58" i="5"/>
  <c r="BY58" i="5"/>
  <c r="BS58" i="5"/>
  <c r="BR58" i="5"/>
  <c r="O59" i="5"/>
  <c r="AV58" i="5"/>
  <c r="AF58" i="5"/>
  <c r="P58" i="5"/>
  <c r="AU58" i="5"/>
  <c r="AE58" i="5"/>
  <c r="AT58" i="5"/>
  <c r="AD58" i="5"/>
  <c r="BC58" i="5"/>
  <c r="AM58" i="5"/>
  <c r="W58" i="5"/>
  <c r="AZ58" i="5"/>
  <c r="AC58" i="5"/>
  <c r="AY58" i="5"/>
  <c r="AB58" i="5"/>
  <c r="AX58" i="5"/>
  <c r="AA58" i="5"/>
  <c r="AQ58" i="5"/>
  <c r="S58" i="5"/>
  <c r="AP58" i="5"/>
  <c r="R58" i="5"/>
  <c r="AO58" i="5"/>
  <c r="Q58" i="5"/>
  <c r="V58" i="5"/>
  <c r="BB58" i="5"/>
  <c r="U58" i="5"/>
  <c r="BA58" i="5"/>
  <c r="T58" i="5"/>
  <c r="AS58" i="5"/>
  <c r="AR58" i="5"/>
  <c r="Z58" i="5"/>
  <c r="Y58" i="5"/>
  <c r="AI58" i="5"/>
  <c r="AH58" i="5"/>
  <c r="X58" i="5"/>
  <c r="AG58" i="5"/>
  <c r="AJ58" i="5"/>
  <c r="AW58" i="5"/>
  <c r="AN58" i="5"/>
  <c r="AL58" i="5"/>
  <c r="AK58" i="5"/>
  <c r="CI59" i="5" l="1"/>
  <c r="BS59" i="5"/>
  <c r="CH59" i="5"/>
  <c r="BR59" i="5"/>
  <c r="CF59" i="5"/>
  <c r="BP59" i="5"/>
  <c r="CP59" i="5"/>
  <c r="BZ59" i="5"/>
  <c r="BJ59" i="5"/>
  <c r="CD59" i="5"/>
  <c r="BI59" i="5"/>
  <c r="CC59" i="5"/>
  <c r="BH59" i="5"/>
  <c r="CB59" i="5"/>
  <c r="BG59" i="5"/>
  <c r="CA59" i="5"/>
  <c r="CM59" i="5"/>
  <c r="BL59" i="5"/>
  <c r="CL59" i="5"/>
  <c r="BK59" i="5"/>
  <c r="CK59" i="5"/>
  <c r="BF59" i="5"/>
  <c r="CE59" i="5"/>
  <c r="BY59" i="5"/>
  <c r="BD59" i="5"/>
  <c r="CJ59" i="5"/>
  <c r="CQ59" i="5"/>
  <c r="CN59" i="5"/>
  <c r="CO59" i="5"/>
  <c r="BU59" i="5"/>
  <c r="CG59" i="5"/>
  <c r="BX59" i="5"/>
  <c r="BW59" i="5"/>
  <c r="BV59" i="5"/>
  <c r="BT59" i="5"/>
  <c r="BQ59" i="5"/>
  <c r="BN59" i="5"/>
  <c r="BM59" i="5"/>
  <c r="BE59" i="5"/>
  <c r="BO59" i="5"/>
  <c r="O60" i="5"/>
  <c r="AN59" i="5"/>
  <c r="X59" i="5"/>
  <c r="BC59" i="5"/>
  <c r="AM59" i="5"/>
  <c r="W59" i="5"/>
  <c r="BB59" i="5"/>
  <c r="AL59" i="5"/>
  <c r="V59" i="5"/>
  <c r="AU59" i="5"/>
  <c r="AE59" i="5"/>
  <c r="BA59" i="5"/>
  <c r="AG59" i="5"/>
  <c r="AZ59" i="5"/>
  <c r="AF59" i="5"/>
  <c r="AY59" i="5"/>
  <c r="AD59" i="5"/>
  <c r="AC59" i="5"/>
  <c r="AB59" i="5"/>
  <c r="AA59" i="5"/>
  <c r="AS59" i="5"/>
  <c r="P59" i="5"/>
  <c r="AR59" i="5"/>
  <c r="AQ59" i="5"/>
  <c r="AV59" i="5"/>
  <c r="AT59" i="5"/>
  <c r="Y59" i="5"/>
  <c r="U59" i="5"/>
  <c r="AP59" i="5"/>
  <c r="AH59" i="5"/>
  <c r="AO59" i="5"/>
  <c r="AJ59" i="5"/>
  <c r="Z59" i="5"/>
  <c r="AK59" i="5"/>
  <c r="AI59" i="5"/>
  <c r="S59" i="5"/>
  <c r="R59" i="5"/>
  <c r="Q59" i="5"/>
  <c r="AX59" i="5"/>
  <c r="T59" i="5"/>
  <c r="AW59" i="5"/>
  <c r="CQ60" i="5" l="1"/>
  <c r="CA60" i="5"/>
  <c r="BK60" i="5"/>
  <c r="CP60" i="5"/>
  <c r="BZ60" i="5"/>
  <c r="BJ60" i="5"/>
  <c r="CO60" i="5"/>
  <c r="BY60" i="5"/>
  <c r="BI60" i="5"/>
  <c r="CN60" i="5"/>
  <c r="BX60" i="5"/>
  <c r="BH60" i="5"/>
  <c r="CH60" i="5"/>
  <c r="BR60" i="5"/>
  <c r="CC60" i="5"/>
  <c r="BD60" i="5"/>
  <c r="CB60" i="5"/>
  <c r="BW60" i="5"/>
  <c r="BV60" i="5"/>
  <c r="BO60" i="5"/>
  <c r="BQ60" i="5"/>
  <c r="BP60" i="5"/>
  <c r="BN60" i="5"/>
  <c r="CL60" i="5"/>
  <c r="BG60" i="5"/>
  <c r="CK60" i="5"/>
  <c r="BF60" i="5"/>
  <c r="BS60" i="5"/>
  <c r="BE60" i="5"/>
  <c r="CI60" i="5"/>
  <c r="BM60" i="5"/>
  <c r="BL60" i="5"/>
  <c r="CJ60" i="5"/>
  <c r="CM60" i="5"/>
  <c r="CF60" i="5"/>
  <c r="CE60" i="5"/>
  <c r="CD60" i="5"/>
  <c r="CG60" i="5"/>
  <c r="BU60" i="5"/>
  <c r="BT60" i="5"/>
  <c r="O61" i="5"/>
  <c r="AV60" i="5"/>
  <c r="AF60" i="5"/>
  <c r="P60" i="5"/>
  <c r="AU60" i="5"/>
  <c r="AE60" i="5"/>
  <c r="AT60" i="5"/>
  <c r="AD60" i="5"/>
  <c r="BC60" i="5"/>
  <c r="AM60" i="5"/>
  <c r="W60" i="5"/>
  <c r="AJ60" i="5"/>
  <c r="AI60" i="5"/>
  <c r="BB60" i="5"/>
  <c r="AH60" i="5"/>
  <c r="AQ60" i="5"/>
  <c r="S60" i="5"/>
  <c r="AP60" i="5"/>
  <c r="R60" i="5"/>
  <c r="AO60" i="5"/>
  <c r="Q60" i="5"/>
  <c r="AL60" i="5"/>
  <c r="AK60" i="5"/>
  <c r="AG60" i="5"/>
  <c r="AX60" i="5"/>
  <c r="AW60" i="5"/>
  <c r="Y60" i="5"/>
  <c r="X60" i="5"/>
  <c r="AS60" i="5"/>
  <c r="BA60" i="5"/>
  <c r="AY60" i="5"/>
  <c r="AR60" i="5"/>
  <c r="AN60" i="5"/>
  <c r="AZ60" i="5"/>
  <c r="AB60" i="5"/>
  <c r="Z60" i="5"/>
  <c r="AA60" i="5"/>
  <c r="V60" i="5"/>
  <c r="U60" i="5"/>
  <c r="AC60" i="5"/>
  <c r="T60" i="5"/>
  <c r="CQ61" i="5" l="1"/>
  <c r="CA61" i="5"/>
  <c r="BK61" i="5"/>
  <c r="CP61" i="5"/>
  <c r="BZ61" i="5"/>
  <c r="BJ61" i="5"/>
  <c r="CN61" i="5"/>
  <c r="BX61" i="5"/>
  <c r="BH61" i="5"/>
  <c r="CH61" i="5"/>
  <c r="BR61" i="5"/>
  <c r="CG61" i="5"/>
  <c r="BM61" i="5"/>
  <c r="CF61" i="5"/>
  <c r="BL61" i="5"/>
  <c r="CE61" i="5"/>
  <c r="BI61" i="5"/>
  <c r="CO61" i="5"/>
  <c r="BP61" i="5"/>
  <c r="BY61" i="5"/>
  <c r="BW61" i="5"/>
  <c r="BV61" i="5"/>
  <c r="BS61" i="5"/>
  <c r="BQ61" i="5"/>
  <c r="BD61" i="5"/>
  <c r="CM61" i="5"/>
  <c r="CL61" i="5"/>
  <c r="CK61" i="5"/>
  <c r="CJ61" i="5"/>
  <c r="CB61" i="5"/>
  <c r="CI61" i="5"/>
  <c r="CD61" i="5"/>
  <c r="CC61" i="5"/>
  <c r="BU61" i="5"/>
  <c r="BN61" i="5"/>
  <c r="BG61" i="5"/>
  <c r="BF61" i="5"/>
  <c r="BE61" i="5"/>
  <c r="BT61" i="5"/>
  <c r="BO61" i="5"/>
  <c r="O62" i="5"/>
  <c r="BD62" i="5" s="1"/>
  <c r="AN61" i="5"/>
  <c r="X61" i="5"/>
  <c r="BC61" i="5"/>
  <c r="AM61" i="5"/>
  <c r="W61" i="5"/>
  <c r="BB61" i="5"/>
  <c r="AL61" i="5"/>
  <c r="V61" i="5"/>
  <c r="AU61" i="5"/>
  <c r="AE61" i="5"/>
  <c r="AK61" i="5"/>
  <c r="Q61" i="5"/>
  <c r="AJ61" i="5"/>
  <c r="P61" i="5"/>
  <c r="AI61" i="5"/>
  <c r="BA61" i="5"/>
  <c r="AC61" i="5"/>
  <c r="AZ61" i="5"/>
  <c r="AB61" i="5"/>
  <c r="AY61" i="5"/>
  <c r="AA61" i="5"/>
  <c r="AF61" i="5"/>
  <c r="AD61" i="5"/>
  <c r="Z61" i="5"/>
  <c r="AT61" i="5"/>
  <c r="AS61" i="5"/>
  <c r="U61" i="5"/>
  <c r="T61" i="5"/>
  <c r="R61" i="5"/>
  <c r="AX61" i="5"/>
  <c r="AW61" i="5"/>
  <c r="AP61" i="5"/>
  <c r="AO61" i="5"/>
  <c r="AH61" i="5"/>
  <c r="AG61" i="5"/>
  <c r="Y61" i="5"/>
  <c r="S61" i="5"/>
  <c r="AV61" i="5"/>
  <c r="AR61" i="5"/>
  <c r="AQ61" i="5"/>
  <c r="CI62" i="5" l="1"/>
  <c r="BS62" i="5"/>
  <c r="CH62" i="5"/>
  <c r="BR62" i="5"/>
  <c r="CF62" i="5"/>
  <c r="BP62" i="5"/>
  <c r="CP62" i="5"/>
  <c r="BZ62" i="5"/>
  <c r="BJ62" i="5"/>
  <c r="CK62" i="5"/>
  <c r="BN62" i="5"/>
  <c r="CJ62" i="5"/>
  <c r="BM62" i="5"/>
  <c r="CG62" i="5"/>
  <c r="BL62" i="5"/>
  <c r="CA62" i="5"/>
  <c r="CQ62" i="5"/>
  <c r="BO62" i="5"/>
  <c r="CN62" i="5"/>
  <c r="CO62" i="5"/>
  <c r="BK62" i="5"/>
  <c r="BI62" i="5"/>
  <c r="CE62" i="5"/>
  <c r="BF62" i="5"/>
  <c r="CD62" i="5"/>
  <c r="BE62" i="5"/>
  <c r="CM62" i="5"/>
  <c r="BX62" i="5"/>
  <c r="CL62" i="5"/>
  <c r="BW62" i="5"/>
  <c r="CC62" i="5"/>
  <c r="CB62" i="5"/>
  <c r="BY62" i="5"/>
  <c r="BV62" i="5"/>
  <c r="BU62" i="5"/>
  <c r="BT62" i="5"/>
  <c r="BQ62" i="5"/>
  <c r="BH62" i="5"/>
  <c r="BG62" i="5"/>
  <c r="O63" i="5"/>
  <c r="AV62" i="5"/>
  <c r="AF62" i="5"/>
  <c r="P62" i="5"/>
  <c r="AU62" i="5"/>
  <c r="AE62" i="5"/>
  <c r="AT62" i="5"/>
  <c r="AD62" i="5"/>
  <c r="BC62" i="5"/>
  <c r="AM62" i="5"/>
  <c r="W62" i="5"/>
  <c r="AO62" i="5"/>
  <c r="T62" i="5"/>
  <c r="AN62" i="5"/>
  <c r="S62" i="5"/>
  <c r="AL62" i="5"/>
  <c r="R62" i="5"/>
  <c r="AQ62" i="5"/>
  <c r="AP62" i="5"/>
  <c r="AK62" i="5"/>
  <c r="BB62" i="5"/>
  <c r="Y62" i="5"/>
  <c r="BA62" i="5"/>
  <c r="X62" i="5"/>
  <c r="AZ62" i="5"/>
  <c r="V62" i="5"/>
  <c r="AW62" i="5"/>
  <c r="AS62" i="5"/>
  <c r="AA62" i="5"/>
  <c r="Z62" i="5"/>
  <c r="AG62" i="5"/>
  <c r="AB62" i="5"/>
  <c r="AC62" i="5"/>
  <c r="U62" i="5"/>
  <c r="Q62" i="5"/>
  <c r="AY62" i="5"/>
  <c r="AR62" i="5"/>
  <c r="AH62" i="5"/>
  <c r="AX62" i="5"/>
  <c r="AJ62" i="5"/>
  <c r="AI62" i="5"/>
  <c r="CI63" i="5" l="1"/>
  <c r="BS63" i="5"/>
  <c r="CH63" i="5"/>
  <c r="BR63" i="5"/>
  <c r="CG63" i="5"/>
  <c r="BQ63" i="5"/>
  <c r="CF63" i="5"/>
  <c r="BP63" i="5"/>
  <c r="CP63" i="5"/>
  <c r="BZ63" i="5"/>
  <c r="BJ63" i="5"/>
  <c r="CJ63" i="5"/>
  <c r="BK63" i="5"/>
  <c r="CE63" i="5"/>
  <c r="BI63" i="5"/>
  <c r="CD63" i="5"/>
  <c r="BH63" i="5"/>
  <c r="CC63" i="5"/>
  <c r="BG63" i="5"/>
  <c r="CM63" i="5"/>
  <c r="BE63" i="5"/>
  <c r="BM63" i="5"/>
  <c r="CQ63" i="5"/>
  <c r="BL63" i="5"/>
  <c r="CO63" i="5"/>
  <c r="BF63" i="5"/>
  <c r="CK63" i="5"/>
  <c r="CB63" i="5"/>
  <c r="BW63" i="5"/>
  <c r="BO63" i="5"/>
  <c r="BV63" i="5"/>
  <c r="BT63" i="5"/>
  <c r="BU63" i="5"/>
  <c r="BN63" i="5"/>
  <c r="BD63" i="5"/>
  <c r="CN63" i="5"/>
  <c r="BY63" i="5"/>
  <c r="BX63" i="5"/>
  <c r="CL63" i="5"/>
  <c r="CA63" i="5"/>
  <c r="O64" i="5"/>
  <c r="AN63" i="5"/>
  <c r="X63" i="5"/>
  <c r="BC63" i="5"/>
  <c r="AM63" i="5"/>
  <c r="W63" i="5"/>
  <c r="BB63" i="5"/>
  <c r="AL63" i="5"/>
  <c r="V63" i="5"/>
  <c r="AU63" i="5"/>
  <c r="AE63" i="5"/>
  <c r="AR63" i="5"/>
  <c r="U63" i="5"/>
  <c r="AQ63" i="5"/>
  <c r="T63" i="5"/>
  <c r="AP63" i="5"/>
  <c r="S63" i="5"/>
  <c r="BA63" i="5"/>
  <c r="AC63" i="5"/>
  <c r="AZ63" i="5"/>
  <c r="AB63" i="5"/>
  <c r="AY63" i="5"/>
  <c r="AA63" i="5"/>
  <c r="AV63" i="5"/>
  <c r="AT63" i="5"/>
  <c r="AS63" i="5"/>
  <c r="AW63" i="5"/>
  <c r="AO63" i="5"/>
  <c r="Z63" i="5"/>
  <c r="Y63" i="5"/>
  <c r="AK63" i="5"/>
  <c r="AJ63" i="5"/>
  <c r="AH63" i="5"/>
  <c r="AF63" i="5"/>
  <c r="AD63" i="5"/>
  <c r="AI63" i="5"/>
  <c r="AG63" i="5"/>
  <c r="AX63" i="5"/>
  <c r="R63" i="5"/>
  <c r="Q63" i="5"/>
  <c r="P63" i="5"/>
  <c r="CQ64" i="5" l="1"/>
  <c r="CA64" i="5"/>
  <c r="BK64" i="5"/>
  <c r="CP64" i="5"/>
  <c r="BZ64" i="5"/>
  <c r="BJ64" i="5"/>
  <c r="CO64" i="5"/>
  <c r="BY64" i="5"/>
  <c r="BI64" i="5"/>
  <c r="CN64" i="5"/>
  <c r="BX64" i="5"/>
  <c r="BH64" i="5"/>
  <c r="CH64" i="5"/>
  <c r="BR64" i="5"/>
  <c r="CM64" i="5"/>
  <c r="BQ64" i="5"/>
  <c r="CL64" i="5"/>
  <c r="BP64" i="5"/>
  <c r="CK64" i="5"/>
  <c r="BO64" i="5"/>
  <c r="CJ64" i="5"/>
  <c r="BN64" i="5"/>
  <c r="CC64" i="5"/>
  <c r="CI64" i="5"/>
  <c r="BD64" i="5"/>
  <c r="CG64" i="5"/>
  <c r="CF64" i="5"/>
  <c r="CB64" i="5"/>
  <c r="BW64" i="5"/>
  <c r="CE64" i="5"/>
  <c r="CD64" i="5"/>
  <c r="BV64" i="5"/>
  <c r="BU64" i="5"/>
  <c r="BT64" i="5"/>
  <c r="BS64" i="5"/>
  <c r="BM64" i="5"/>
  <c r="BL64" i="5"/>
  <c r="BG64" i="5"/>
  <c r="BF64" i="5"/>
  <c r="BE64" i="5"/>
  <c r="O65" i="5"/>
  <c r="AV64" i="5"/>
  <c r="AF64" i="5"/>
  <c r="P64" i="5"/>
  <c r="AU64" i="5"/>
  <c r="AE64" i="5"/>
  <c r="AT64" i="5"/>
  <c r="AD64" i="5"/>
  <c r="BC64" i="5"/>
  <c r="AM64" i="5"/>
  <c r="W64" i="5"/>
  <c r="AS64" i="5"/>
  <c r="Y64" i="5"/>
  <c r="AR64" i="5"/>
  <c r="X64" i="5"/>
  <c r="AQ64" i="5"/>
  <c r="V64" i="5"/>
  <c r="AN64" i="5"/>
  <c r="AL64" i="5"/>
  <c r="AK64" i="5"/>
  <c r="AO64" i="5"/>
  <c r="AJ64" i="5"/>
  <c r="AI64" i="5"/>
  <c r="AY64" i="5"/>
  <c r="AX64" i="5"/>
  <c r="Z64" i="5"/>
  <c r="U64" i="5"/>
  <c r="AZ64" i="5"/>
  <c r="BB64" i="5"/>
  <c r="AH64" i="5"/>
  <c r="BA64" i="5"/>
  <c r="AW64" i="5"/>
  <c r="AP64" i="5"/>
  <c r="AG64" i="5"/>
  <c r="AC64" i="5"/>
  <c r="S64" i="5"/>
  <c r="R64" i="5"/>
  <c r="Q64" i="5"/>
  <c r="AB64" i="5"/>
  <c r="AA64" i="5"/>
  <c r="T64" i="5"/>
  <c r="CQ65" i="5" l="1"/>
  <c r="CA65" i="5"/>
  <c r="BK65" i="5"/>
  <c r="CP65" i="5"/>
  <c r="BZ65" i="5"/>
  <c r="BJ65" i="5"/>
  <c r="CN65" i="5"/>
  <c r="BX65" i="5"/>
  <c r="BH65" i="5"/>
  <c r="CH65" i="5"/>
  <c r="BR65" i="5"/>
  <c r="CL65" i="5"/>
  <c r="BQ65" i="5"/>
  <c r="CK65" i="5"/>
  <c r="BP65" i="5"/>
  <c r="CJ65" i="5"/>
  <c r="BO65" i="5"/>
  <c r="CO65" i="5"/>
  <c r="BM65" i="5"/>
  <c r="CD65" i="5"/>
  <c r="CC65" i="5"/>
  <c r="CB65" i="5"/>
  <c r="BV65" i="5"/>
  <c r="BU65" i="5"/>
  <c r="BF65" i="5"/>
  <c r="CI65" i="5"/>
  <c r="BW65" i="5"/>
  <c r="BE65" i="5"/>
  <c r="BD65" i="5"/>
  <c r="CM65" i="5"/>
  <c r="CG65" i="5"/>
  <c r="CF65" i="5"/>
  <c r="CE65" i="5"/>
  <c r="BY65" i="5"/>
  <c r="BN65" i="5"/>
  <c r="BL65" i="5"/>
  <c r="BS65" i="5"/>
  <c r="BT65" i="5"/>
  <c r="BG65" i="5"/>
  <c r="BI65" i="5"/>
  <c r="O66" i="5"/>
  <c r="AN65" i="5"/>
  <c r="X65" i="5"/>
  <c r="BC65" i="5"/>
  <c r="AM65" i="5"/>
  <c r="W65" i="5"/>
  <c r="BB65" i="5"/>
  <c r="AL65" i="5"/>
  <c r="V65" i="5"/>
  <c r="AU65" i="5"/>
  <c r="AE65" i="5"/>
  <c r="AW65" i="5"/>
  <c r="AB65" i="5"/>
  <c r="AV65" i="5"/>
  <c r="AA65" i="5"/>
  <c r="AT65" i="5"/>
  <c r="Z65" i="5"/>
  <c r="BA65" i="5"/>
  <c r="AC65" i="5"/>
  <c r="AZ65" i="5"/>
  <c r="Y65" i="5"/>
  <c r="AY65" i="5"/>
  <c r="U65" i="5"/>
  <c r="AH65" i="5"/>
  <c r="AG65" i="5"/>
  <c r="AF65" i="5"/>
  <c r="AR65" i="5"/>
  <c r="AQ65" i="5"/>
  <c r="S65" i="5"/>
  <c r="R65" i="5"/>
  <c r="P65" i="5"/>
  <c r="AD65" i="5"/>
  <c r="Q65" i="5"/>
  <c r="T65" i="5"/>
  <c r="AX65" i="5"/>
  <c r="AS65" i="5"/>
  <c r="AP65" i="5"/>
  <c r="AO65" i="5"/>
  <c r="AK65" i="5"/>
  <c r="AJ65" i="5"/>
  <c r="AI65" i="5"/>
  <c r="CI66" i="5" l="1"/>
  <c r="BS66" i="5"/>
  <c r="CH66" i="5"/>
  <c r="BR66" i="5"/>
  <c r="CF66" i="5"/>
  <c r="BP66" i="5"/>
  <c r="CP66" i="5"/>
  <c r="BZ66" i="5"/>
  <c r="BJ66" i="5"/>
  <c r="CO66" i="5"/>
  <c r="BU66" i="5"/>
  <c r="CN66" i="5"/>
  <c r="BT66" i="5"/>
  <c r="CM66" i="5"/>
  <c r="BQ66" i="5"/>
  <c r="CA66" i="5"/>
  <c r="BO66" i="5"/>
  <c r="BN66" i="5"/>
  <c r="BM66" i="5"/>
  <c r="CK66" i="5"/>
  <c r="BI66" i="5"/>
  <c r="CJ66" i="5"/>
  <c r="BH66" i="5"/>
  <c r="BF66" i="5"/>
  <c r="BE66" i="5"/>
  <c r="CL66" i="5"/>
  <c r="CB66" i="5"/>
  <c r="CQ66" i="5"/>
  <c r="BD66" i="5"/>
  <c r="CG66" i="5"/>
  <c r="BY66" i="5"/>
  <c r="CE66" i="5"/>
  <c r="CD66" i="5"/>
  <c r="CC66" i="5"/>
  <c r="BK66" i="5"/>
  <c r="BG66" i="5"/>
  <c r="BX66" i="5"/>
  <c r="BW66" i="5"/>
  <c r="BV66" i="5"/>
  <c r="BL66" i="5"/>
  <c r="O67" i="5"/>
  <c r="AV66" i="5"/>
  <c r="AF66" i="5"/>
  <c r="P66" i="5"/>
  <c r="AU66" i="5"/>
  <c r="AE66" i="5"/>
  <c r="AT66" i="5"/>
  <c r="AD66" i="5"/>
  <c r="BC66" i="5"/>
  <c r="AM66" i="5"/>
  <c r="W66" i="5"/>
  <c r="AZ66" i="5"/>
  <c r="AC66" i="5"/>
  <c r="AY66" i="5"/>
  <c r="AB66" i="5"/>
  <c r="AX66" i="5"/>
  <c r="AA66" i="5"/>
  <c r="AN66" i="5"/>
  <c r="AL66" i="5"/>
  <c r="AK66" i="5"/>
  <c r="X66" i="5"/>
  <c r="V66" i="5"/>
  <c r="BB66" i="5"/>
  <c r="U66" i="5"/>
  <c r="AR66" i="5"/>
  <c r="AQ66" i="5"/>
  <c r="Y66" i="5"/>
  <c r="T66" i="5"/>
  <c r="AH66" i="5"/>
  <c r="Q66" i="5"/>
  <c r="AG66" i="5"/>
  <c r="R66" i="5"/>
  <c r="Z66" i="5"/>
  <c r="S66" i="5"/>
  <c r="BA66" i="5"/>
  <c r="AW66" i="5"/>
  <c r="AS66" i="5"/>
  <c r="AP66" i="5"/>
  <c r="AO66" i="5"/>
  <c r="AJ66" i="5"/>
  <c r="AI66" i="5"/>
  <c r="CQ67" i="5" l="1"/>
  <c r="CA67" i="5"/>
  <c r="BK67" i="5"/>
  <c r="CP67" i="5"/>
  <c r="BZ67" i="5"/>
  <c r="BJ67" i="5"/>
  <c r="CN67" i="5"/>
  <c r="BX67" i="5"/>
  <c r="BH67" i="5"/>
  <c r="CH67" i="5"/>
  <c r="BR67" i="5"/>
  <c r="BV67" i="5"/>
  <c r="BU67" i="5"/>
  <c r="CO67" i="5"/>
  <c r="BT67" i="5"/>
  <c r="CK67" i="5"/>
  <c r="BM67" i="5"/>
  <c r="CG67" i="5"/>
  <c r="BF67" i="5"/>
  <c r="CF67" i="5"/>
  <c r="BE67" i="5"/>
  <c r="CE67" i="5"/>
  <c r="BD67" i="5"/>
  <c r="CB67" i="5"/>
  <c r="BY67" i="5"/>
  <c r="BI67" i="5"/>
  <c r="CM67" i="5"/>
  <c r="CL67" i="5"/>
  <c r="CC67" i="5"/>
  <c r="BG67" i="5"/>
  <c r="BW67" i="5"/>
  <c r="CJ67" i="5"/>
  <c r="CI67" i="5"/>
  <c r="CD67" i="5"/>
  <c r="BQ67" i="5"/>
  <c r="BP67" i="5"/>
  <c r="BO67" i="5"/>
  <c r="BS67" i="5"/>
  <c r="BN67" i="5"/>
  <c r="BL67" i="5"/>
  <c r="AN67" i="5"/>
  <c r="X67" i="5"/>
  <c r="BC67" i="5"/>
  <c r="AM67" i="5"/>
  <c r="W67" i="5"/>
  <c r="BB67" i="5"/>
  <c r="AL67" i="5"/>
  <c r="V67" i="5"/>
  <c r="AU67" i="5"/>
  <c r="AE67" i="5"/>
  <c r="BA67" i="5"/>
  <c r="AG67" i="5"/>
  <c r="AZ67" i="5"/>
  <c r="AF67" i="5"/>
  <c r="AY67" i="5"/>
  <c r="AD67" i="5"/>
  <c r="AX67" i="5"/>
  <c r="Z67" i="5"/>
  <c r="AW67" i="5"/>
  <c r="Y67" i="5"/>
  <c r="AV67" i="5"/>
  <c r="U67" i="5"/>
  <c r="AT67" i="5"/>
  <c r="Q67" i="5"/>
  <c r="AS67" i="5"/>
  <c r="P67" i="5"/>
  <c r="AR67" i="5"/>
  <c r="AQ67" i="5"/>
  <c r="AP67" i="5"/>
  <c r="AA67" i="5"/>
  <c r="T67" i="5"/>
  <c r="AO67" i="5"/>
  <c r="AH67" i="5"/>
  <c r="AK67" i="5"/>
  <c r="AJ67" i="5"/>
  <c r="AI67" i="5"/>
  <c r="AC67" i="5"/>
  <c r="AB67" i="5"/>
  <c r="S67" i="5"/>
  <c r="R67" i="5"/>
</calcChain>
</file>

<file path=xl/sharedStrings.xml><?xml version="1.0" encoding="utf-8"?>
<sst xmlns="http://schemas.openxmlformats.org/spreadsheetml/2006/main" count="1097" uniqueCount="251">
  <si>
    <t>Gun</t>
  </si>
  <si>
    <t>Ammo Type</t>
  </si>
  <si>
    <t>Exclusive</t>
  </si>
  <si>
    <t>Weapon Type</t>
  </si>
  <si>
    <t>Carepackage?</t>
  </si>
  <si>
    <t>Season</t>
  </si>
  <si>
    <t>Trigger Type</t>
  </si>
  <si>
    <t>Secondary Trigger Type</t>
  </si>
  <si>
    <t>Fire Rate (per minute)</t>
  </si>
  <si>
    <t>Secondary Fire Rate (per minute)</t>
  </si>
  <si>
    <t>Blue Shotgun Bolt</t>
  </si>
  <si>
    <t>Purple Shotgun Bolt</t>
  </si>
  <si>
    <t>Boosted Fire Rate Duration</t>
  </si>
  <si>
    <t>White Helmet</t>
  </si>
  <si>
    <t>Blue Helmet</t>
  </si>
  <si>
    <t>Purple Helmet</t>
  </si>
  <si>
    <t>Body Shot</t>
  </si>
  <si>
    <t>Leg Shot</t>
  </si>
  <si>
    <t>Barrel Stabilizer</t>
  </si>
  <si>
    <t>Laser Sight</t>
  </si>
  <si>
    <t>Shotgun Bolt</t>
  </si>
  <si>
    <t>No Mag</t>
  </si>
  <si>
    <t>White Mag</t>
  </si>
  <si>
    <t>Blue Mag</t>
  </si>
  <si>
    <t>Purple/Gold Mag</t>
  </si>
  <si>
    <t>1xHolo</t>
  </si>
  <si>
    <t>1xHCOG "Classic"</t>
  </si>
  <si>
    <t>1x-2x Variable Holo</t>
  </si>
  <si>
    <t>2x HCOG "Bruiser"</t>
  </si>
  <si>
    <t>6x Sniper</t>
  </si>
  <si>
    <t>2x-4x Variable AOG</t>
  </si>
  <si>
    <t>3x HCOG "Ranger"</t>
  </si>
  <si>
    <t>4x-8x Variable Sniper</t>
  </si>
  <si>
    <t>1x Digital Threat</t>
  </si>
  <si>
    <t>4x-10x Digital Sniper Threat</t>
  </si>
  <si>
    <t>Stock</t>
  </si>
  <si>
    <t>Boosted Damage</t>
  </si>
  <si>
    <t>Damage Boost Method</t>
  </si>
  <si>
    <t>Hop-Up</t>
  </si>
  <si>
    <t>Boosted White</t>
  </si>
  <si>
    <t>Boosted Blue</t>
  </si>
  <si>
    <t>Boosted Purple</t>
  </si>
  <si>
    <t>Boosted Body shot</t>
  </si>
  <si>
    <t>Boosted Leg shot</t>
  </si>
  <si>
    <t>Notes</t>
  </si>
  <si>
    <t>Extra Notes</t>
  </si>
  <si>
    <t>P-2020</t>
  </si>
  <si>
    <t>Light</t>
  </si>
  <si>
    <t>Pistol</t>
  </si>
  <si>
    <t>N</t>
  </si>
  <si>
    <t>Semi-Auto</t>
  </si>
  <si>
    <t>N/A</t>
  </si>
  <si>
    <t>Hammer-Point</t>
  </si>
  <si>
    <t>Shot that cracks shield does bonus damage proportional to flesh damage</t>
  </si>
  <si>
    <t>RE-45</t>
  </si>
  <si>
    <t>Auto</t>
  </si>
  <si>
    <t>Alternator</t>
  </si>
  <si>
    <t>SMG</t>
  </si>
  <si>
    <t>Disruptor</t>
  </si>
  <si>
    <t>Shot that cracks shield doesn't have damage bonus</t>
  </si>
  <si>
    <t>R-99</t>
  </si>
  <si>
    <t>R-301</t>
  </si>
  <si>
    <t>Rifle</t>
  </si>
  <si>
    <t>Until Deselected</t>
  </si>
  <si>
    <t>Select Fire built in</t>
  </si>
  <si>
    <t>Spitfire</t>
  </si>
  <si>
    <t>LMG</t>
  </si>
  <si>
    <t>G7-Scout</t>
  </si>
  <si>
    <t>Marksman</t>
  </si>
  <si>
    <t>Car-SMG</t>
  </si>
  <si>
    <t>Heavy</t>
  </si>
  <si>
    <t>Can use Light Ammo - Damage/Mag Size is same for both ammo types</t>
  </si>
  <si>
    <t>Rampage</t>
  </si>
  <si>
    <t>Boosted</t>
  </si>
  <si>
    <t>While charged with Thermite</t>
  </si>
  <si>
    <t>Charging with thermite grenade can boost fire-rate and break doors</t>
  </si>
  <si>
    <t>30-30 Repeater</t>
  </si>
  <si>
    <t>ADS</t>
  </si>
  <si>
    <t>Damage bonus from ADS resets when shot</t>
  </si>
  <si>
    <t>Prowler</t>
  </si>
  <si>
    <t>Burst</t>
  </si>
  <si>
    <t>5 Round Burst</t>
  </si>
  <si>
    <t>Hemlock</t>
  </si>
  <si>
    <t>3 Round Burst</t>
  </si>
  <si>
    <t>Flatline</t>
  </si>
  <si>
    <t>Havoc</t>
  </si>
  <si>
    <t>Energy</t>
  </si>
  <si>
    <t>Forever with Hop-Up</t>
  </si>
  <si>
    <t>Turbocharger</t>
  </si>
  <si>
    <t>Turbocharger increases ROF and eliminates wind-up time</t>
  </si>
  <si>
    <t>L-Star</t>
  </si>
  <si>
    <t>Overheats instead of running out of bullets in Mag</t>
  </si>
  <si>
    <t>Triple-Take</t>
  </si>
  <si>
    <t>Boosted-Loader</t>
  </si>
  <si>
    <t>ADS reduces bullet spread</t>
  </si>
  <si>
    <t>Volt</t>
  </si>
  <si>
    <t>Nemesis</t>
  </si>
  <si>
    <t>Disappears with lack of use</t>
  </si>
  <si>
    <t>Increased Fire Rate with increased use. Bonus expires after short time</t>
  </si>
  <si>
    <t>Wingman</t>
  </si>
  <si>
    <t>Sniper</t>
  </si>
  <si>
    <t>Longbow</t>
  </si>
  <si>
    <t>Charge-Rifle</t>
  </si>
  <si>
    <t>Hold down fire to charge up before firing</t>
  </si>
  <si>
    <t>Sentinel</t>
  </si>
  <si>
    <t>Forever if timed correctly</t>
  </si>
  <si>
    <t>Shield Cell</t>
  </si>
  <si>
    <t>Charging requires 1 Shield Cell</t>
  </si>
  <si>
    <t>Mastiff</t>
  </si>
  <si>
    <t>Shotgun</t>
  </si>
  <si>
    <t>Forever with Shotgun Bolt</t>
  </si>
  <si>
    <t>Peace Keeper</t>
  </si>
  <si>
    <t>Mozambique</t>
  </si>
  <si>
    <t>Throwing Knife</t>
  </si>
  <si>
    <t>Limited</t>
  </si>
  <si>
    <t>Y</t>
  </si>
  <si>
    <t>Only Available in Gun Run</t>
  </si>
  <si>
    <t>Kraber</t>
  </si>
  <si>
    <t>Bocek</t>
  </si>
  <si>
    <t>Bow</t>
  </si>
  <si>
    <t>If shooting hip-fire</t>
  </si>
  <si>
    <t>Shatter-Caps</t>
  </si>
  <si>
    <t>Shatter-Caps are used when not ADS</t>
  </si>
  <si>
    <t>Devotion</t>
  </si>
  <si>
    <t>When spun up all the way</t>
  </si>
  <si>
    <t>Turbocharger increases ROF ramp and eliminates wind-up time</t>
  </si>
  <si>
    <t>Eva-8</t>
  </si>
  <si>
    <t>A-13 Sentry</t>
  </si>
  <si>
    <t>Ultimate</t>
  </si>
  <si>
    <t>Sheila</t>
  </si>
  <si>
    <t>Minigun</t>
  </si>
  <si>
    <t>Consecutive Shots</t>
  </si>
  <si>
    <t>Vantage's Ultimate</t>
  </si>
  <si>
    <t>Rampart's Ultimate</t>
  </si>
  <si>
    <t>Body</t>
  </si>
  <si>
    <t>Leg</t>
  </si>
  <si>
    <t>Barrel Stablilizer</t>
  </si>
  <si>
    <t>Extended Light Mag</t>
  </si>
  <si>
    <t>Extended Heavy Mag</t>
  </si>
  <si>
    <t>Extended Energy Mag</t>
  </si>
  <si>
    <t>Standard Stock</t>
  </si>
  <si>
    <t>Sniper Stock</t>
  </si>
  <si>
    <t>Hammer Point</t>
  </si>
  <si>
    <t>Boosted Loader</t>
  </si>
  <si>
    <t>Turbo Charger</t>
  </si>
  <si>
    <t>Shatter Caps</t>
  </si>
  <si>
    <t>Extended Sniper Mag</t>
  </si>
  <si>
    <t>P-2020 (Hammer Point)</t>
  </si>
  <si>
    <t>RE-45 (Hammer Point)</t>
  </si>
  <si>
    <t>Alternator (Disruptor)</t>
  </si>
  <si>
    <t>30-30 Repeater (ADS Charged)</t>
  </si>
  <si>
    <t>Bocek (Shatter Caps)</t>
  </si>
  <si>
    <t>Eva-8 (Hammer Point)</t>
  </si>
  <si>
    <t>A-13 Sentry (Consecutive Shot)</t>
  </si>
  <si>
    <t>Purple Mag</t>
  </si>
  <si>
    <t>Blue Hemlet</t>
  </si>
  <si>
    <t>Percent Mag Increase</t>
  </si>
  <si>
    <t>Mag Size</t>
  </si>
  <si>
    <t>From Base</t>
  </si>
  <si>
    <t>Colors</t>
  </si>
  <si>
    <t>1-10%</t>
  </si>
  <si>
    <t>21-30%</t>
  </si>
  <si>
    <t>31-40%</t>
  </si>
  <si>
    <t>41-50%</t>
  </si>
  <si>
    <t>11-15%</t>
  </si>
  <si>
    <t>16-20%</t>
  </si>
  <si>
    <t>Purple</t>
  </si>
  <si>
    <t>White</t>
  </si>
  <si>
    <t>Best Mag Increase</t>
  </si>
  <si>
    <t>Blue</t>
  </si>
  <si>
    <t>Rampage (Thermite Charged)</t>
  </si>
  <si>
    <t>Hemlock (Select Fire)</t>
  </si>
  <si>
    <t>R301 (Select Fire)</t>
  </si>
  <si>
    <t>Nemesis (Ramped)</t>
  </si>
  <si>
    <t>Sentinel (Timed)</t>
  </si>
  <si>
    <t>Mastiff (No Bolt)</t>
  </si>
  <si>
    <t>Mastiff (White Bolt)</t>
  </si>
  <si>
    <t>Mastiff (Blue Bolt)</t>
  </si>
  <si>
    <t>Mastiff (Purple Bolt)</t>
  </si>
  <si>
    <t>Peace Keeper (No Bolt)</t>
  </si>
  <si>
    <t>Peace Keeper (White Bolt)</t>
  </si>
  <si>
    <t>Peace Keeper (Blue Bolt)</t>
  </si>
  <si>
    <t>Peace Keeper (Purple Bolt)</t>
  </si>
  <si>
    <t>Mozambique (No Bolt)</t>
  </si>
  <si>
    <t>Mozambique (White Bolt)</t>
  </si>
  <si>
    <t>Mozambique (Blue Bolt)</t>
  </si>
  <si>
    <t>Mozambique (Purple Bolt)</t>
  </si>
  <si>
    <t>Peace Keeper (No Bolt Disruptor)</t>
  </si>
  <si>
    <t>Peace Keeper (White Bolt Disruptor)</t>
  </si>
  <si>
    <t>Peace Keeper (Blue Bolt Disruptor)</t>
  </si>
  <si>
    <t>Peace Keeper (Purple Bolt Disruptor)</t>
  </si>
  <si>
    <t>Mozambique (No Bolt Hammer Point)</t>
  </si>
  <si>
    <t>Mozambique (White Bolt Hammer Point)</t>
  </si>
  <si>
    <t>Mozambique (Blue Bolt Hammer Point)</t>
  </si>
  <si>
    <t>Mozambique (Purple Bolt Hammer Point)</t>
  </si>
  <si>
    <t>Rounds per Second</t>
  </si>
  <si>
    <t>Rounds per Minute</t>
  </si>
  <si>
    <t>Fire Rate</t>
  </si>
  <si>
    <t>Damage</t>
  </si>
  <si>
    <t>Time to Kill</t>
  </si>
  <si>
    <t>White Shield</t>
  </si>
  <si>
    <t>per bullet/pellet</t>
  </si>
  <si>
    <t>Headshot Normal</t>
  </si>
  <si>
    <t>Bodyshot Normal</t>
  </si>
  <si>
    <t>Legshot Normal</t>
  </si>
  <si>
    <t>Headshot Fortified</t>
  </si>
  <si>
    <t>Bodyshot Fortified</t>
  </si>
  <si>
    <t>Legshot Fortified</t>
  </si>
  <si>
    <t>Normal</t>
  </si>
  <si>
    <t>Fortified</t>
  </si>
  <si>
    <t>in seconds</t>
  </si>
  <si>
    <t>not counting pellets</t>
  </si>
  <si>
    <t>Havoc (Turbocharger)</t>
  </si>
  <si>
    <t>Devotion (Turbocharger)</t>
  </si>
  <si>
    <t>White Hemlet</t>
  </si>
  <si>
    <t>Bullets Hit</t>
  </si>
  <si>
    <t>Selectable</t>
  </si>
  <si>
    <t>Reload Times</t>
  </si>
  <si>
    <t>Bullets to Kill</t>
  </si>
  <si>
    <t>Purple/Gold</t>
  </si>
  <si>
    <t>Red</t>
  </si>
  <si>
    <t>Tac No Mag</t>
  </si>
  <si>
    <t>Tac White Mag</t>
  </si>
  <si>
    <t>Tac Blue Mag</t>
  </si>
  <si>
    <t>Tac Purple Mag</t>
  </si>
  <si>
    <t>Full White Mag</t>
  </si>
  <si>
    <t>Full No Mag</t>
  </si>
  <si>
    <t>Full Blue Mag</t>
  </si>
  <si>
    <t>Full Purple Mag</t>
  </si>
  <si>
    <t>30-30 Repeater (1-2)</t>
  </si>
  <si>
    <t>30-30 Repeater (3-4)</t>
  </si>
  <si>
    <t>30-30 Repeater (5-6)</t>
  </si>
  <si>
    <t>30-30 Repeater (7-8)</t>
  </si>
  <si>
    <t>30-30 Repeater (9-10)</t>
  </si>
  <si>
    <t>30-30 Repeater (11)</t>
  </si>
  <si>
    <t>30-30 Repeater (12)</t>
  </si>
  <si>
    <t>Mastiff (1)</t>
  </si>
  <si>
    <t>Mastiff (2)</t>
  </si>
  <si>
    <t>Mastiff (3)</t>
  </si>
  <si>
    <t>Mastiff (4)</t>
  </si>
  <si>
    <t>Mastiff (5)</t>
  </si>
  <si>
    <t>See -&gt; for more</t>
  </si>
  <si>
    <t>Accuracy</t>
  </si>
  <si>
    <t>Percentage</t>
  </si>
  <si>
    <t>Every 10%</t>
  </si>
  <si>
    <t>Per Shot</t>
  </si>
  <si>
    <t>Select Below</t>
  </si>
  <si>
    <t>Not including reloads</t>
  </si>
  <si>
    <t>Attachment/Gun</t>
  </si>
  <si>
    <t>Shot that cracks shield does bonus damage proportional to shield damage</t>
  </si>
  <si>
    <t>Can use Light Ammo - Damage/Mag Size is same for both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</si>
</sst>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A3A3A"/>
      <name val="Arial"/>
      <family val="2"/>
    </font>
    <font>
      <sz val="11"/>
      <color rgb="FF3A3A3A"/>
      <name val="Aptos Narrow"/>
      <family val="2"/>
    </font>
    <font>
      <sz val="11"/>
      <color theme="1"/>
      <name val="Aptos Narrow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1DB"/>
        <bgColor indexed="64"/>
      </patternFill>
    </fill>
    <fill>
      <patternFill patternType="solid">
        <fgColor theme="2" tint="-9.9978637043366805E-2"/>
        <bgColor indexed="64"/>
      </patternFill>
    </fill>
  </fills>
  <borders count="8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ck">
        <color indexed="64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ck">
        <color indexed="64"/>
      </left>
      <right style="medium">
        <color theme="1"/>
      </right>
      <top style="thick">
        <color indexed="64"/>
      </top>
      <bottom/>
      <diagonal/>
    </border>
    <border>
      <left style="thick">
        <color indexed="64"/>
      </left>
      <right style="medium">
        <color theme="1"/>
      </right>
      <top/>
      <bottom/>
      <diagonal/>
    </border>
    <border>
      <left style="thick">
        <color indexed="64"/>
      </left>
      <right style="medium">
        <color theme="1"/>
      </right>
      <top/>
      <bottom style="thick">
        <color indexed="64"/>
      </bottom>
      <diagonal/>
    </border>
    <border>
      <left style="medium">
        <color theme="1"/>
      </left>
      <right style="medium">
        <color theme="1"/>
      </right>
      <top style="thick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theme="2" tint="-9.9978637043366805E-2"/>
      </bottom>
      <diagonal/>
    </border>
    <border>
      <left/>
      <right style="medium">
        <color theme="1"/>
      </right>
      <top/>
      <bottom style="thin">
        <color theme="2" tint="-9.9978637043366805E-2"/>
      </bottom>
      <diagonal/>
    </border>
    <border>
      <left/>
      <right style="medium">
        <color theme="1"/>
      </right>
      <top style="thick">
        <color indexed="64"/>
      </top>
      <bottom style="thin">
        <color theme="2" tint="-9.9978637043366805E-2"/>
      </bottom>
      <diagonal/>
    </border>
    <border>
      <left/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ck">
        <color indexed="64"/>
      </left>
      <right style="medium">
        <color theme="1"/>
      </right>
      <top style="thick">
        <color indexed="64"/>
      </top>
      <bottom style="thin">
        <color theme="2" tint="-9.9978637043366805E-2"/>
      </bottom>
      <diagonal/>
    </border>
    <border>
      <left style="thick">
        <color indexed="64"/>
      </left>
      <right style="medium">
        <color theme="1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ck">
        <color theme="1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 style="thick">
        <color indexed="64"/>
      </left>
      <right style="medium">
        <color theme="1"/>
      </right>
      <top style="thin">
        <color theme="2" tint="-9.9978637043366805E-2"/>
      </top>
      <bottom style="medium">
        <color indexed="64"/>
      </bottom>
      <diagonal/>
    </border>
    <border>
      <left style="thick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2" tint="-9.9978637043366805E-2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ck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ck">
        <color theme="1"/>
      </bottom>
      <diagonal/>
    </border>
    <border>
      <left style="medium">
        <color theme="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indexed="64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ck">
        <color indexed="64"/>
      </bottom>
      <diagonal/>
    </border>
    <border>
      <left/>
      <right style="thin">
        <color theme="2" tint="-9.9978637043366805E-2"/>
      </right>
      <top/>
      <bottom style="thick">
        <color indexed="64"/>
      </bottom>
      <diagonal/>
    </border>
    <border>
      <left style="thin">
        <color theme="2" tint="-9.9978637043366805E-2"/>
      </left>
      <right/>
      <top style="thick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ck">
        <color indexed="64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ck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ck">
        <color indexed="64"/>
      </left>
      <right style="thick">
        <color indexed="64"/>
      </right>
      <top style="thin">
        <color theme="2" tint="-9.9978637043366805E-2"/>
      </top>
      <bottom style="thick">
        <color indexed="64"/>
      </bottom>
      <diagonal/>
    </border>
    <border>
      <left style="thick">
        <color indexed="64"/>
      </left>
      <right style="thin">
        <color theme="2" tint="-9.9978637043366805E-2"/>
      </right>
      <top style="thin">
        <color theme="2" tint="-9.9978637043366805E-2"/>
      </top>
      <bottom style="thick">
        <color indexed="64"/>
      </bottom>
      <diagonal/>
    </border>
    <border>
      <left style="thin">
        <color theme="2" tint="-9.9978637043366805E-2"/>
      </left>
      <right style="thick">
        <color indexed="64"/>
      </right>
      <top style="thin">
        <color theme="2" tint="-9.9978637043366805E-2"/>
      </top>
      <bottom style="thick">
        <color indexed="64"/>
      </bottom>
      <diagonal/>
    </border>
    <border>
      <left style="thin">
        <color theme="2" tint="-9.9978637043366805E-2"/>
      </left>
      <right style="thick">
        <color indexed="64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ck">
        <color indexed="64"/>
      </right>
      <top style="thick">
        <color indexed="64"/>
      </top>
      <bottom style="thin">
        <color theme="2" tint="-9.9978637043366805E-2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theme="2" tint="-9.9978637043366805E-2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ck">
        <color indexed="64"/>
      </left>
      <right style="thin">
        <color theme="2" tint="-9.9978637043366805E-2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theme="2" tint="-9.9978637043366805E-2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8">
    <xf numFmtId="0" fontId="0" fillId="0" borderId="0" xfId="0"/>
    <xf numFmtId="0" fontId="0" fillId="0" borderId="4" xfId="0" applyBorder="1"/>
    <xf numFmtId="0" fontId="0" fillId="0" borderId="3" xfId="0" applyBorder="1"/>
    <xf numFmtId="0" fontId="0" fillId="2" borderId="3" xfId="0" applyFill="1" applyBorder="1"/>
    <xf numFmtId="0" fontId="0" fillId="0" borderId="6" xfId="0" applyBorder="1"/>
    <xf numFmtId="0" fontId="0" fillId="3" borderId="3" xfId="0" applyFill="1" applyBorder="1"/>
    <xf numFmtId="0" fontId="0" fillId="0" borderId="5" xfId="0" applyBorder="1"/>
    <xf numFmtId="0" fontId="0" fillId="5" borderId="4" xfId="0" applyFill="1" applyBorder="1"/>
    <xf numFmtId="0" fontId="2" fillId="5" borderId="2" xfId="0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0" fillId="4" borderId="4" xfId="0" applyFill="1" applyBorder="1"/>
    <xf numFmtId="0" fontId="1" fillId="3" borderId="4" xfId="0" applyFont="1" applyFill="1" applyBorder="1"/>
    <xf numFmtId="0" fontId="0" fillId="0" borderId="7" xfId="0" applyBorder="1"/>
    <xf numFmtId="0" fontId="2" fillId="0" borderId="1" xfId="0" applyFont="1" applyBorder="1"/>
    <xf numFmtId="0" fontId="0" fillId="0" borderId="10" xfId="0" applyBorder="1"/>
    <xf numFmtId="0" fontId="0" fillId="5" borderId="9" xfId="0" applyFill="1" applyBorder="1"/>
    <xf numFmtId="0" fontId="0" fillId="5" borderId="12" xfId="0" applyFill="1" applyBorder="1"/>
    <xf numFmtId="9" fontId="0" fillId="5" borderId="13" xfId="1" applyFont="1" applyFill="1" applyBorder="1"/>
    <xf numFmtId="0" fontId="0" fillId="5" borderId="14" xfId="0" applyFill="1" applyBorder="1" applyAlignment="1">
      <alignment horizontal="right"/>
    </xf>
    <xf numFmtId="9" fontId="0" fillId="8" borderId="16" xfId="0" applyNumberFormat="1" applyFill="1" applyBorder="1"/>
    <xf numFmtId="0" fontId="0" fillId="11" borderId="4" xfId="0" applyFill="1" applyBorder="1"/>
    <xf numFmtId="0" fontId="0" fillId="5" borderId="14" xfId="0" applyFill="1" applyBorder="1"/>
    <xf numFmtId="0" fontId="0" fillId="0" borderId="16" xfId="0" applyBorder="1" applyAlignment="1">
      <alignment horizontal="right"/>
    </xf>
    <xf numFmtId="0" fontId="0" fillId="6" borderId="16" xfId="0" applyFill="1" applyBorder="1"/>
    <xf numFmtId="0" fontId="0" fillId="7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2" borderId="4" xfId="0" applyFill="1" applyBorder="1"/>
    <xf numFmtId="0" fontId="0" fillId="5" borderId="17" xfId="0" applyFill="1" applyBorder="1" applyAlignment="1">
      <alignment horizontal="right"/>
    </xf>
    <xf numFmtId="9" fontId="0" fillId="5" borderId="17" xfId="0" applyNumberFormat="1" applyFill="1" applyBorder="1"/>
    <xf numFmtId="0" fontId="0" fillId="5" borderId="17" xfId="0" applyFill="1" applyBorder="1"/>
    <xf numFmtId="0" fontId="0" fillId="0" borderId="11" xfId="0" applyBorder="1"/>
    <xf numFmtId="0" fontId="0" fillId="5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5" borderId="25" xfId="1" applyFont="1" applyFill="1" applyBorder="1"/>
    <xf numFmtId="9" fontId="0" fillId="5" borderId="26" xfId="1" applyFont="1" applyFill="1" applyBorder="1"/>
    <xf numFmtId="9" fontId="0" fillId="5" borderId="27" xfId="1" applyFont="1" applyFill="1" applyBorder="1"/>
    <xf numFmtId="9" fontId="0" fillId="5" borderId="28" xfId="1" applyFont="1" applyFill="1" applyBorder="1"/>
    <xf numFmtId="9" fontId="0" fillId="5" borderId="29" xfId="1" applyFont="1" applyFill="1" applyBorder="1"/>
    <xf numFmtId="9" fontId="0" fillId="5" borderId="30" xfId="1" applyFont="1" applyFill="1" applyBorder="1"/>
    <xf numFmtId="0" fontId="0" fillId="0" borderId="31" xfId="0" applyBorder="1"/>
    <xf numFmtId="0" fontId="0" fillId="0" borderId="32" xfId="0" applyBorder="1"/>
    <xf numFmtId="0" fontId="0" fillId="5" borderId="33" xfId="0" applyFill="1" applyBorder="1"/>
    <xf numFmtId="0" fontId="0" fillId="0" borderId="33" xfId="0" applyBorder="1"/>
    <xf numFmtId="0" fontId="0" fillId="0" borderId="15" xfId="0" applyBorder="1"/>
    <xf numFmtId="0" fontId="0" fillId="4" borderId="15" xfId="0" applyFill="1" applyBorder="1"/>
    <xf numFmtId="9" fontId="0" fillId="0" borderId="35" xfId="1" applyFont="1" applyBorder="1"/>
    <xf numFmtId="9" fontId="0" fillId="5" borderId="34" xfId="1" applyFont="1" applyFill="1" applyBorder="1"/>
    <xf numFmtId="9" fontId="0" fillId="0" borderId="37" xfId="1" applyFont="1" applyBorder="1"/>
    <xf numFmtId="9" fontId="0" fillId="5" borderId="36" xfId="1" applyFont="1" applyFill="1" applyBorder="1"/>
    <xf numFmtId="9" fontId="0" fillId="0" borderId="38" xfId="1" applyFont="1" applyBorder="1"/>
    <xf numFmtId="9" fontId="0" fillId="0" borderId="39" xfId="1" applyFont="1" applyBorder="1"/>
    <xf numFmtId="9" fontId="0" fillId="5" borderId="40" xfId="1" applyFont="1" applyFill="1" applyBorder="1"/>
    <xf numFmtId="0" fontId="0" fillId="0" borderId="41" xfId="0" applyBorder="1"/>
    <xf numFmtId="0" fontId="0" fillId="0" borderId="43" xfId="0" applyBorder="1"/>
    <xf numFmtId="9" fontId="0" fillId="0" borderId="42" xfId="1" applyFont="1" applyBorder="1"/>
    <xf numFmtId="0" fontId="0" fillId="0" borderId="14" xfId="0" applyBorder="1"/>
    <xf numFmtId="0" fontId="0" fillId="0" borderId="46" xfId="0" applyBorder="1"/>
    <xf numFmtId="0" fontId="0" fillId="0" borderId="12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7" xfId="0" applyBorder="1"/>
    <xf numFmtId="0" fontId="0" fillId="0" borderId="45" xfId="0" applyBorder="1"/>
    <xf numFmtId="0" fontId="0" fillId="0" borderId="18" xfId="0" applyBorder="1"/>
    <xf numFmtId="0" fontId="0" fillId="0" borderId="50" xfId="0" applyBorder="1"/>
    <xf numFmtId="0" fontId="0" fillId="0" borderId="9" xfId="0" applyBorder="1"/>
    <xf numFmtId="0" fontId="0" fillId="0" borderId="44" xfId="0" applyBorder="1"/>
    <xf numFmtId="0" fontId="1" fillId="0" borderId="4" xfId="0" applyFont="1" applyBorder="1"/>
    <xf numFmtId="0" fontId="1" fillId="11" borderId="4" xfId="0" applyFont="1" applyFill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2" borderId="46" xfId="0" applyFill="1" applyBorder="1"/>
    <xf numFmtId="0" fontId="0" fillId="4" borderId="46" xfId="0" applyFill="1" applyBorder="1"/>
    <xf numFmtId="0" fontId="0" fillId="5" borderId="56" xfId="0" applyFill="1" applyBorder="1"/>
    <xf numFmtId="0" fontId="0" fillId="0" borderId="13" xfId="0" applyBorder="1"/>
    <xf numFmtId="0" fontId="0" fillId="5" borderId="6" xfId="0" applyFill="1" applyBorder="1"/>
    <xf numFmtId="0" fontId="2" fillId="3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57" xfId="0" applyBorder="1"/>
    <xf numFmtId="0" fontId="0" fillId="0" borderId="56" xfId="0" applyBorder="1"/>
    <xf numFmtId="0" fontId="2" fillId="3" borderId="5" xfId="0" applyFont="1" applyFill="1" applyBorder="1"/>
    <xf numFmtId="0" fontId="2" fillId="3" borderId="61" xfId="0" applyFont="1" applyFill="1" applyBorder="1"/>
    <xf numFmtId="0" fontId="0" fillId="5" borderId="62" xfId="0" applyFill="1" applyBorder="1"/>
    <xf numFmtId="0" fontId="0" fillId="0" borderId="63" xfId="0" applyBorder="1"/>
    <xf numFmtId="0" fontId="0" fillId="0" borderId="2" xfId="0" applyBorder="1"/>
    <xf numFmtId="0" fontId="0" fillId="0" borderId="62" xfId="0" applyBorder="1"/>
    <xf numFmtId="0" fontId="0" fillId="0" borderId="16" xfId="0" applyBorder="1"/>
    <xf numFmtId="0" fontId="0" fillId="2" borderId="6" xfId="0" applyFill="1" applyBorder="1"/>
    <xf numFmtId="0" fontId="0" fillId="2" borderId="2" xfId="0" applyFill="1" applyBorder="1"/>
    <xf numFmtId="0" fontId="0" fillId="4" borderId="6" xfId="0" applyFill="1" applyBorder="1"/>
    <xf numFmtId="0" fontId="0" fillId="4" borderId="2" xfId="0" applyFill="1" applyBorder="1"/>
    <xf numFmtId="0" fontId="0" fillId="7" borderId="12" xfId="0" applyFill="1" applyBorder="1"/>
    <xf numFmtId="0" fontId="0" fillId="0" borderId="8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52" xfId="0" applyBorder="1"/>
    <xf numFmtId="0" fontId="0" fillId="0" borderId="64" xfId="0" applyBorder="1"/>
    <xf numFmtId="0" fontId="0" fillId="0" borderId="61" xfId="0" applyBorder="1"/>
    <xf numFmtId="0" fontId="0" fillId="0" borderId="69" xfId="0" applyBorder="1"/>
    <xf numFmtId="0" fontId="1" fillId="3" borderId="63" xfId="0" applyFont="1" applyFill="1" applyBorder="1"/>
    <xf numFmtId="0" fontId="1" fillId="3" borderId="2" xfId="0" applyFont="1" applyFill="1" applyBorder="1"/>
    <xf numFmtId="0" fontId="2" fillId="3" borderId="16" xfId="0" applyFont="1" applyFill="1" applyBorder="1"/>
    <xf numFmtId="0" fontId="2" fillId="0" borderId="5" xfId="0" applyFont="1" applyBorder="1"/>
    <xf numFmtId="0" fontId="4" fillId="0" borderId="0" xfId="0" applyFont="1"/>
    <xf numFmtId="0" fontId="4" fillId="0" borderId="0" xfId="0" applyFont="1" applyAlignment="1">
      <alignment horizontal="left" vertical="center" wrapText="1" indent="1"/>
    </xf>
    <xf numFmtId="0" fontId="5" fillId="0" borderId="65" xfId="0" applyFont="1" applyBorder="1" applyAlignment="1">
      <alignment horizontal="left" vertical="center" wrapText="1" indent="1"/>
    </xf>
    <xf numFmtId="0" fontId="5" fillId="0" borderId="70" xfId="0" applyFont="1" applyBorder="1" applyAlignment="1">
      <alignment horizontal="left" vertical="center" wrapText="1" indent="1"/>
    </xf>
    <xf numFmtId="0" fontId="5" fillId="0" borderId="71" xfId="0" applyFont="1" applyBorder="1" applyAlignment="1">
      <alignment horizontal="left" vertical="center" wrapText="1" indent="1"/>
    </xf>
    <xf numFmtId="0" fontId="5" fillId="0" borderId="65" xfId="0" applyFont="1" applyBorder="1"/>
    <xf numFmtId="0" fontId="5" fillId="0" borderId="70" xfId="0" applyFont="1" applyBorder="1"/>
    <xf numFmtId="0" fontId="5" fillId="0" borderId="71" xfId="0" applyFont="1" applyBorder="1"/>
    <xf numFmtId="0" fontId="6" fillId="0" borderId="65" xfId="0" applyFont="1" applyBorder="1"/>
    <xf numFmtId="0" fontId="6" fillId="0" borderId="70" xfId="0" applyFont="1" applyBorder="1"/>
    <xf numFmtId="0" fontId="6" fillId="0" borderId="71" xfId="0" applyFont="1" applyBorder="1"/>
    <xf numFmtId="0" fontId="5" fillId="0" borderId="72" xfId="0" applyFont="1" applyBorder="1"/>
    <xf numFmtId="0" fontId="5" fillId="0" borderId="73" xfId="0" applyFont="1" applyBorder="1"/>
    <xf numFmtId="0" fontId="5" fillId="0" borderId="74" xfId="0" applyFont="1" applyBorder="1"/>
    <xf numFmtId="0" fontId="6" fillId="0" borderId="75" xfId="0" applyFont="1" applyBorder="1"/>
    <xf numFmtId="0" fontId="5" fillId="0" borderId="75" xfId="0" applyFont="1" applyBorder="1"/>
    <xf numFmtId="0" fontId="5" fillId="0" borderId="76" xfId="0" applyFont="1" applyBorder="1"/>
    <xf numFmtId="0" fontId="5" fillId="0" borderId="70" xfId="0" applyFont="1" applyBorder="1" applyAlignment="1">
      <alignment vertical="center" wrapText="1"/>
    </xf>
    <xf numFmtId="0" fontId="0" fillId="0" borderId="75" xfId="0" applyBorder="1"/>
    <xf numFmtId="9" fontId="0" fillId="0" borderId="0" xfId="0" applyNumberFormat="1"/>
    <xf numFmtId="0" fontId="0" fillId="0" borderId="1" xfId="0" applyBorder="1"/>
    <xf numFmtId="0" fontId="0" fillId="0" borderId="70" xfId="0" applyBorder="1"/>
    <xf numFmtId="0" fontId="0" fillId="0" borderId="77" xfId="0" applyBorder="1"/>
    <xf numFmtId="0" fontId="0" fillId="0" borderId="71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5" borderId="0" xfId="0" applyFill="1"/>
    <xf numFmtId="0" fontId="1" fillId="0" borderId="0" xfId="0" applyFont="1"/>
    <xf numFmtId="0" fontId="1" fillId="0" borderId="3" xfId="0" applyFont="1" applyBorder="1"/>
    <xf numFmtId="0" fontId="7" fillId="0" borderId="63" xfId="0" applyFont="1" applyBorder="1"/>
    <xf numFmtId="0" fontId="8" fillId="0" borderId="1" xfId="0" applyFont="1" applyBorder="1"/>
    <xf numFmtId="0" fontId="7" fillId="2" borderId="63" xfId="0" applyFont="1" applyFill="1" applyBorder="1"/>
    <xf numFmtId="0" fontId="7" fillId="4" borderId="63" xfId="0" applyFont="1" applyFill="1" applyBorder="1"/>
    <xf numFmtId="0" fontId="7" fillId="7" borderId="63" xfId="0" applyFont="1" applyFill="1" applyBorder="1"/>
    <xf numFmtId="0" fontId="7" fillId="12" borderId="2" xfId="0" applyFont="1" applyFill="1" applyBorder="1"/>
    <xf numFmtId="0" fontId="7" fillId="13" borderId="63" xfId="0" applyFont="1" applyFill="1" applyBorder="1"/>
    <xf numFmtId="0" fontId="7" fillId="13" borderId="67" xfId="0" applyFont="1" applyFill="1" applyBorder="1"/>
    <xf numFmtId="0" fontId="7" fillId="12" borderId="67" xfId="0" applyFont="1" applyFill="1" applyBorder="1"/>
    <xf numFmtId="0" fontId="7" fillId="6" borderId="67" xfId="0" applyFont="1" applyFill="1" applyBorder="1"/>
    <xf numFmtId="0" fontId="7" fillId="6" borderId="16" xfId="0" applyFont="1" applyFill="1" applyBorder="1"/>
    <xf numFmtId="0" fontId="8" fillId="0" borderId="5" xfId="0" applyFont="1" applyBorder="1"/>
  </cellXfs>
  <cellStyles count="2">
    <cellStyle name="Normal" xfId="0" builtinId="0"/>
    <cellStyle name="Percent" xfId="1" builtinId="5"/>
  </cellStyles>
  <dxfs count="58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8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01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E054-F5F7-453E-A461-E8A6643ED5EB}">
  <dimension ref="A1:Y34"/>
  <sheetViews>
    <sheetView topLeftCell="A17" workbookViewId="0">
      <pane xSplit="1" topLeftCell="B1" activePane="topRight" state="frozen"/>
      <selection pane="topRight" activeCell="A35" sqref="A35"/>
    </sheetView>
  </sheetViews>
  <sheetFormatPr defaultRowHeight="15" x14ac:dyDescent="0.25"/>
  <cols>
    <col min="1" max="1" width="21.7109375" bestFit="1" customWidth="1"/>
    <col min="2" max="2" width="19.5703125" bestFit="1" customWidth="1"/>
    <col min="3" max="3" width="13.42578125" bestFit="1" customWidth="1"/>
    <col min="4" max="4" width="15.85546875" bestFit="1" customWidth="1"/>
    <col min="5" max="5" width="23.140625" bestFit="1" customWidth="1"/>
    <col min="6" max="6" width="24.28515625" bestFit="1" customWidth="1"/>
    <col min="7" max="7" width="25.140625" bestFit="1" customWidth="1"/>
    <col min="8" max="8" width="24.7109375" bestFit="1" customWidth="1"/>
    <col min="9" max="9" width="9.140625" bestFit="1" customWidth="1"/>
    <col min="10" max="10" width="21.28515625" bestFit="1" customWidth="1"/>
    <col min="11" max="11" width="23" bestFit="1" customWidth="1"/>
    <col min="12" max="12" width="21.85546875" bestFit="1" customWidth="1"/>
    <col min="13" max="13" width="11.42578125" bestFit="1" customWidth="1"/>
    <col min="14" max="14" width="22.7109375" bestFit="1" customWidth="1"/>
    <col min="15" max="15" width="21.85546875" bestFit="1" customWidth="1"/>
    <col min="16" max="16" width="24.7109375" bestFit="1" customWidth="1"/>
    <col min="17" max="17" width="19.140625" bestFit="1" customWidth="1"/>
    <col min="18" max="18" width="32" bestFit="1" customWidth="1"/>
    <col min="19" max="19" width="18.42578125" bestFit="1" customWidth="1"/>
    <col min="20" max="20" width="15.28515625" bestFit="1" customWidth="1"/>
    <col min="21" max="21" width="17.140625" bestFit="1" customWidth="1"/>
    <col min="22" max="22" width="18.85546875" bestFit="1" customWidth="1"/>
    <col min="23" max="23" width="11.5703125" bestFit="1" customWidth="1"/>
    <col min="24" max="24" width="17" bestFit="1" customWidth="1"/>
    <col min="25" max="25" width="15.5703125" bestFit="1" customWidth="1"/>
  </cols>
  <sheetData>
    <row r="1" spans="1:25" ht="22.5" thickTop="1" thickBot="1" x14ac:dyDescent="0.4">
      <c r="A1" s="147" t="s">
        <v>248</v>
      </c>
      <c r="B1" s="152" t="s">
        <v>136</v>
      </c>
      <c r="C1" s="152" t="s">
        <v>19</v>
      </c>
      <c r="D1" s="152" t="s">
        <v>20</v>
      </c>
      <c r="E1" s="152" t="s">
        <v>137</v>
      </c>
      <c r="F1" s="152" t="s">
        <v>138</v>
      </c>
      <c r="G1" s="152" t="s">
        <v>139</v>
      </c>
      <c r="H1" s="152" t="s">
        <v>146</v>
      </c>
      <c r="I1" s="146" t="s">
        <v>25</v>
      </c>
      <c r="J1" s="146" t="s">
        <v>26</v>
      </c>
      <c r="K1" s="148" t="s">
        <v>27</v>
      </c>
      <c r="L1" s="148" t="s">
        <v>28</v>
      </c>
      <c r="M1" s="148" t="s">
        <v>29</v>
      </c>
      <c r="N1" s="149" t="s">
        <v>30</v>
      </c>
      <c r="O1" s="149" t="s">
        <v>31</v>
      </c>
      <c r="P1" s="149" t="s">
        <v>32</v>
      </c>
      <c r="Q1" s="150" t="s">
        <v>33</v>
      </c>
      <c r="R1" s="150" t="s">
        <v>34</v>
      </c>
      <c r="S1" s="152" t="s">
        <v>140</v>
      </c>
      <c r="T1" s="152" t="s">
        <v>141</v>
      </c>
      <c r="U1" s="150" t="s">
        <v>142</v>
      </c>
      <c r="V1" s="150" t="s">
        <v>143</v>
      </c>
      <c r="W1" s="150" t="s">
        <v>58</v>
      </c>
      <c r="X1" s="150" t="s">
        <v>144</v>
      </c>
      <c r="Y1" s="151" t="s">
        <v>145</v>
      </c>
    </row>
    <row r="2" spans="1:25" ht="19.5" thickTop="1" x14ac:dyDescent="0.3">
      <c r="A2" s="153" t="s">
        <v>46</v>
      </c>
      <c r="B2" s="144" t="b">
        <v>0</v>
      </c>
      <c r="C2" s="144" t="b">
        <v>1</v>
      </c>
      <c r="D2" s="144" t="b">
        <v>0</v>
      </c>
      <c r="E2" s="144" t="b">
        <v>1</v>
      </c>
      <c r="F2" s="144" t="b">
        <v>0</v>
      </c>
      <c r="G2" s="144" t="b">
        <v>0</v>
      </c>
      <c r="H2" s="144" t="b">
        <v>0</v>
      </c>
      <c r="I2" s="144" t="b">
        <v>1</v>
      </c>
      <c r="J2" s="144" t="b">
        <v>1</v>
      </c>
      <c r="K2" s="144" t="b">
        <v>1</v>
      </c>
      <c r="L2" s="144" t="b">
        <v>1</v>
      </c>
      <c r="M2" s="144" t="b">
        <v>0</v>
      </c>
      <c r="N2" s="144" t="b">
        <v>0</v>
      </c>
      <c r="O2" s="144" t="b">
        <v>0</v>
      </c>
      <c r="P2" s="144" t="b">
        <v>0</v>
      </c>
      <c r="Q2" s="144" t="b">
        <v>1</v>
      </c>
      <c r="R2" s="144" t="b">
        <v>0</v>
      </c>
      <c r="S2" s="144" t="b">
        <v>0</v>
      </c>
      <c r="T2" s="144" t="b">
        <v>0</v>
      </c>
      <c r="U2" s="144" t="b">
        <v>1</v>
      </c>
      <c r="V2" s="144" t="b">
        <v>0</v>
      </c>
      <c r="W2" s="144" t="b">
        <v>0</v>
      </c>
      <c r="X2" s="144" t="b">
        <v>0</v>
      </c>
      <c r="Y2" s="145" t="b">
        <v>0</v>
      </c>
    </row>
    <row r="3" spans="1:25" ht="18.75" x14ac:dyDescent="0.3">
      <c r="A3" s="153" t="s">
        <v>54</v>
      </c>
      <c r="B3" s="144" t="b">
        <v>0</v>
      </c>
      <c r="C3" s="144" t="b">
        <v>1</v>
      </c>
      <c r="D3" s="144" t="b">
        <v>0</v>
      </c>
      <c r="E3" s="144" t="b">
        <v>1</v>
      </c>
      <c r="F3" s="144" t="b">
        <v>0</v>
      </c>
      <c r="G3" s="144" t="b">
        <v>0</v>
      </c>
      <c r="H3" s="144" t="b">
        <v>0</v>
      </c>
      <c r="I3" s="144" t="b">
        <v>1</v>
      </c>
      <c r="J3" s="144" t="b">
        <v>1</v>
      </c>
      <c r="K3" s="144" t="b">
        <v>1</v>
      </c>
      <c r="L3" s="144" t="b">
        <v>1</v>
      </c>
      <c r="M3" s="144" t="b">
        <v>0</v>
      </c>
      <c r="N3" s="144" t="b">
        <v>0</v>
      </c>
      <c r="O3" s="144" t="b">
        <v>0</v>
      </c>
      <c r="P3" s="144" t="b">
        <v>0</v>
      </c>
      <c r="Q3" s="144" t="b">
        <v>1</v>
      </c>
      <c r="R3" s="144" t="b">
        <v>0</v>
      </c>
      <c r="S3" s="144" t="b">
        <v>0</v>
      </c>
      <c r="T3" s="144" t="b">
        <v>0</v>
      </c>
      <c r="U3" s="144" t="b">
        <v>1</v>
      </c>
      <c r="V3" s="144" t="b">
        <v>0</v>
      </c>
      <c r="W3" s="144" t="b">
        <v>0</v>
      </c>
      <c r="X3" s="144" t="b">
        <v>0</v>
      </c>
      <c r="Y3" s="145" t="b">
        <v>0</v>
      </c>
    </row>
    <row r="4" spans="1:25" ht="18.75" x14ac:dyDescent="0.3">
      <c r="A4" s="153" t="s">
        <v>56</v>
      </c>
      <c r="B4" s="144" t="b">
        <v>0</v>
      </c>
      <c r="C4" s="144" t="b">
        <v>1</v>
      </c>
      <c r="D4" s="144" t="b">
        <v>0</v>
      </c>
      <c r="E4" s="144" t="b">
        <v>1</v>
      </c>
      <c r="F4" s="144" t="b">
        <v>0</v>
      </c>
      <c r="G4" s="144" t="b">
        <v>0</v>
      </c>
      <c r="H4" s="144" t="b">
        <v>0</v>
      </c>
      <c r="I4" s="144" t="b">
        <v>1</v>
      </c>
      <c r="J4" s="144" t="b">
        <v>1</v>
      </c>
      <c r="K4" s="144" t="b">
        <v>1</v>
      </c>
      <c r="L4" s="144" t="b">
        <v>1</v>
      </c>
      <c r="M4" s="144" t="b">
        <v>0</v>
      </c>
      <c r="N4" s="144" t="b">
        <v>0</v>
      </c>
      <c r="O4" s="144" t="b">
        <v>0</v>
      </c>
      <c r="P4" s="144" t="b">
        <v>0</v>
      </c>
      <c r="Q4" s="144" t="b">
        <v>0</v>
      </c>
      <c r="R4" s="144" t="b">
        <v>0</v>
      </c>
      <c r="S4" s="144" t="b">
        <v>1</v>
      </c>
      <c r="T4" s="144" t="b">
        <v>0</v>
      </c>
      <c r="U4" s="144" t="b">
        <v>0</v>
      </c>
      <c r="V4" s="144" t="b">
        <v>0</v>
      </c>
      <c r="W4" s="144" t="b">
        <v>1</v>
      </c>
      <c r="X4" s="144" t="b">
        <v>0</v>
      </c>
      <c r="Y4" s="145" t="b">
        <v>0</v>
      </c>
    </row>
    <row r="5" spans="1:25" ht="18.75" x14ac:dyDescent="0.3">
      <c r="A5" s="153" t="s">
        <v>60</v>
      </c>
      <c r="B5" s="144" t="b">
        <v>0</v>
      </c>
      <c r="C5" s="144" t="b">
        <v>1</v>
      </c>
      <c r="D5" s="144" t="b">
        <v>0</v>
      </c>
      <c r="E5" s="144" t="b">
        <v>1</v>
      </c>
      <c r="F5" s="144" t="b">
        <v>0</v>
      </c>
      <c r="G5" s="144" t="b">
        <v>0</v>
      </c>
      <c r="H5" s="144" t="b">
        <v>0</v>
      </c>
      <c r="I5" s="144" t="b">
        <v>1</v>
      </c>
      <c r="J5" s="144" t="b">
        <v>1</v>
      </c>
      <c r="K5" s="144" t="b">
        <v>1</v>
      </c>
      <c r="L5" s="144" t="b">
        <v>1</v>
      </c>
      <c r="M5" s="144" t="b">
        <v>0</v>
      </c>
      <c r="N5" s="144" t="b">
        <v>0</v>
      </c>
      <c r="O5" s="144" t="b">
        <v>0</v>
      </c>
      <c r="P5" s="144" t="b">
        <v>0</v>
      </c>
      <c r="Q5" s="144" t="b">
        <v>0</v>
      </c>
      <c r="R5" s="144" t="b">
        <v>0</v>
      </c>
      <c r="S5" s="144" t="b">
        <v>1</v>
      </c>
      <c r="T5" s="144" t="b">
        <v>0</v>
      </c>
      <c r="U5" s="144" t="b">
        <v>0</v>
      </c>
      <c r="V5" s="144" t="b">
        <v>0</v>
      </c>
      <c r="W5" s="144" t="b">
        <v>0</v>
      </c>
      <c r="X5" s="144" t="b">
        <v>0</v>
      </c>
      <c r="Y5" s="145" t="b">
        <v>0</v>
      </c>
    </row>
    <row r="6" spans="1:25" ht="18.75" x14ac:dyDescent="0.3">
      <c r="A6" s="153" t="s">
        <v>61</v>
      </c>
      <c r="B6" s="144" t="b">
        <v>1</v>
      </c>
      <c r="C6" s="144" t="b">
        <v>0</v>
      </c>
      <c r="D6" s="144" t="b">
        <v>0</v>
      </c>
      <c r="E6" s="144" t="b">
        <v>1</v>
      </c>
      <c r="F6" s="144" t="b">
        <v>0</v>
      </c>
      <c r="G6" s="144" t="b">
        <v>0</v>
      </c>
      <c r="H6" s="144" t="b">
        <v>0</v>
      </c>
      <c r="I6" s="144" t="b">
        <v>1</v>
      </c>
      <c r="J6" s="144" t="b">
        <v>1</v>
      </c>
      <c r="K6" s="144" t="b">
        <v>1</v>
      </c>
      <c r="L6" s="144" t="b">
        <v>1</v>
      </c>
      <c r="M6" s="144" t="b">
        <v>0</v>
      </c>
      <c r="N6" s="144" t="b">
        <v>1</v>
      </c>
      <c r="O6" s="144" t="b">
        <v>1</v>
      </c>
      <c r="P6" s="144" t="b">
        <v>0</v>
      </c>
      <c r="Q6" s="144" t="b">
        <v>0</v>
      </c>
      <c r="R6" s="144" t="b">
        <v>0</v>
      </c>
      <c r="S6" s="144" t="b">
        <v>1</v>
      </c>
      <c r="T6" s="144" t="b">
        <v>0</v>
      </c>
      <c r="U6" s="144" t="b">
        <v>0</v>
      </c>
      <c r="V6" s="144" t="b">
        <v>0</v>
      </c>
      <c r="W6" s="144" t="b">
        <v>0</v>
      </c>
      <c r="X6" s="144" t="b">
        <v>0</v>
      </c>
      <c r="Y6" s="145" t="b">
        <v>0</v>
      </c>
    </row>
    <row r="7" spans="1:25" ht="18.75" x14ac:dyDescent="0.3">
      <c r="A7" s="153" t="s">
        <v>65</v>
      </c>
      <c r="B7" s="144" t="b">
        <v>1</v>
      </c>
      <c r="C7" s="144" t="b">
        <v>0</v>
      </c>
      <c r="D7" s="144" t="b">
        <v>0</v>
      </c>
      <c r="E7" s="144" t="b">
        <v>1</v>
      </c>
      <c r="F7" s="144" t="b">
        <v>0</v>
      </c>
      <c r="G7" s="144" t="b">
        <v>0</v>
      </c>
      <c r="H7" s="144" t="b">
        <v>0</v>
      </c>
      <c r="I7" s="144" t="b">
        <v>1</v>
      </c>
      <c r="J7" s="144" t="b">
        <v>1</v>
      </c>
      <c r="K7" s="144" t="b">
        <v>1</v>
      </c>
      <c r="L7" s="144" t="b">
        <v>1</v>
      </c>
      <c r="M7" s="144" t="b">
        <v>0</v>
      </c>
      <c r="N7" s="144" t="b">
        <v>1</v>
      </c>
      <c r="O7" s="144" t="b">
        <v>1</v>
      </c>
      <c r="P7" s="144" t="b">
        <v>0</v>
      </c>
      <c r="Q7" s="144" t="b">
        <v>0</v>
      </c>
      <c r="R7" s="144" t="b">
        <v>0</v>
      </c>
      <c r="S7" s="144" t="b">
        <v>1</v>
      </c>
      <c r="T7" s="144" t="b">
        <v>0</v>
      </c>
      <c r="U7" s="144" t="b">
        <v>0</v>
      </c>
      <c r="V7" s="144" t="b">
        <v>0</v>
      </c>
      <c r="W7" s="144" t="b">
        <v>0</v>
      </c>
      <c r="X7" s="144" t="b">
        <v>0</v>
      </c>
      <c r="Y7" s="145" t="b">
        <v>0</v>
      </c>
    </row>
    <row r="8" spans="1:25" ht="18.75" x14ac:dyDescent="0.3">
      <c r="A8" s="153" t="s">
        <v>67</v>
      </c>
      <c r="B8" s="144" t="b">
        <v>1</v>
      </c>
      <c r="C8" s="144" t="b">
        <v>0</v>
      </c>
      <c r="D8" s="144" t="b">
        <v>0</v>
      </c>
      <c r="E8" s="144" t="b">
        <v>1</v>
      </c>
      <c r="F8" s="144" t="b">
        <v>0</v>
      </c>
      <c r="G8" s="144" t="b">
        <v>0</v>
      </c>
      <c r="H8" s="144" t="b">
        <v>0</v>
      </c>
      <c r="I8" s="144" t="b">
        <v>1</v>
      </c>
      <c r="J8" s="144" t="b">
        <v>1</v>
      </c>
      <c r="K8" s="144" t="b">
        <v>1</v>
      </c>
      <c r="L8" s="144" t="b">
        <v>1</v>
      </c>
      <c r="M8" s="144" t="b">
        <v>0</v>
      </c>
      <c r="N8" s="144" t="b">
        <v>1</v>
      </c>
      <c r="O8" s="144" t="b">
        <v>1</v>
      </c>
      <c r="P8" s="144" t="b">
        <v>0</v>
      </c>
      <c r="Q8" s="144" t="b">
        <v>0</v>
      </c>
      <c r="R8" s="144" t="b">
        <v>0</v>
      </c>
      <c r="S8" s="144" t="b">
        <v>0</v>
      </c>
      <c r="T8" s="144" t="b">
        <v>1</v>
      </c>
      <c r="U8" s="144" t="b">
        <v>0</v>
      </c>
      <c r="V8" s="144" t="b">
        <v>0</v>
      </c>
      <c r="W8" s="144" t="b">
        <v>0</v>
      </c>
      <c r="X8" s="144" t="b">
        <v>0</v>
      </c>
      <c r="Y8" s="145" t="b">
        <v>0</v>
      </c>
    </row>
    <row r="9" spans="1:25" ht="18.75" x14ac:dyDescent="0.3">
      <c r="A9" s="153" t="s">
        <v>69</v>
      </c>
      <c r="B9" s="144" t="b">
        <v>0</v>
      </c>
      <c r="C9" s="144" t="b">
        <v>0</v>
      </c>
      <c r="D9" s="144" t="b">
        <v>0</v>
      </c>
      <c r="E9" s="144" t="b">
        <v>1</v>
      </c>
      <c r="F9" s="144" t="b">
        <v>1</v>
      </c>
      <c r="G9" s="144" t="b">
        <v>0</v>
      </c>
      <c r="H9" s="144" t="b">
        <v>0</v>
      </c>
      <c r="I9" s="144" t="b">
        <v>1</v>
      </c>
      <c r="J9" s="144" t="b">
        <v>1</v>
      </c>
      <c r="K9" s="144" t="b">
        <v>1</v>
      </c>
      <c r="L9" s="144" t="b">
        <v>1</v>
      </c>
      <c r="M9" s="144" t="b">
        <v>0</v>
      </c>
      <c r="N9" s="144" t="b">
        <v>0</v>
      </c>
      <c r="O9" s="144" t="b">
        <v>0</v>
      </c>
      <c r="P9" s="144" t="b">
        <v>0</v>
      </c>
      <c r="Q9" s="144" t="b">
        <v>0</v>
      </c>
      <c r="R9" s="144" t="b">
        <v>0</v>
      </c>
      <c r="S9" s="144" t="b">
        <v>1</v>
      </c>
      <c r="T9" s="144" t="b">
        <v>0</v>
      </c>
      <c r="U9" s="144" t="b">
        <v>0</v>
      </c>
      <c r="V9" s="144" t="b">
        <v>0</v>
      </c>
      <c r="W9" s="144" t="b">
        <v>0</v>
      </c>
      <c r="X9" s="144" t="b">
        <v>0</v>
      </c>
      <c r="Y9" s="145" t="b">
        <v>0</v>
      </c>
    </row>
    <row r="10" spans="1:25" ht="18.75" x14ac:dyDescent="0.3">
      <c r="A10" s="153" t="s">
        <v>72</v>
      </c>
      <c r="B10" s="144" t="b">
        <v>1</v>
      </c>
      <c r="C10" s="144" t="b">
        <v>0</v>
      </c>
      <c r="D10" s="144" t="b">
        <v>0</v>
      </c>
      <c r="E10" s="144" t="b">
        <v>0</v>
      </c>
      <c r="F10" s="144" t="b">
        <v>1</v>
      </c>
      <c r="G10" s="144" t="b">
        <v>0</v>
      </c>
      <c r="H10" s="144" t="b">
        <v>0</v>
      </c>
      <c r="I10" s="144" t="b">
        <v>1</v>
      </c>
      <c r="J10" s="144" t="b">
        <v>1</v>
      </c>
      <c r="K10" s="144" t="b">
        <v>1</v>
      </c>
      <c r="L10" s="144" t="b">
        <v>1</v>
      </c>
      <c r="M10" s="144" t="b">
        <v>0</v>
      </c>
      <c r="N10" s="144" t="b">
        <v>1</v>
      </c>
      <c r="O10" s="144" t="b">
        <v>1</v>
      </c>
      <c r="P10" s="144" t="b">
        <v>0</v>
      </c>
      <c r="Q10" s="144" t="b">
        <v>0</v>
      </c>
      <c r="R10" s="144" t="b">
        <v>0</v>
      </c>
      <c r="S10" s="144" t="b">
        <v>1</v>
      </c>
      <c r="T10" s="144" t="b">
        <v>0</v>
      </c>
      <c r="U10" s="144" t="b">
        <v>0</v>
      </c>
      <c r="V10" s="144" t="b">
        <v>0</v>
      </c>
      <c r="W10" s="144" t="b">
        <v>0</v>
      </c>
      <c r="X10" s="144" t="b">
        <v>0</v>
      </c>
      <c r="Y10" s="145" t="b">
        <v>0</v>
      </c>
    </row>
    <row r="11" spans="1:25" ht="18.75" x14ac:dyDescent="0.3">
      <c r="A11" s="153" t="s">
        <v>76</v>
      </c>
      <c r="B11" s="144" t="b">
        <v>0</v>
      </c>
      <c r="C11" s="144" t="b">
        <v>0</v>
      </c>
      <c r="D11" s="144" t="b">
        <v>0</v>
      </c>
      <c r="E11" s="144" t="b">
        <v>0</v>
      </c>
      <c r="F11" s="144" t="b">
        <v>1</v>
      </c>
      <c r="G11" s="144" t="b">
        <v>0</v>
      </c>
      <c r="H11" s="144" t="b">
        <v>0</v>
      </c>
      <c r="I11" s="144" t="b">
        <v>1</v>
      </c>
      <c r="J11" s="144" t="b">
        <v>1</v>
      </c>
      <c r="K11" s="144" t="b">
        <v>1</v>
      </c>
      <c r="L11" s="144" t="b">
        <v>1</v>
      </c>
      <c r="M11" s="144" t="b">
        <v>0</v>
      </c>
      <c r="N11" s="144" t="b">
        <v>1</v>
      </c>
      <c r="O11" s="144" t="b">
        <v>1</v>
      </c>
      <c r="P11" s="144" t="b">
        <v>0</v>
      </c>
      <c r="Q11" s="144" t="b">
        <v>0</v>
      </c>
      <c r="R11" s="144" t="b">
        <v>0</v>
      </c>
      <c r="S11" s="144" t="b">
        <v>0</v>
      </c>
      <c r="T11" s="144" t="b">
        <v>1</v>
      </c>
      <c r="U11" s="144" t="b">
        <v>0</v>
      </c>
      <c r="V11" s="144" t="b">
        <v>0</v>
      </c>
      <c r="W11" s="144" t="b">
        <v>0</v>
      </c>
      <c r="X11" s="144" t="b">
        <v>0</v>
      </c>
      <c r="Y11" s="145" t="b">
        <v>0</v>
      </c>
    </row>
    <row r="12" spans="1:25" ht="18.75" x14ac:dyDescent="0.3">
      <c r="A12" s="153" t="s">
        <v>79</v>
      </c>
      <c r="B12" s="144" t="b">
        <v>0</v>
      </c>
      <c r="C12" s="144" t="b">
        <v>1</v>
      </c>
      <c r="D12" s="144" t="b">
        <v>0</v>
      </c>
      <c r="E12" s="144" t="b">
        <v>0</v>
      </c>
      <c r="F12" s="144" t="b">
        <v>1</v>
      </c>
      <c r="G12" s="144" t="b">
        <v>0</v>
      </c>
      <c r="H12" s="144" t="b">
        <v>0</v>
      </c>
      <c r="I12" s="144" t="b">
        <v>1</v>
      </c>
      <c r="J12" s="144" t="b">
        <v>1</v>
      </c>
      <c r="K12" s="144" t="b">
        <v>1</v>
      </c>
      <c r="L12" s="144" t="b">
        <v>1</v>
      </c>
      <c r="M12" s="144" t="b">
        <v>0</v>
      </c>
      <c r="N12" s="144" t="b">
        <v>0</v>
      </c>
      <c r="O12" s="144" t="b">
        <v>0</v>
      </c>
      <c r="P12" s="144" t="b">
        <v>0</v>
      </c>
      <c r="Q12" s="144" t="b">
        <v>0</v>
      </c>
      <c r="R12" s="144" t="b">
        <v>0</v>
      </c>
      <c r="S12" s="144" t="b">
        <v>1</v>
      </c>
      <c r="T12" s="144" t="b">
        <v>0</v>
      </c>
      <c r="U12" s="144" t="b">
        <v>0</v>
      </c>
      <c r="V12" s="144" t="b">
        <v>0</v>
      </c>
      <c r="W12" s="144" t="b">
        <v>0</v>
      </c>
      <c r="X12" s="144" t="b">
        <v>0</v>
      </c>
      <c r="Y12" s="145" t="b">
        <v>0</v>
      </c>
    </row>
    <row r="13" spans="1:25" ht="18.75" x14ac:dyDescent="0.3">
      <c r="A13" s="153" t="s">
        <v>82</v>
      </c>
      <c r="B13" s="144" t="b">
        <v>1</v>
      </c>
      <c r="C13" s="144" t="b">
        <v>0</v>
      </c>
      <c r="D13" s="144" t="b">
        <v>0</v>
      </c>
      <c r="E13" s="144" t="b">
        <v>0</v>
      </c>
      <c r="F13" s="144" t="b">
        <v>1</v>
      </c>
      <c r="G13" s="144" t="b">
        <v>0</v>
      </c>
      <c r="H13" s="144" t="b">
        <v>0</v>
      </c>
      <c r="I13" s="144" t="b">
        <v>1</v>
      </c>
      <c r="J13" s="144" t="b">
        <v>1</v>
      </c>
      <c r="K13" s="144" t="b">
        <v>1</v>
      </c>
      <c r="L13" s="144" t="b">
        <v>1</v>
      </c>
      <c r="M13" s="144" t="b">
        <v>0</v>
      </c>
      <c r="N13" s="144" t="b">
        <v>1</v>
      </c>
      <c r="O13" s="144" t="b">
        <v>1</v>
      </c>
      <c r="P13" s="144" t="b">
        <v>0</v>
      </c>
      <c r="Q13" s="144" t="b">
        <v>0</v>
      </c>
      <c r="R13" s="144" t="b">
        <v>0</v>
      </c>
      <c r="S13" s="144" t="b">
        <v>1</v>
      </c>
      <c r="T13" s="144" t="b">
        <v>0</v>
      </c>
      <c r="U13" s="144" t="b">
        <v>0</v>
      </c>
      <c r="V13" s="144" t="b">
        <v>0</v>
      </c>
      <c r="W13" s="144" t="b">
        <v>0</v>
      </c>
      <c r="X13" s="144" t="b">
        <v>0</v>
      </c>
      <c r="Y13" s="145" t="b">
        <v>0</v>
      </c>
    </row>
    <row r="14" spans="1:25" ht="18.75" x14ac:dyDescent="0.3">
      <c r="A14" s="153" t="s">
        <v>84</v>
      </c>
      <c r="B14" s="144" t="b">
        <v>0</v>
      </c>
      <c r="C14" s="144" t="b">
        <v>0</v>
      </c>
      <c r="D14" s="144" t="b">
        <v>0</v>
      </c>
      <c r="E14" s="144" t="b">
        <v>0</v>
      </c>
      <c r="F14" s="144" t="b">
        <v>1</v>
      </c>
      <c r="G14" s="144" t="b">
        <v>0</v>
      </c>
      <c r="H14" s="144" t="b">
        <v>0</v>
      </c>
      <c r="I14" s="144" t="b">
        <v>1</v>
      </c>
      <c r="J14" s="144" t="b">
        <v>1</v>
      </c>
      <c r="K14" s="144" t="b">
        <v>1</v>
      </c>
      <c r="L14" s="144" t="b">
        <v>1</v>
      </c>
      <c r="M14" s="144" t="b">
        <v>0</v>
      </c>
      <c r="N14" s="144" t="b">
        <v>1</v>
      </c>
      <c r="O14" s="144" t="b">
        <v>1</v>
      </c>
      <c r="P14" s="144" t="b">
        <v>0</v>
      </c>
      <c r="Q14" s="144" t="b">
        <v>0</v>
      </c>
      <c r="R14" s="144" t="b">
        <v>0</v>
      </c>
      <c r="S14" s="144" t="b">
        <v>1</v>
      </c>
      <c r="T14" s="144" t="b">
        <v>0</v>
      </c>
      <c r="U14" s="144" t="b">
        <v>0</v>
      </c>
      <c r="V14" s="144" t="b">
        <v>0</v>
      </c>
      <c r="W14" s="144" t="b">
        <v>0</v>
      </c>
      <c r="X14" s="144" t="b">
        <v>0</v>
      </c>
      <c r="Y14" s="145" t="b">
        <v>0</v>
      </c>
    </row>
    <row r="15" spans="1:25" ht="18.75" x14ac:dyDescent="0.3">
      <c r="A15" s="153" t="s">
        <v>85</v>
      </c>
      <c r="B15" s="144" t="b">
        <v>0</v>
      </c>
      <c r="C15" s="144" t="b">
        <v>0</v>
      </c>
      <c r="D15" s="144" t="b">
        <v>0</v>
      </c>
      <c r="E15" s="144" t="b">
        <v>0</v>
      </c>
      <c r="F15" s="144" t="b">
        <v>0</v>
      </c>
      <c r="G15" s="144" t="b">
        <v>1</v>
      </c>
      <c r="H15" s="144" t="b">
        <v>0</v>
      </c>
      <c r="I15" s="144" t="b">
        <v>1</v>
      </c>
      <c r="J15" s="144" t="b">
        <v>1</v>
      </c>
      <c r="K15" s="144" t="b">
        <v>1</v>
      </c>
      <c r="L15" s="144" t="b">
        <v>1</v>
      </c>
      <c r="M15" s="144" t="b">
        <v>0</v>
      </c>
      <c r="N15" s="144" t="b">
        <v>1</v>
      </c>
      <c r="O15" s="144" t="b">
        <v>1</v>
      </c>
      <c r="P15" s="144" t="b">
        <v>0</v>
      </c>
      <c r="Q15" s="144" t="b">
        <v>0</v>
      </c>
      <c r="R15" s="144" t="b">
        <v>0</v>
      </c>
      <c r="S15" s="144" t="b">
        <v>1</v>
      </c>
      <c r="T15" s="144" t="b">
        <v>0</v>
      </c>
      <c r="U15" s="144" t="b">
        <v>0</v>
      </c>
      <c r="V15" s="144" t="b">
        <v>0</v>
      </c>
      <c r="W15" s="144" t="b">
        <v>0</v>
      </c>
      <c r="X15" s="144" t="b">
        <v>1</v>
      </c>
      <c r="Y15" s="145" t="b">
        <v>0</v>
      </c>
    </row>
    <row r="16" spans="1:25" ht="18.75" x14ac:dyDescent="0.3">
      <c r="A16" s="153" t="s">
        <v>90</v>
      </c>
      <c r="B16" s="144" t="b">
        <v>1</v>
      </c>
      <c r="C16" s="144" t="b">
        <v>0</v>
      </c>
      <c r="D16" s="144" t="b">
        <v>0</v>
      </c>
      <c r="E16" s="144" t="b">
        <v>0</v>
      </c>
      <c r="F16" s="144" t="b">
        <v>0</v>
      </c>
      <c r="G16" s="144" t="b">
        <v>1</v>
      </c>
      <c r="H16" s="144" t="b">
        <v>0</v>
      </c>
      <c r="I16" s="144" t="b">
        <v>1</v>
      </c>
      <c r="J16" s="144" t="b">
        <v>1</v>
      </c>
      <c r="K16" s="144" t="b">
        <v>1</v>
      </c>
      <c r="L16" s="144" t="b">
        <v>1</v>
      </c>
      <c r="M16" s="144" t="b">
        <v>0</v>
      </c>
      <c r="N16" s="144" t="b">
        <v>1</v>
      </c>
      <c r="O16" s="144" t="b">
        <v>1</v>
      </c>
      <c r="P16" s="144" t="b">
        <v>0</v>
      </c>
      <c r="Q16" s="144" t="b">
        <v>0</v>
      </c>
      <c r="R16" s="144" t="b">
        <v>0</v>
      </c>
      <c r="S16" s="144" t="b">
        <v>1</v>
      </c>
      <c r="T16" s="144" t="b">
        <v>0</v>
      </c>
      <c r="U16" s="144" t="b">
        <v>0</v>
      </c>
      <c r="V16" s="144" t="b">
        <v>0</v>
      </c>
      <c r="W16" s="144" t="b">
        <v>0</v>
      </c>
      <c r="X16" s="144" t="b">
        <v>0</v>
      </c>
      <c r="Y16" s="145" t="b">
        <v>0</v>
      </c>
    </row>
    <row r="17" spans="1:25" ht="18.75" x14ac:dyDescent="0.3">
      <c r="A17" s="153" t="s">
        <v>92</v>
      </c>
      <c r="B17" s="144" t="b">
        <v>0</v>
      </c>
      <c r="C17" s="144" t="b">
        <v>0</v>
      </c>
      <c r="D17" s="144" t="b">
        <v>0</v>
      </c>
      <c r="E17" s="144" t="b">
        <v>0</v>
      </c>
      <c r="F17" s="144" t="b">
        <v>0</v>
      </c>
      <c r="G17" s="144" t="b">
        <v>1</v>
      </c>
      <c r="H17" s="144" t="b">
        <v>0</v>
      </c>
      <c r="I17" s="144" t="b">
        <v>1</v>
      </c>
      <c r="J17" s="144" t="b">
        <v>1</v>
      </c>
      <c r="K17" s="144" t="b">
        <v>1</v>
      </c>
      <c r="L17" s="144" t="b">
        <v>1</v>
      </c>
      <c r="M17" s="144" t="b">
        <v>0</v>
      </c>
      <c r="N17" s="144" t="b">
        <v>1</v>
      </c>
      <c r="O17" s="144" t="b">
        <v>1</v>
      </c>
      <c r="P17" s="144" t="b">
        <v>0</v>
      </c>
      <c r="Q17" s="144" t="b">
        <v>0</v>
      </c>
      <c r="R17" s="144" t="b">
        <v>0</v>
      </c>
      <c r="S17" s="144" t="b">
        <v>0</v>
      </c>
      <c r="T17" s="144" t="b">
        <v>1</v>
      </c>
      <c r="U17" s="144" t="b">
        <v>0</v>
      </c>
      <c r="V17" s="144" t="b">
        <v>1</v>
      </c>
      <c r="W17" s="144" t="b">
        <v>0</v>
      </c>
      <c r="X17" s="144" t="b">
        <v>0</v>
      </c>
      <c r="Y17" s="145" t="b">
        <v>0</v>
      </c>
    </row>
    <row r="18" spans="1:25" ht="18.75" x14ac:dyDescent="0.3">
      <c r="A18" s="153" t="s">
        <v>95</v>
      </c>
      <c r="B18" s="144" t="b">
        <v>0</v>
      </c>
      <c r="C18" s="144" t="b">
        <v>1</v>
      </c>
      <c r="D18" s="144" t="b">
        <v>0</v>
      </c>
      <c r="E18" s="144" t="b">
        <v>0</v>
      </c>
      <c r="F18" s="144" t="b">
        <v>0</v>
      </c>
      <c r="G18" s="144" t="b">
        <v>1</v>
      </c>
      <c r="H18" s="144" t="b">
        <v>0</v>
      </c>
      <c r="I18" s="144" t="b">
        <v>1</v>
      </c>
      <c r="J18" s="144" t="b">
        <v>1</v>
      </c>
      <c r="K18" s="144" t="b">
        <v>1</v>
      </c>
      <c r="L18" s="144" t="b">
        <v>1</v>
      </c>
      <c r="M18" s="144" t="b">
        <v>0</v>
      </c>
      <c r="N18" s="144" t="b">
        <v>0</v>
      </c>
      <c r="O18" s="144" t="b">
        <v>0</v>
      </c>
      <c r="P18" s="144" t="b">
        <v>0</v>
      </c>
      <c r="Q18" s="144" t="b">
        <v>0</v>
      </c>
      <c r="R18" s="144" t="b">
        <v>0</v>
      </c>
      <c r="S18" s="144" t="b">
        <v>1</v>
      </c>
      <c r="T18" s="144" t="b">
        <v>0</v>
      </c>
      <c r="U18" s="144" t="b">
        <v>0</v>
      </c>
      <c r="V18" s="144" t="b">
        <v>0</v>
      </c>
      <c r="W18" s="144" t="b">
        <v>0</v>
      </c>
      <c r="X18" s="144" t="b">
        <v>0</v>
      </c>
      <c r="Y18" s="145" t="b">
        <v>0</v>
      </c>
    </row>
    <row r="19" spans="1:25" ht="18.75" x14ac:dyDescent="0.3">
      <c r="A19" s="153" t="s">
        <v>96</v>
      </c>
      <c r="B19" s="144" t="b">
        <v>1</v>
      </c>
      <c r="C19" s="144" t="b">
        <v>0</v>
      </c>
      <c r="D19" s="144" t="b">
        <v>0</v>
      </c>
      <c r="E19" s="144" t="b">
        <v>0</v>
      </c>
      <c r="F19" s="144" t="b">
        <v>0</v>
      </c>
      <c r="G19" s="144" t="b">
        <v>1</v>
      </c>
      <c r="H19" s="144" t="b">
        <v>0</v>
      </c>
      <c r="I19" s="144" t="b">
        <v>1</v>
      </c>
      <c r="J19" s="144" t="b">
        <v>1</v>
      </c>
      <c r="K19" s="144" t="b">
        <v>1</v>
      </c>
      <c r="L19" s="144" t="b">
        <v>1</v>
      </c>
      <c r="M19" s="144" t="b">
        <v>0</v>
      </c>
      <c r="N19" s="144" t="b">
        <v>1</v>
      </c>
      <c r="O19" s="144" t="b">
        <v>1</v>
      </c>
      <c r="P19" s="144" t="b">
        <v>0</v>
      </c>
      <c r="Q19" s="144" t="b">
        <v>0</v>
      </c>
      <c r="R19" s="144" t="b">
        <v>0</v>
      </c>
      <c r="S19" s="144" t="b">
        <v>1</v>
      </c>
      <c r="T19" s="144" t="b">
        <v>0</v>
      </c>
      <c r="U19" s="144" t="b">
        <v>0</v>
      </c>
      <c r="V19" s="144" t="b">
        <v>0</v>
      </c>
      <c r="W19" s="144" t="b">
        <v>0</v>
      </c>
      <c r="X19" s="144" t="b">
        <v>0</v>
      </c>
      <c r="Y19" s="145" t="b">
        <v>0</v>
      </c>
    </row>
    <row r="20" spans="1:25" ht="18.75" x14ac:dyDescent="0.3">
      <c r="A20" s="153" t="s">
        <v>99</v>
      </c>
      <c r="B20" s="144" t="b">
        <v>0</v>
      </c>
      <c r="C20" s="144" t="b">
        <v>0</v>
      </c>
      <c r="D20" s="144" t="b">
        <v>0</v>
      </c>
      <c r="E20" s="144" t="b">
        <v>0</v>
      </c>
      <c r="F20" s="144" t="b">
        <v>0</v>
      </c>
      <c r="G20" s="144" t="b">
        <v>0</v>
      </c>
      <c r="H20" s="144" t="b">
        <v>0</v>
      </c>
      <c r="I20" s="144" t="b">
        <v>1</v>
      </c>
      <c r="J20" s="144" t="b">
        <v>1</v>
      </c>
      <c r="K20" s="144" t="b">
        <v>1</v>
      </c>
      <c r="L20" s="144" t="b">
        <v>1</v>
      </c>
      <c r="M20" s="144" t="b">
        <v>0</v>
      </c>
      <c r="N20" s="144" t="b">
        <v>0</v>
      </c>
      <c r="O20" s="144" t="b">
        <v>0</v>
      </c>
      <c r="P20" s="144" t="b">
        <v>0</v>
      </c>
      <c r="Q20" s="144" t="b">
        <v>1</v>
      </c>
      <c r="R20" s="144" t="b">
        <v>0</v>
      </c>
      <c r="S20" s="144" t="b">
        <v>0</v>
      </c>
      <c r="T20" s="144" t="b">
        <v>0</v>
      </c>
      <c r="U20" s="144" t="b">
        <v>0</v>
      </c>
      <c r="V20" s="144" t="b">
        <v>1</v>
      </c>
      <c r="W20" s="144" t="b">
        <v>0</v>
      </c>
      <c r="X20" s="144" t="b">
        <v>0</v>
      </c>
      <c r="Y20" s="145" t="b">
        <v>0</v>
      </c>
    </row>
    <row r="21" spans="1:25" ht="18.75" x14ac:dyDescent="0.3">
      <c r="A21" s="153" t="s">
        <v>101</v>
      </c>
      <c r="B21" s="144" t="b">
        <v>1</v>
      </c>
      <c r="C21" s="144" t="b">
        <v>0</v>
      </c>
      <c r="D21" s="144" t="b">
        <v>0</v>
      </c>
      <c r="E21" s="144" t="b">
        <v>0</v>
      </c>
      <c r="F21" s="144" t="b">
        <v>0</v>
      </c>
      <c r="G21" s="144" t="b">
        <v>0</v>
      </c>
      <c r="H21" s="144" t="b">
        <v>1</v>
      </c>
      <c r="I21" s="144" t="b">
        <v>1</v>
      </c>
      <c r="J21" s="144" t="b">
        <v>1</v>
      </c>
      <c r="K21" s="144" t="b">
        <v>1</v>
      </c>
      <c r="L21" s="144" t="b">
        <v>1</v>
      </c>
      <c r="M21" s="144" t="b">
        <v>1</v>
      </c>
      <c r="N21" s="144" t="b">
        <v>1</v>
      </c>
      <c r="O21" s="144" t="b">
        <v>1</v>
      </c>
      <c r="P21" s="144" t="b">
        <v>1</v>
      </c>
      <c r="Q21" s="144" t="b">
        <v>0</v>
      </c>
      <c r="R21" s="144" t="b">
        <v>1</v>
      </c>
      <c r="S21" s="144" t="b">
        <v>0</v>
      </c>
      <c r="T21" s="144" t="b">
        <v>1</v>
      </c>
      <c r="U21" s="144" t="b">
        <v>0</v>
      </c>
      <c r="V21" s="144" t="b">
        <v>0</v>
      </c>
      <c r="W21" s="144" t="b">
        <v>0</v>
      </c>
      <c r="X21" s="144" t="b">
        <v>0</v>
      </c>
      <c r="Y21" s="145" t="b">
        <v>0</v>
      </c>
    </row>
    <row r="22" spans="1:25" ht="18.75" x14ac:dyDescent="0.3">
      <c r="A22" s="153" t="s">
        <v>102</v>
      </c>
      <c r="B22" s="144" t="b">
        <v>0</v>
      </c>
      <c r="C22" s="144" t="b">
        <v>0</v>
      </c>
      <c r="D22" s="144" t="b">
        <v>0</v>
      </c>
      <c r="E22" s="144" t="b">
        <v>0</v>
      </c>
      <c r="F22" s="144" t="b">
        <v>0</v>
      </c>
      <c r="G22" s="144" t="b">
        <v>0</v>
      </c>
      <c r="H22" s="144" t="b">
        <v>1</v>
      </c>
      <c r="I22" s="144" t="b">
        <v>1</v>
      </c>
      <c r="J22" s="144" t="b">
        <v>1</v>
      </c>
      <c r="K22" s="144" t="b">
        <v>1</v>
      </c>
      <c r="L22" s="144" t="b">
        <v>1</v>
      </c>
      <c r="M22" s="144" t="b">
        <v>1</v>
      </c>
      <c r="N22" s="144" t="b">
        <v>1</v>
      </c>
      <c r="O22" s="144" t="b">
        <v>1</v>
      </c>
      <c r="P22" s="144" t="b">
        <v>1</v>
      </c>
      <c r="Q22" s="144" t="b">
        <v>0</v>
      </c>
      <c r="R22" s="144" t="b">
        <v>1</v>
      </c>
      <c r="S22" s="144" t="b">
        <v>0</v>
      </c>
      <c r="T22" s="144" t="b">
        <v>1</v>
      </c>
      <c r="U22" s="144" t="b">
        <v>0</v>
      </c>
      <c r="V22" s="144" t="b">
        <v>0</v>
      </c>
      <c r="W22" s="144" t="b">
        <v>0</v>
      </c>
      <c r="X22" s="144" t="b">
        <v>0</v>
      </c>
      <c r="Y22" s="145" t="b">
        <v>0</v>
      </c>
    </row>
    <row r="23" spans="1:25" ht="18.75" x14ac:dyDescent="0.3">
      <c r="A23" s="153" t="s">
        <v>104</v>
      </c>
      <c r="B23" s="144" t="b">
        <v>0</v>
      </c>
      <c r="C23" s="144" t="b">
        <v>0</v>
      </c>
      <c r="D23" s="144" t="b">
        <v>0</v>
      </c>
      <c r="E23" s="144" t="b">
        <v>0</v>
      </c>
      <c r="F23" s="144" t="b">
        <v>0</v>
      </c>
      <c r="G23" s="144" t="b">
        <v>0</v>
      </c>
      <c r="H23" s="144" t="b">
        <v>1</v>
      </c>
      <c r="I23" s="144" t="b">
        <v>1</v>
      </c>
      <c r="J23" s="144" t="b">
        <v>1</v>
      </c>
      <c r="K23" s="144" t="b">
        <v>1</v>
      </c>
      <c r="L23" s="144" t="b">
        <v>1</v>
      </c>
      <c r="M23" s="144" t="b">
        <v>1</v>
      </c>
      <c r="N23" s="144" t="b">
        <v>1</v>
      </c>
      <c r="O23" s="144" t="b">
        <v>1</v>
      </c>
      <c r="P23" s="144" t="b">
        <v>1</v>
      </c>
      <c r="Q23" s="144" t="b">
        <v>0</v>
      </c>
      <c r="R23" s="144" t="b">
        <v>1</v>
      </c>
      <c r="S23" s="144" t="b">
        <v>0</v>
      </c>
      <c r="T23" s="144" t="b">
        <v>1</v>
      </c>
      <c r="U23" s="144" t="b">
        <v>0</v>
      </c>
      <c r="V23" s="144" t="b">
        <v>0</v>
      </c>
      <c r="W23" s="144" t="b">
        <v>0</v>
      </c>
      <c r="X23" s="144" t="b">
        <v>0</v>
      </c>
      <c r="Y23" s="145" t="b">
        <v>0</v>
      </c>
    </row>
    <row r="24" spans="1:25" ht="18.75" x14ac:dyDescent="0.3">
      <c r="A24" s="153" t="s">
        <v>108</v>
      </c>
      <c r="B24" s="144" t="b">
        <v>0</v>
      </c>
      <c r="C24" s="144" t="b">
        <v>0</v>
      </c>
      <c r="D24" s="144" t="b">
        <v>1</v>
      </c>
      <c r="E24" s="144" t="b">
        <v>0</v>
      </c>
      <c r="F24" s="144" t="b">
        <v>0</v>
      </c>
      <c r="G24" s="144" t="b">
        <v>0</v>
      </c>
      <c r="H24" s="144" t="b">
        <v>0</v>
      </c>
      <c r="I24" s="144" t="b">
        <v>1</v>
      </c>
      <c r="J24" s="144" t="b">
        <v>1</v>
      </c>
      <c r="K24" s="144" t="b">
        <v>1</v>
      </c>
      <c r="L24" s="144" t="b">
        <v>1</v>
      </c>
      <c r="M24" s="144" t="b">
        <v>0</v>
      </c>
      <c r="N24" s="144" t="b">
        <v>0</v>
      </c>
      <c r="O24" s="144" t="b">
        <v>0</v>
      </c>
      <c r="P24" s="144" t="b">
        <v>0</v>
      </c>
      <c r="Q24" s="144" t="b">
        <v>1</v>
      </c>
      <c r="R24" s="144" t="b">
        <v>0</v>
      </c>
      <c r="S24" s="144" t="b">
        <v>1</v>
      </c>
      <c r="T24" s="144" t="b">
        <v>0</v>
      </c>
      <c r="U24" s="144" t="b">
        <v>0</v>
      </c>
      <c r="V24" s="144" t="b">
        <v>0</v>
      </c>
      <c r="W24" s="144" t="b">
        <v>0</v>
      </c>
      <c r="X24" s="144" t="b">
        <v>0</v>
      </c>
      <c r="Y24" s="145" t="b">
        <v>0</v>
      </c>
    </row>
    <row r="25" spans="1:25" ht="18.75" x14ac:dyDescent="0.3">
      <c r="A25" s="153" t="s">
        <v>111</v>
      </c>
      <c r="B25" s="144" t="b">
        <v>0</v>
      </c>
      <c r="C25" s="144" t="b">
        <v>0</v>
      </c>
      <c r="D25" s="144" t="b">
        <v>1</v>
      </c>
      <c r="E25" s="144" t="b">
        <v>0</v>
      </c>
      <c r="F25" s="144" t="b">
        <v>0</v>
      </c>
      <c r="G25" s="144" t="b">
        <v>0</v>
      </c>
      <c r="H25" s="144" t="b">
        <v>0</v>
      </c>
      <c r="I25" s="144" t="b">
        <v>1</v>
      </c>
      <c r="J25" s="144" t="b">
        <v>1</v>
      </c>
      <c r="K25" s="144" t="b">
        <v>1</v>
      </c>
      <c r="L25" s="144" t="b">
        <v>1</v>
      </c>
      <c r="M25" s="144" t="b">
        <v>0</v>
      </c>
      <c r="N25" s="144" t="b">
        <v>0</v>
      </c>
      <c r="O25" s="144" t="b">
        <v>0</v>
      </c>
      <c r="P25" s="144" t="b">
        <v>0</v>
      </c>
      <c r="Q25" s="144" t="b">
        <v>1</v>
      </c>
      <c r="R25" s="144" t="b">
        <v>0</v>
      </c>
      <c r="S25" s="144" t="b">
        <v>1</v>
      </c>
      <c r="T25" s="144" t="b">
        <v>0</v>
      </c>
      <c r="U25" s="144" t="b">
        <v>0</v>
      </c>
      <c r="V25" s="144" t="b">
        <v>0</v>
      </c>
      <c r="W25" s="144" t="b">
        <v>1</v>
      </c>
      <c r="X25" s="144" t="b">
        <v>0</v>
      </c>
      <c r="Y25" s="145" t="b">
        <v>0</v>
      </c>
    </row>
    <row r="26" spans="1:25" ht="18.75" x14ac:dyDescent="0.3">
      <c r="A26" s="153" t="s">
        <v>112</v>
      </c>
      <c r="B26" s="144" t="b">
        <v>0</v>
      </c>
      <c r="C26" s="144" t="b">
        <v>0</v>
      </c>
      <c r="D26" s="144" t="b">
        <v>1</v>
      </c>
      <c r="E26" s="144" t="b">
        <v>0</v>
      </c>
      <c r="F26" s="144" t="b">
        <v>0</v>
      </c>
      <c r="G26" s="144" t="b">
        <v>0</v>
      </c>
      <c r="H26" s="144" t="b">
        <v>0</v>
      </c>
      <c r="I26" s="144" t="b">
        <v>1</v>
      </c>
      <c r="J26" s="144" t="b">
        <v>1</v>
      </c>
      <c r="K26" s="144" t="b">
        <v>1</v>
      </c>
      <c r="L26" s="144" t="b">
        <v>1</v>
      </c>
      <c r="M26" s="144" t="b">
        <v>0</v>
      </c>
      <c r="N26" s="144" t="b">
        <v>0</v>
      </c>
      <c r="O26" s="144" t="b">
        <v>0</v>
      </c>
      <c r="P26" s="144" t="b">
        <v>0</v>
      </c>
      <c r="Q26" s="144" t="b">
        <v>1</v>
      </c>
      <c r="R26" s="144" t="b">
        <v>0</v>
      </c>
      <c r="S26" s="144" t="b">
        <v>0</v>
      </c>
      <c r="T26" s="144" t="b">
        <v>0</v>
      </c>
      <c r="U26" s="144" t="b">
        <v>1</v>
      </c>
      <c r="V26" s="144" t="b">
        <v>0</v>
      </c>
      <c r="W26" s="144" t="b">
        <v>0</v>
      </c>
      <c r="X26" s="144" t="b">
        <v>0</v>
      </c>
      <c r="Y26" s="145" t="b">
        <v>0</v>
      </c>
    </row>
    <row r="27" spans="1:25" ht="18.75" x14ac:dyDescent="0.3">
      <c r="A27" s="154" t="s">
        <v>113</v>
      </c>
      <c r="B27" s="144" t="b">
        <v>0</v>
      </c>
      <c r="C27" s="144" t="b">
        <v>0</v>
      </c>
      <c r="D27" s="144" t="b">
        <v>0</v>
      </c>
      <c r="E27" s="144" t="b">
        <v>0</v>
      </c>
      <c r="F27" s="144" t="b">
        <v>0</v>
      </c>
      <c r="G27" s="144" t="b">
        <v>0</v>
      </c>
      <c r="H27" s="144" t="b">
        <v>0</v>
      </c>
      <c r="I27" s="144" t="b">
        <v>0</v>
      </c>
      <c r="J27" s="144" t="b">
        <v>0</v>
      </c>
      <c r="K27" s="144" t="b">
        <v>0</v>
      </c>
      <c r="L27" s="144" t="b">
        <v>0</v>
      </c>
      <c r="M27" s="144" t="b">
        <v>0</v>
      </c>
      <c r="N27" s="144" t="b">
        <v>0</v>
      </c>
      <c r="O27" s="144" t="b">
        <v>0</v>
      </c>
      <c r="P27" s="144" t="b">
        <v>0</v>
      </c>
      <c r="Q27" s="144" t="b">
        <v>0</v>
      </c>
      <c r="R27" s="144" t="b">
        <v>0</v>
      </c>
      <c r="S27" s="144" t="b">
        <v>0</v>
      </c>
      <c r="T27" s="144" t="b">
        <v>0</v>
      </c>
      <c r="U27" s="144" t="b">
        <v>0</v>
      </c>
      <c r="V27" s="144" t="b">
        <v>0</v>
      </c>
      <c r="W27" s="144" t="b">
        <v>0</v>
      </c>
      <c r="X27" s="144" t="b">
        <v>0</v>
      </c>
      <c r="Y27" s="145" t="b">
        <v>0</v>
      </c>
    </row>
    <row r="28" spans="1:25" ht="18.75" x14ac:dyDescent="0.3">
      <c r="A28" s="154" t="s">
        <v>117</v>
      </c>
      <c r="B28" s="144" t="b">
        <v>0</v>
      </c>
      <c r="C28" s="144" t="b">
        <v>0</v>
      </c>
      <c r="D28" s="144" t="b">
        <v>0</v>
      </c>
      <c r="E28" s="144" t="b">
        <v>0</v>
      </c>
      <c r="F28" s="144" t="b">
        <v>0</v>
      </c>
      <c r="G28" s="144" t="b">
        <v>0</v>
      </c>
      <c r="H28" s="144" t="b">
        <v>0</v>
      </c>
      <c r="I28" s="144" t="b">
        <v>0</v>
      </c>
      <c r="J28" s="144" t="b">
        <v>0</v>
      </c>
      <c r="K28" s="144" t="b">
        <v>0</v>
      </c>
      <c r="L28" s="144" t="b">
        <v>0</v>
      </c>
      <c r="M28" s="144" t="b">
        <v>0</v>
      </c>
      <c r="N28" s="144" t="b">
        <v>0</v>
      </c>
      <c r="O28" s="144" t="b">
        <v>0</v>
      </c>
      <c r="P28" s="144" t="b">
        <v>0</v>
      </c>
      <c r="Q28" s="144" t="b">
        <v>0</v>
      </c>
      <c r="R28" s="144" t="b">
        <v>0</v>
      </c>
      <c r="S28" s="144" t="b">
        <v>0</v>
      </c>
      <c r="T28" s="144" t="b">
        <v>0</v>
      </c>
      <c r="U28" s="144" t="b">
        <v>0</v>
      </c>
      <c r="V28" s="144" t="b">
        <v>0</v>
      </c>
      <c r="W28" s="144" t="b">
        <v>0</v>
      </c>
      <c r="X28" s="144" t="b">
        <v>0</v>
      </c>
      <c r="Y28" s="145" t="b">
        <v>0</v>
      </c>
    </row>
    <row r="29" spans="1:25" ht="18.75" x14ac:dyDescent="0.3">
      <c r="A29" s="154" t="s">
        <v>118</v>
      </c>
      <c r="B29" s="144" t="b">
        <v>0</v>
      </c>
      <c r="C29" s="144" t="b">
        <v>0</v>
      </c>
      <c r="D29" s="144" t="b">
        <v>0</v>
      </c>
      <c r="E29" s="144" t="b">
        <v>0</v>
      </c>
      <c r="F29" s="144" t="b">
        <v>0</v>
      </c>
      <c r="G29" s="144" t="b">
        <v>0</v>
      </c>
      <c r="H29" s="144" t="b">
        <v>0</v>
      </c>
      <c r="I29" s="144" t="b">
        <v>1</v>
      </c>
      <c r="J29" s="144" t="b">
        <v>1</v>
      </c>
      <c r="K29" s="144" t="b">
        <v>1</v>
      </c>
      <c r="L29" s="144" t="b">
        <v>1</v>
      </c>
      <c r="M29" s="144" t="b">
        <v>0</v>
      </c>
      <c r="N29" s="144" t="b">
        <v>0</v>
      </c>
      <c r="O29" s="144" t="b">
        <v>1</v>
      </c>
      <c r="P29" s="144" t="b">
        <v>0</v>
      </c>
      <c r="Q29" s="144" t="b">
        <v>0</v>
      </c>
      <c r="R29" s="144" t="b">
        <v>0</v>
      </c>
      <c r="S29" s="144" t="b">
        <v>0</v>
      </c>
      <c r="T29" s="144" t="b">
        <v>0</v>
      </c>
      <c r="U29" s="144" t="b">
        <v>0</v>
      </c>
      <c r="V29" s="144" t="b">
        <v>0</v>
      </c>
      <c r="W29" s="144" t="b">
        <v>0</v>
      </c>
      <c r="X29" s="144" t="b">
        <v>0</v>
      </c>
      <c r="Y29" s="145" t="b">
        <v>1</v>
      </c>
    </row>
    <row r="30" spans="1:25" ht="18.75" x14ac:dyDescent="0.3">
      <c r="A30" s="154" t="s">
        <v>123</v>
      </c>
      <c r="B30" s="144" t="b">
        <v>1</v>
      </c>
      <c r="C30" s="144" t="b">
        <v>0</v>
      </c>
      <c r="D30" s="144" t="b">
        <v>0</v>
      </c>
      <c r="E30" s="144" t="b">
        <v>0</v>
      </c>
      <c r="F30" s="144" t="b">
        <v>0</v>
      </c>
      <c r="G30" s="144" t="b">
        <v>1</v>
      </c>
      <c r="H30" s="144" t="b">
        <v>0</v>
      </c>
      <c r="I30" s="144" t="b">
        <v>1</v>
      </c>
      <c r="J30" s="144" t="b">
        <v>1</v>
      </c>
      <c r="K30" s="144" t="b">
        <v>1</v>
      </c>
      <c r="L30" s="144" t="b">
        <v>1</v>
      </c>
      <c r="M30" s="144" t="b">
        <v>0</v>
      </c>
      <c r="N30" s="144" t="b">
        <v>1</v>
      </c>
      <c r="O30" s="144" t="b">
        <v>1</v>
      </c>
      <c r="P30" s="144" t="b">
        <v>0</v>
      </c>
      <c r="Q30" s="144" t="b">
        <v>0</v>
      </c>
      <c r="R30" s="144" t="b">
        <v>0</v>
      </c>
      <c r="S30" s="144" t="b">
        <v>1</v>
      </c>
      <c r="T30" s="144" t="b">
        <v>0</v>
      </c>
      <c r="U30" s="144" t="b">
        <v>0</v>
      </c>
      <c r="V30" s="144" t="b">
        <v>0</v>
      </c>
      <c r="W30" s="144" t="b">
        <v>0</v>
      </c>
      <c r="X30" s="144" t="b">
        <v>1</v>
      </c>
      <c r="Y30" s="145" t="b">
        <v>0</v>
      </c>
    </row>
    <row r="31" spans="1:25" ht="18.75" x14ac:dyDescent="0.3">
      <c r="A31" s="154" t="s">
        <v>126</v>
      </c>
      <c r="B31" s="144" t="b">
        <v>0</v>
      </c>
      <c r="C31" s="144" t="b">
        <v>0</v>
      </c>
      <c r="D31" s="144" t="b">
        <v>1</v>
      </c>
      <c r="E31" s="144" t="b">
        <v>0</v>
      </c>
      <c r="F31" s="144" t="b">
        <v>0</v>
      </c>
      <c r="G31" s="144" t="b">
        <v>0</v>
      </c>
      <c r="H31" s="144" t="b">
        <v>0</v>
      </c>
      <c r="I31" s="144" t="b">
        <v>1</v>
      </c>
      <c r="J31" s="144" t="b">
        <v>1</v>
      </c>
      <c r="K31" s="144" t="b">
        <v>1</v>
      </c>
      <c r="L31" s="144" t="b">
        <v>1</v>
      </c>
      <c r="M31" s="144" t="b">
        <v>0</v>
      </c>
      <c r="N31" s="144" t="b">
        <v>0</v>
      </c>
      <c r="O31" s="144" t="b">
        <v>0</v>
      </c>
      <c r="P31" s="144" t="b">
        <v>0</v>
      </c>
      <c r="Q31" s="144" t="b">
        <v>1</v>
      </c>
      <c r="R31" s="144" t="b">
        <v>0</v>
      </c>
      <c r="S31" s="144" t="b">
        <v>1</v>
      </c>
      <c r="T31" s="144" t="b">
        <v>0</v>
      </c>
      <c r="U31" s="144" t="b">
        <v>1</v>
      </c>
      <c r="V31" s="144" t="b">
        <v>0</v>
      </c>
      <c r="W31" s="144" t="b">
        <v>0</v>
      </c>
      <c r="X31" s="144" t="b">
        <v>0</v>
      </c>
      <c r="Y31" s="145" t="b">
        <v>0</v>
      </c>
    </row>
    <row r="32" spans="1:25" ht="18.75" x14ac:dyDescent="0.3">
      <c r="A32" s="155" t="s">
        <v>127</v>
      </c>
      <c r="B32" s="144" t="b">
        <v>0</v>
      </c>
      <c r="C32" s="144" t="b">
        <v>0</v>
      </c>
      <c r="D32" s="144" t="b">
        <v>0</v>
      </c>
      <c r="E32" s="144" t="b">
        <v>0</v>
      </c>
      <c r="F32" s="144" t="b">
        <v>0</v>
      </c>
      <c r="G32" s="144" t="b">
        <v>0</v>
      </c>
      <c r="H32" s="144" t="b">
        <v>0</v>
      </c>
      <c r="I32" s="144" t="b">
        <v>0</v>
      </c>
      <c r="J32" s="144" t="b">
        <v>0</v>
      </c>
      <c r="K32" s="144" t="b">
        <v>0</v>
      </c>
      <c r="L32" s="144" t="b">
        <v>0</v>
      </c>
      <c r="M32" s="144" t="b">
        <v>0</v>
      </c>
      <c r="N32" s="144" t="b">
        <v>0</v>
      </c>
      <c r="O32" s="144" t="b">
        <v>0</v>
      </c>
      <c r="P32" s="144" t="b">
        <v>0</v>
      </c>
      <c r="Q32" s="144" t="b">
        <v>0</v>
      </c>
      <c r="R32" s="144" t="b">
        <v>0</v>
      </c>
      <c r="S32" s="144" t="b">
        <v>0</v>
      </c>
      <c r="T32" s="144" t="b">
        <v>0</v>
      </c>
      <c r="U32" s="144" t="b">
        <v>0</v>
      </c>
      <c r="V32" s="144" t="b">
        <v>0</v>
      </c>
      <c r="W32" s="144" t="b">
        <v>0</v>
      </c>
      <c r="X32" s="144" t="b">
        <v>0</v>
      </c>
      <c r="Y32" s="145" t="b">
        <v>0</v>
      </c>
    </row>
    <row r="33" spans="1:25" ht="19.5" thickBot="1" x14ac:dyDescent="0.35">
      <c r="A33" s="156" t="s">
        <v>129</v>
      </c>
      <c r="B33" s="10" t="b">
        <v>0</v>
      </c>
      <c r="C33" s="10" t="b">
        <v>0</v>
      </c>
      <c r="D33" s="10" t="b">
        <v>0</v>
      </c>
      <c r="E33" s="10" t="b">
        <v>0</v>
      </c>
      <c r="F33" s="10" t="b">
        <v>0</v>
      </c>
      <c r="G33" s="10" t="b">
        <v>0</v>
      </c>
      <c r="H33" s="10" t="b">
        <v>0</v>
      </c>
      <c r="I33" s="10" t="b">
        <v>0</v>
      </c>
      <c r="J33" s="10" t="b">
        <v>0</v>
      </c>
      <c r="K33" s="10" t="b">
        <v>0</v>
      </c>
      <c r="L33" s="10" t="b">
        <v>0</v>
      </c>
      <c r="M33" s="10" t="b">
        <v>0</v>
      </c>
      <c r="N33" s="10" t="b">
        <v>0</v>
      </c>
      <c r="O33" s="10" t="b">
        <v>0</v>
      </c>
      <c r="P33" s="10" t="b">
        <v>0</v>
      </c>
      <c r="Q33" s="10" t="b">
        <v>0</v>
      </c>
      <c r="R33" s="10" t="b">
        <v>0</v>
      </c>
      <c r="S33" s="10" t="b">
        <v>0</v>
      </c>
      <c r="T33" s="10" t="b">
        <v>0</v>
      </c>
      <c r="U33" s="10" t="b">
        <v>0</v>
      </c>
      <c r="V33" s="10" t="b">
        <v>0</v>
      </c>
      <c r="W33" s="10" t="b">
        <v>0</v>
      </c>
      <c r="X33" s="10" t="b">
        <v>0</v>
      </c>
      <c r="Y33" s="74" t="b">
        <v>0</v>
      </c>
    </row>
    <row r="34" spans="1:25" ht="15.75" thickTop="1" x14ac:dyDescent="0.25"/>
  </sheetData>
  <conditionalFormatting sqref="B2">
    <cfRule type="containsText" dxfId="57" priority="3" operator="containsText" text="True">
      <formula>NOT(ISERROR(SEARCH("True",B2)))</formula>
    </cfRule>
  </conditionalFormatting>
  <conditionalFormatting sqref="B2:Y33">
    <cfRule type="containsText" dxfId="56" priority="1" operator="containsText" text="FALSE">
      <formula>NOT(ISERROR(SEARCH("FALSE",B2)))</formula>
    </cfRule>
    <cfRule type="containsText" dxfId="55" priority="2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6FB1-7EEE-4DC5-B6BA-05101E36D132}">
  <dimension ref="A1:CQ82"/>
  <sheetViews>
    <sheetView topLeftCell="A42" zoomScaleNormal="10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39.42578125" bestFit="1" customWidth="1"/>
    <col min="2" max="2" width="17.7109375" bestFit="1" customWidth="1"/>
    <col min="3" max="3" width="18.5703125" bestFit="1" customWidth="1"/>
    <col min="4" max="5" width="15" bestFit="1" customWidth="1"/>
    <col min="6" max="6" width="13.42578125" bestFit="1" customWidth="1"/>
    <col min="7" max="7" width="5.28515625" bestFit="1" customWidth="1"/>
    <col min="8" max="8" width="5.28515625" customWidth="1"/>
    <col min="9" max="9" width="12.5703125" bestFit="1" customWidth="1"/>
    <col min="10" max="10" width="11.42578125" bestFit="1" customWidth="1"/>
    <col min="11" max="11" width="13.42578125" bestFit="1" customWidth="1"/>
    <col min="12" max="12" width="5.28515625" customWidth="1"/>
    <col min="13" max="13" width="4" bestFit="1" customWidth="1"/>
    <col min="14" max="14" width="15.5703125" bestFit="1" customWidth="1"/>
    <col min="15" max="15" width="15.5703125" customWidth="1"/>
    <col min="16" max="16" width="16.7109375" bestFit="1" customWidth="1"/>
    <col min="17" max="17" width="10.5703125" bestFit="1" customWidth="1"/>
    <col min="18" max="18" width="11.5703125" bestFit="1" customWidth="1"/>
    <col min="19" max="19" width="5" bestFit="1" customWidth="1"/>
    <col min="20" max="20" width="11.85546875" bestFit="1" customWidth="1"/>
    <col min="21" max="21" width="5" bestFit="1" customWidth="1"/>
    <col min="22" max="22" width="11.5703125" bestFit="1" customWidth="1"/>
    <col min="23" max="23" width="5" bestFit="1" customWidth="1"/>
    <col min="24" max="24" width="13.42578125" bestFit="1" customWidth="1"/>
    <col min="25" max="25" width="5" bestFit="1" customWidth="1"/>
    <col min="26" max="26" width="11.5703125" bestFit="1" customWidth="1"/>
    <col min="27" max="27" width="5" bestFit="1" customWidth="1"/>
    <col min="28" max="28" width="16.42578125" bestFit="1" customWidth="1"/>
    <col min="29" max="29" width="5" bestFit="1" customWidth="1"/>
    <col min="30" max="30" width="11.5703125" bestFit="1" customWidth="1"/>
    <col min="31" max="31" width="5" bestFit="1" customWidth="1"/>
    <col min="32" max="32" width="15" bestFit="1" customWidth="1"/>
    <col min="33" max="33" width="5" bestFit="1" customWidth="1"/>
    <col min="34" max="34" width="11.5703125" bestFit="1" customWidth="1"/>
    <col min="35" max="35" width="5" bestFit="1" customWidth="1"/>
    <col min="36" max="36" width="17.42578125" bestFit="1" customWidth="1"/>
    <col min="37" max="37" width="5" bestFit="1" customWidth="1"/>
    <col min="38" max="38" width="11.5703125" bestFit="1" customWidth="1"/>
    <col min="39" max="39" width="5" bestFit="1" customWidth="1"/>
    <col min="40" max="40" width="11.85546875" bestFit="1" customWidth="1"/>
    <col min="41" max="41" width="5" bestFit="1" customWidth="1"/>
    <col min="42" max="42" width="11.5703125" bestFit="1" customWidth="1"/>
    <col min="43" max="43" width="5" bestFit="1" customWidth="1"/>
    <col min="44" max="44" width="13.42578125" bestFit="1" customWidth="1"/>
    <col min="45" max="45" width="5" bestFit="1" customWidth="1"/>
    <col min="46" max="46" width="11.5703125" bestFit="1" customWidth="1"/>
    <col min="47" max="47" width="5" bestFit="1" customWidth="1"/>
    <col min="48" max="48" width="17" bestFit="1" customWidth="1"/>
    <col min="49" max="49" width="5" bestFit="1" customWidth="1"/>
    <col min="50" max="50" width="11.5703125" bestFit="1" customWidth="1"/>
    <col min="51" max="51" width="5" bestFit="1" customWidth="1"/>
    <col min="52" max="52" width="15.5703125" bestFit="1" customWidth="1"/>
    <col min="53" max="53" width="5" bestFit="1" customWidth="1"/>
    <col min="54" max="54" width="11.5703125" bestFit="1" customWidth="1"/>
    <col min="55" max="55" width="5" bestFit="1" customWidth="1"/>
    <col min="56" max="56" width="19.28515625" bestFit="1" customWidth="1"/>
    <col min="57" max="57" width="4.85546875" bestFit="1" customWidth="1"/>
    <col min="58" max="58" width="11.5703125" bestFit="1" customWidth="1"/>
    <col min="59" max="59" width="4.28515625" bestFit="1" customWidth="1"/>
    <col min="60" max="60" width="11.85546875" bestFit="1" customWidth="1"/>
    <col min="61" max="61" width="4.85546875" bestFit="1" customWidth="1"/>
    <col min="62" max="62" width="11.5703125" bestFit="1" customWidth="1"/>
    <col min="63" max="63" width="4.28515625" bestFit="1" customWidth="1"/>
    <col min="64" max="64" width="13.42578125" bestFit="1" customWidth="1"/>
    <col min="65" max="65" width="4.85546875" bestFit="1" customWidth="1"/>
    <col min="66" max="66" width="11.5703125" bestFit="1" customWidth="1"/>
    <col min="67" max="67" width="4.28515625" bestFit="1" customWidth="1"/>
    <col min="68" max="68" width="16.42578125" bestFit="1" customWidth="1"/>
    <col min="69" max="69" width="4.85546875" bestFit="1" customWidth="1"/>
    <col min="70" max="70" width="11.5703125" bestFit="1" customWidth="1"/>
    <col min="71" max="71" width="4.28515625" bestFit="1" customWidth="1"/>
    <col min="72" max="72" width="15" bestFit="1" customWidth="1"/>
    <col min="73" max="73" width="4.85546875" bestFit="1" customWidth="1"/>
    <col min="74" max="74" width="11.5703125" bestFit="1" customWidth="1"/>
    <col min="75" max="75" width="4.28515625" bestFit="1" customWidth="1"/>
    <col min="76" max="76" width="17.42578125" bestFit="1" customWidth="1"/>
    <col min="77" max="77" width="4.85546875" bestFit="1" customWidth="1"/>
    <col min="78" max="78" width="11.5703125" bestFit="1" customWidth="1"/>
    <col min="79" max="79" width="4.28515625" bestFit="1" customWidth="1"/>
    <col min="80" max="80" width="11.85546875" bestFit="1" customWidth="1"/>
    <col min="81" max="81" width="4.85546875" bestFit="1" customWidth="1"/>
    <col min="82" max="82" width="11.5703125" bestFit="1" customWidth="1"/>
    <col min="83" max="83" width="4.28515625" bestFit="1" customWidth="1"/>
    <col min="84" max="84" width="13.42578125" bestFit="1" customWidth="1"/>
    <col min="85" max="85" width="4.85546875" bestFit="1" customWidth="1"/>
    <col min="86" max="86" width="11.5703125" bestFit="1" customWidth="1"/>
    <col min="87" max="87" width="4.28515625" bestFit="1" customWidth="1"/>
    <col min="88" max="88" width="17" bestFit="1" customWidth="1"/>
    <col min="89" max="89" width="4.85546875" bestFit="1" customWidth="1"/>
    <col min="90" max="90" width="11.5703125" bestFit="1" customWidth="1"/>
    <col min="91" max="91" width="4.28515625" bestFit="1" customWidth="1"/>
    <col min="92" max="92" width="15.5703125" bestFit="1" customWidth="1"/>
    <col min="93" max="93" width="4.85546875" bestFit="1" customWidth="1"/>
    <col min="94" max="94" width="11.5703125" bestFit="1" customWidth="1"/>
    <col min="95" max="95" width="4.28515625" bestFit="1" customWidth="1"/>
  </cols>
  <sheetData>
    <row r="1" spans="1:95" ht="25.5" thickTop="1" thickBot="1" x14ac:dyDescent="0.45">
      <c r="A1" s="2"/>
      <c r="B1" s="85" t="s">
        <v>197</v>
      </c>
      <c r="C1" s="83" t="s">
        <v>211</v>
      </c>
      <c r="D1" s="91" t="s">
        <v>198</v>
      </c>
      <c r="E1" s="31" t="s">
        <v>201</v>
      </c>
      <c r="F1" s="4"/>
      <c r="G1" s="4"/>
      <c r="H1" s="4"/>
      <c r="I1" s="4"/>
      <c r="J1" s="4"/>
      <c r="K1" s="4"/>
      <c r="L1" s="4"/>
      <c r="M1" s="1"/>
      <c r="N1" s="114" t="s">
        <v>215</v>
      </c>
      <c r="O1" s="114" t="s">
        <v>242</v>
      </c>
      <c r="P1" s="92" t="s">
        <v>199</v>
      </c>
      <c r="Q1" t="s">
        <v>210</v>
      </c>
      <c r="R1" s="143" t="s">
        <v>247</v>
      </c>
      <c r="X1" s="94"/>
      <c r="Y1" s="94"/>
      <c r="Z1" s="94"/>
      <c r="AA1" s="94"/>
      <c r="AR1" s="4"/>
      <c r="AS1" s="4"/>
      <c r="AT1" s="4"/>
      <c r="AU1" s="4"/>
      <c r="BC1" s="1"/>
      <c r="BD1" s="115" t="s">
        <v>218</v>
      </c>
      <c r="BL1" s="4"/>
      <c r="BM1" s="4"/>
      <c r="BN1" s="4"/>
      <c r="BO1" s="4"/>
      <c r="CF1" s="4"/>
      <c r="CG1" s="4"/>
      <c r="CH1" s="4"/>
    </row>
    <row r="2" spans="1:95" ht="16.5" thickTop="1" thickBot="1" x14ac:dyDescent="0.3">
      <c r="A2" s="2"/>
      <c r="B2" s="84"/>
      <c r="C2" s="1"/>
      <c r="D2" s="84" t="s">
        <v>208</v>
      </c>
      <c r="E2" s="4"/>
      <c r="F2" s="4"/>
      <c r="G2" s="4"/>
      <c r="H2" s="1"/>
      <c r="I2" s="4" t="s">
        <v>209</v>
      </c>
      <c r="J2" s="4"/>
      <c r="K2" s="4"/>
      <c r="L2" s="4"/>
      <c r="M2" s="1"/>
      <c r="N2" s="97" t="s">
        <v>216</v>
      </c>
      <c r="O2" s="6" t="s">
        <v>243</v>
      </c>
      <c r="P2" s="93" t="s">
        <v>202</v>
      </c>
      <c r="Q2" s="94"/>
      <c r="R2" s="94"/>
      <c r="S2" s="94"/>
      <c r="T2" s="94"/>
      <c r="U2" s="94"/>
      <c r="V2" s="94"/>
      <c r="W2" s="94"/>
      <c r="X2" s="4"/>
      <c r="Y2" s="4"/>
      <c r="Z2" s="4"/>
      <c r="AA2" s="4"/>
      <c r="AB2" s="96" t="s">
        <v>203</v>
      </c>
      <c r="AC2" s="94"/>
      <c r="AD2" s="94"/>
      <c r="AE2" s="95"/>
      <c r="AF2" s="96" t="s">
        <v>204</v>
      </c>
      <c r="AG2" s="94"/>
      <c r="AH2" s="94"/>
      <c r="AI2" s="95"/>
      <c r="AJ2" s="93" t="s">
        <v>205</v>
      </c>
      <c r="AK2" s="94"/>
      <c r="AL2" s="94"/>
      <c r="AM2" s="94"/>
      <c r="AN2" s="94"/>
      <c r="AO2" s="94"/>
      <c r="AP2" s="94"/>
      <c r="AQ2" s="94"/>
      <c r="AR2" s="4"/>
      <c r="AS2" s="4"/>
      <c r="AT2" s="4"/>
      <c r="AU2" s="95"/>
      <c r="AV2" s="96" t="s">
        <v>206</v>
      </c>
      <c r="AW2" s="94"/>
      <c r="AX2" s="94"/>
      <c r="AY2" s="95"/>
      <c r="AZ2" s="96" t="s">
        <v>207</v>
      </c>
      <c r="BA2" s="94"/>
      <c r="BB2" s="94"/>
      <c r="BC2" s="95"/>
      <c r="BD2" s="93" t="s">
        <v>202</v>
      </c>
      <c r="BE2" s="94"/>
      <c r="BF2" s="94"/>
      <c r="BG2" s="94"/>
      <c r="BH2" s="94"/>
      <c r="BI2" s="94"/>
      <c r="BJ2" s="94"/>
      <c r="BK2" s="94"/>
      <c r="BL2" s="4"/>
      <c r="BM2" s="4"/>
      <c r="BN2" s="4"/>
      <c r="BO2" s="4"/>
      <c r="BP2" s="96" t="s">
        <v>203</v>
      </c>
      <c r="BQ2" s="94"/>
      <c r="BR2" s="94"/>
      <c r="BS2" s="95"/>
      <c r="BT2" s="96" t="s">
        <v>204</v>
      </c>
      <c r="BU2" s="94"/>
      <c r="BV2" s="94"/>
      <c r="BW2" s="95"/>
      <c r="BX2" s="93" t="s">
        <v>205</v>
      </c>
      <c r="BY2" s="94"/>
      <c r="BZ2" s="94"/>
      <c r="CA2" s="94"/>
      <c r="CB2" s="94"/>
      <c r="CC2" s="94"/>
      <c r="CD2" s="94"/>
      <c r="CE2" s="94"/>
      <c r="CF2" s="4"/>
      <c r="CG2" s="4"/>
      <c r="CH2" s="4"/>
      <c r="CI2" s="95"/>
      <c r="CJ2" s="96" t="s">
        <v>206</v>
      </c>
      <c r="CK2" s="94"/>
      <c r="CL2" s="94"/>
      <c r="CM2" s="95"/>
      <c r="CN2" s="96" t="s">
        <v>207</v>
      </c>
      <c r="CO2" s="94"/>
      <c r="CP2" s="94"/>
      <c r="CQ2" s="95"/>
    </row>
    <row r="3" spans="1:95" ht="16.5" thickTop="1" thickBot="1" x14ac:dyDescent="0.3">
      <c r="A3" s="2"/>
      <c r="B3" s="84"/>
      <c r="C3" s="1"/>
      <c r="D3" s="84"/>
      <c r="E3" s="4"/>
      <c r="F3" s="4"/>
      <c r="G3" s="4"/>
      <c r="H3" s="1"/>
      <c r="I3" s="4"/>
      <c r="J3" s="4"/>
      <c r="K3" s="4"/>
      <c r="L3" s="4"/>
      <c r="M3" s="1"/>
      <c r="N3" s="97" t="s">
        <v>245</v>
      </c>
      <c r="O3" s="136" t="s">
        <v>244</v>
      </c>
      <c r="P3" s="93" t="s">
        <v>214</v>
      </c>
      <c r="Q3" s="4"/>
      <c r="R3" s="4"/>
      <c r="S3" s="95"/>
      <c r="T3" s="98" t="s">
        <v>155</v>
      </c>
      <c r="U3" s="98"/>
      <c r="V3" s="98"/>
      <c r="W3" s="99"/>
      <c r="X3" s="4" t="s">
        <v>15</v>
      </c>
      <c r="Y3" s="100"/>
      <c r="Z3" s="100"/>
      <c r="AA3" s="100"/>
      <c r="AB3" s="6"/>
      <c r="AC3" s="4"/>
      <c r="AD3" s="4"/>
      <c r="AE3" s="4"/>
      <c r="AF3" s="6"/>
      <c r="AG3" s="4"/>
      <c r="AH3" s="4"/>
      <c r="AI3" s="4"/>
      <c r="AJ3" s="93" t="s">
        <v>214</v>
      </c>
      <c r="AK3" s="4"/>
      <c r="AL3" s="4"/>
      <c r="AM3" s="95"/>
      <c r="AN3" s="98" t="s">
        <v>155</v>
      </c>
      <c r="AO3" s="98"/>
      <c r="AP3" s="98"/>
      <c r="AQ3" s="99"/>
      <c r="AR3" s="4" t="s">
        <v>15</v>
      </c>
      <c r="AS3" s="100"/>
      <c r="AT3" s="100"/>
      <c r="AU3" s="101"/>
      <c r="AV3" s="6"/>
      <c r="AW3" s="4"/>
      <c r="AX3" s="4"/>
      <c r="AY3" s="4"/>
      <c r="AZ3" s="6"/>
      <c r="BA3" s="4"/>
      <c r="BB3" s="4"/>
      <c r="BC3" s="95"/>
      <c r="BD3" s="93" t="s">
        <v>214</v>
      </c>
      <c r="BE3" s="4"/>
      <c r="BF3" s="4"/>
      <c r="BG3" s="95"/>
      <c r="BH3" s="98" t="s">
        <v>155</v>
      </c>
      <c r="BI3" s="98"/>
      <c r="BJ3" s="98"/>
      <c r="BK3" s="99"/>
      <c r="BL3" s="4" t="s">
        <v>15</v>
      </c>
      <c r="BM3" s="100"/>
      <c r="BN3" s="100"/>
      <c r="BO3" s="100"/>
      <c r="BP3" s="6"/>
      <c r="BQ3" s="4"/>
      <c r="BR3" s="4"/>
      <c r="BS3" s="4"/>
      <c r="BT3" s="6"/>
      <c r="BU3" s="4"/>
      <c r="BV3" s="4"/>
      <c r="BW3" s="4"/>
      <c r="BX3" s="93" t="s">
        <v>214</v>
      </c>
      <c r="BY3" s="4"/>
      <c r="BZ3" s="4"/>
      <c r="CA3" s="95"/>
      <c r="CB3" s="98" t="s">
        <v>155</v>
      </c>
      <c r="CC3" s="98"/>
      <c r="CD3" s="98"/>
      <c r="CE3" s="99"/>
      <c r="CF3" s="4" t="s">
        <v>15</v>
      </c>
      <c r="CG3" s="100"/>
      <c r="CH3" s="100"/>
      <c r="CI3" s="101"/>
      <c r="CJ3" s="6"/>
      <c r="CK3" s="4"/>
      <c r="CL3" s="4"/>
      <c r="CM3" s="4"/>
      <c r="CN3" s="6"/>
      <c r="CO3" s="4"/>
      <c r="CP3" s="4"/>
      <c r="CQ3" s="95"/>
    </row>
    <row r="4" spans="1:95" ht="16.5" thickTop="1" thickBot="1" x14ac:dyDescent="0.3">
      <c r="A4" s="1"/>
      <c r="B4" s="84" t="s">
        <v>196</v>
      </c>
      <c r="C4" s="7" t="s">
        <v>195</v>
      </c>
      <c r="D4" s="63" t="s">
        <v>13</v>
      </c>
      <c r="E4" s="80" t="s">
        <v>155</v>
      </c>
      <c r="F4" s="81" t="s">
        <v>15</v>
      </c>
      <c r="G4" s="69" t="s">
        <v>134</v>
      </c>
      <c r="H4" s="82" t="s">
        <v>135</v>
      </c>
      <c r="I4" s="63" t="s">
        <v>13</v>
      </c>
      <c r="J4" s="80" t="s">
        <v>155</v>
      </c>
      <c r="K4" s="81" t="s">
        <v>15</v>
      </c>
      <c r="L4" s="69" t="s">
        <v>134</v>
      </c>
      <c r="M4" s="82" t="s">
        <v>135</v>
      </c>
      <c r="N4" s="97" t="s">
        <v>246</v>
      </c>
      <c r="O4" s="136">
        <v>1</v>
      </c>
      <c r="P4" s="138" t="s">
        <v>200</v>
      </c>
      <c r="Q4" s="94" t="s">
        <v>169</v>
      </c>
      <c r="R4" s="94" t="s">
        <v>219</v>
      </c>
      <c r="S4" s="95" t="s">
        <v>220</v>
      </c>
      <c r="T4" s="138" t="s">
        <v>200</v>
      </c>
      <c r="U4" s="94" t="s">
        <v>169</v>
      </c>
      <c r="V4" s="94" t="s">
        <v>219</v>
      </c>
      <c r="W4" s="95" t="s">
        <v>220</v>
      </c>
      <c r="X4" s="138" t="s">
        <v>200</v>
      </c>
      <c r="Y4" s="94" t="s">
        <v>169</v>
      </c>
      <c r="Z4" s="94" t="s">
        <v>219</v>
      </c>
      <c r="AA4" s="94" t="s">
        <v>220</v>
      </c>
      <c r="AB4" s="138" t="s">
        <v>200</v>
      </c>
      <c r="AC4" s="94" t="s">
        <v>169</v>
      </c>
      <c r="AD4" s="94" t="s">
        <v>219</v>
      </c>
      <c r="AE4" s="94" t="s">
        <v>220</v>
      </c>
      <c r="AF4" s="138" t="s">
        <v>200</v>
      </c>
      <c r="AG4" s="94" t="s">
        <v>169</v>
      </c>
      <c r="AH4" s="94" t="s">
        <v>219</v>
      </c>
      <c r="AI4" s="95" t="s">
        <v>220</v>
      </c>
      <c r="AJ4" s="138" t="s">
        <v>200</v>
      </c>
      <c r="AK4" s="94" t="s">
        <v>169</v>
      </c>
      <c r="AL4" s="94" t="s">
        <v>219</v>
      </c>
      <c r="AM4" s="95" t="s">
        <v>220</v>
      </c>
      <c r="AN4" s="138" t="s">
        <v>200</v>
      </c>
      <c r="AO4" s="94" t="s">
        <v>169</v>
      </c>
      <c r="AP4" s="94" t="s">
        <v>219</v>
      </c>
      <c r="AQ4" s="95" t="s">
        <v>220</v>
      </c>
      <c r="AR4" s="138" t="s">
        <v>200</v>
      </c>
      <c r="AS4" s="94" t="s">
        <v>169</v>
      </c>
      <c r="AT4" s="94" t="s">
        <v>219</v>
      </c>
      <c r="AU4" s="95" t="s">
        <v>220</v>
      </c>
      <c r="AV4" s="138" t="s">
        <v>200</v>
      </c>
      <c r="AW4" s="94" t="s">
        <v>169</v>
      </c>
      <c r="AX4" s="94" t="s">
        <v>219</v>
      </c>
      <c r="AY4" s="94" t="s">
        <v>220</v>
      </c>
      <c r="AZ4" s="138" t="s">
        <v>200</v>
      </c>
      <c r="BA4" s="94" t="s">
        <v>169</v>
      </c>
      <c r="BB4" s="94" t="s">
        <v>219</v>
      </c>
      <c r="BC4" s="95" t="s">
        <v>220</v>
      </c>
      <c r="BD4" s="111" t="s">
        <v>200</v>
      </c>
      <c r="BE4" t="s">
        <v>169</v>
      </c>
      <c r="BF4" t="s">
        <v>219</v>
      </c>
      <c r="BG4" s="2" t="s">
        <v>220</v>
      </c>
      <c r="BH4" s="111" t="s">
        <v>200</v>
      </c>
      <c r="BI4" t="s">
        <v>169</v>
      </c>
      <c r="BJ4" t="s">
        <v>219</v>
      </c>
      <c r="BK4" s="2" t="s">
        <v>220</v>
      </c>
      <c r="BL4" s="73" t="s">
        <v>200</v>
      </c>
      <c r="BM4" t="s">
        <v>169</v>
      </c>
      <c r="BN4" t="s">
        <v>219</v>
      </c>
      <c r="BO4" t="s">
        <v>220</v>
      </c>
      <c r="BP4" s="73" t="s">
        <v>200</v>
      </c>
      <c r="BQ4" t="s">
        <v>169</v>
      </c>
      <c r="BR4" t="s">
        <v>219</v>
      </c>
      <c r="BS4" t="s">
        <v>220</v>
      </c>
      <c r="BT4" s="111" t="s">
        <v>200</v>
      </c>
      <c r="BU4" t="s">
        <v>169</v>
      </c>
      <c r="BV4" t="s">
        <v>219</v>
      </c>
      <c r="BW4" t="s">
        <v>220</v>
      </c>
      <c r="BX4" s="111" t="s">
        <v>200</v>
      </c>
      <c r="BY4" t="s">
        <v>169</v>
      </c>
      <c r="BZ4" t="s">
        <v>219</v>
      </c>
      <c r="CA4" s="2" t="s">
        <v>220</v>
      </c>
      <c r="CB4" s="111" t="s">
        <v>200</v>
      </c>
      <c r="CC4" t="s">
        <v>169</v>
      </c>
      <c r="CD4" t="s">
        <v>219</v>
      </c>
      <c r="CE4" s="2" t="s">
        <v>220</v>
      </c>
      <c r="CF4" s="73" t="s">
        <v>200</v>
      </c>
      <c r="CG4" t="s">
        <v>169</v>
      </c>
      <c r="CH4" t="s">
        <v>219</v>
      </c>
      <c r="CI4" s="2" t="s">
        <v>220</v>
      </c>
      <c r="CJ4" s="73" t="s">
        <v>200</v>
      </c>
      <c r="CK4" t="s">
        <v>169</v>
      </c>
      <c r="CL4" t="s">
        <v>219</v>
      </c>
      <c r="CM4" t="s">
        <v>220</v>
      </c>
      <c r="CN4" s="111" t="s">
        <v>200</v>
      </c>
      <c r="CO4" t="s">
        <v>169</v>
      </c>
      <c r="CP4" t="s">
        <v>219</v>
      </c>
      <c r="CQ4" s="13" t="s">
        <v>220</v>
      </c>
    </row>
    <row r="5" spans="1:95" ht="17.25" thickTop="1" thickBot="1" x14ac:dyDescent="0.3">
      <c r="A5" s="12" t="s">
        <v>46</v>
      </c>
      <c r="B5" s="71">
        <v>420</v>
      </c>
      <c r="C5" s="79">
        <f t="shared" ref="C5:C36" si="0">B5/60</f>
        <v>7</v>
      </c>
      <c r="D5" s="71">
        <v>25</v>
      </c>
      <c r="E5" s="70">
        <v>23</v>
      </c>
      <c r="F5" s="70">
        <v>21</v>
      </c>
      <c r="G5" s="70">
        <v>18</v>
      </c>
      <c r="H5" s="79">
        <v>16</v>
      </c>
      <c r="I5" s="87">
        <f t="shared" ref="I5:I36" si="1">D5*0.95</f>
        <v>23.75</v>
      </c>
      <c r="J5" s="65">
        <f t="shared" ref="J5:J36" si="2">E5*0.95</f>
        <v>21.849999999999998</v>
      </c>
      <c r="K5" s="65">
        <f t="shared" ref="K5:K36" si="3">F5*0.95</f>
        <v>19.95</v>
      </c>
      <c r="L5" s="65">
        <f t="shared" ref="L5:L36" si="4">G5*0.95</f>
        <v>17.099999999999998</v>
      </c>
      <c r="M5" s="88">
        <f t="shared" ref="M5:M36" si="5">H5*0.95</f>
        <v>15.2</v>
      </c>
      <c r="N5" s="105">
        <v>1</v>
      </c>
      <c r="O5" s="110">
        <f t="shared" ref="O5:O36" si="6">O4</f>
        <v>1</v>
      </c>
      <c r="P5">
        <f t="shared" ref="P5:P36" si="7">ROUND(150/(O5*N5*D5*C5),2)</f>
        <v>0.86</v>
      </c>
      <c r="Q5">
        <f t="shared" ref="Q5:Q36" si="8">ROUND(175/(O5*N5*D5*C5), 2)</f>
        <v>1</v>
      </c>
      <c r="R5">
        <f t="shared" ref="R5:R36" si="9">ROUND(200/(O5*N5*D5*C5), 2)</f>
        <v>1.1399999999999999</v>
      </c>
      <c r="S5" s="104">
        <f t="shared" ref="S5:S36" si="10">ROUND(225/(O5*N5*D5*C5), 2)</f>
        <v>1.29</v>
      </c>
      <c r="T5">
        <f t="shared" ref="T5:T36" si="11">ROUND(150/(O5*N5*E5*C5), 2)</f>
        <v>0.93</v>
      </c>
      <c r="U5">
        <f t="shared" ref="U5:U36" si="12">ROUND(175/(O5*N5*E5*C5), 2)</f>
        <v>1.0900000000000001</v>
      </c>
      <c r="V5">
        <f t="shared" ref="V5:V36" si="13">ROUND(200/(O5*N5*E5*C5),2)</f>
        <v>1.24</v>
      </c>
      <c r="W5" s="104">
        <f t="shared" ref="W5:W36" si="14">ROUND(225/(O5*N5*E5*C5),2)</f>
        <v>1.4</v>
      </c>
      <c r="X5">
        <f t="shared" ref="X5:X36" si="15">ROUND(150/(O5*N5*F5*C5),2)</f>
        <v>1.02</v>
      </c>
      <c r="Y5">
        <f t="shared" ref="Y5:Y36" si="16">ROUND(175/(O5*N5*F5*C5),2)</f>
        <v>1.19</v>
      </c>
      <c r="Z5">
        <f t="shared" ref="Z5:Z36" si="17">ROUND(200/(O5*N5*F5*C5),2)</f>
        <v>1.36</v>
      </c>
      <c r="AA5" s="104">
        <f t="shared" ref="AA5:AA36" si="18">ROUND(225/(O5*N5*F5*C5),2)</f>
        <v>1.53</v>
      </c>
      <c r="AB5">
        <f t="shared" ref="AB5:AB36" si="19">ROUND(150/(O5*N5*G5*C5),2)</f>
        <v>1.19</v>
      </c>
      <c r="AC5">
        <f t="shared" ref="AC5:AC36" si="20">ROUND(175/(O5*N5*G5*C5),2)</f>
        <v>1.39</v>
      </c>
      <c r="AD5">
        <f t="shared" ref="AD5:AD36" si="21">ROUND(200/(O5*N5*G5*C5),2)</f>
        <v>1.59</v>
      </c>
      <c r="AE5" s="104">
        <f t="shared" ref="AE5:AE36" si="22">ROUND(225/(O5*N5*G5*C5),2)</f>
        <v>1.79</v>
      </c>
      <c r="AF5">
        <f t="shared" ref="AF5:AF36" si="23">ROUND(150/(O5*N5*H5*C5),2)</f>
        <v>1.34</v>
      </c>
      <c r="AG5">
        <f t="shared" ref="AG5:AG36" si="24">ROUND(175/(O5*N5*H5*C5),2)</f>
        <v>1.56</v>
      </c>
      <c r="AH5">
        <f t="shared" ref="AH5:AH36" si="25">ROUND(200/(O5*N5*H5*C5),2)</f>
        <v>1.79</v>
      </c>
      <c r="AI5" s="104">
        <f t="shared" ref="AI5:AI36" si="26">ROUND(225/(O5*N5*H5*C5),2)</f>
        <v>2.0099999999999998</v>
      </c>
      <c r="AJ5">
        <f t="shared" ref="AJ5:AJ36" si="27">ROUND(150/(O5*N5*C5*I5),2)</f>
        <v>0.9</v>
      </c>
      <c r="AK5">
        <f t="shared" ref="AK5:AK36" si="28">ROUND(175/(O5*N5*C5*I5),2)</f>
        <v>1.05</v>
      </c>
      <c r="AL5">
        <f t="shared" ref="AL5:AL36" si="29">ROUND(200/(O5*N5*C5*I5),2)</f>
        <v>1.2</v>
      </c>
      <c r="AM5" s="137">
        <f t="shared" ref="AM5:AM36" si="30">ROUND(225/(O5*N5*C5*I5),2)</f>
        <v>1.35</v>
      </c>
      <c r="AN5">
        <f t="shared" ref="AN5:AN36" si="31">ROUND(150/(O5*N5*C5*J5),2)</f>
        <v>0.98</v>
      </c>
      <c r="AO5">
        <f t="shared" ref="AO5:AO36" si="32">ROUND(175/(O5*N5*J5*C5),2)</f>
        <v>1.1399999999999999</v>
      </c>
      <c r="AP5">
        <f t="shared" ref="AP5:AP36" si="33">ROUND(200/(O5*N5*J5*C5),2)</f>
        <v>1.31</v>
      </c>
      <c r="AQ5" s="137">
        <f t="shared" ref="AQ5:AQ36" si="34">ROUND(225/(O5*N5*J5*C5),2)</f>
        <v>1.47</v>
      </c>
      <c r="AR5">
        <f t="shared" ref="AR5:AR36" si="35">ROUND(150/(O5*N5*K5*C5),2)</f>
        <v>1.07</v>
      </c>
      <c r="AS5">
        <f t="shared" ref="AS5:AS36" si="36">ROUND(175/(O5*N5*K5*C5),2)</f>
        <v>1.25</v>
      </c>
      <c r="AT5">
        <f t="shared" ref="AT5:AT36" si="37">ROUND(200/(O5*N5*K5*C5),2)</f>
        <v>1.43</v>
      </c>
      <c r="AU5" s="137">
        <f t="shared" ref="AU5:AU36" si="38">ROUND(225/(O5*N5*K5*C5),2)</f>
        <v>1.61</v>
      </c>
      <c r="AV5">
        <f t="shared" ref="AV5:AV36" si="39">ROUND(150/(O5*N5*L5*C5),2)</f>
        <v>1.25</v>
      </c>
      <c r="AW5">
        <f t="shared" ref="AW5:AW36" si="40">ROUND(175/(O5*N5*L5*C5),2)</f>
        <v>1.46</v>
      </c>
      <c r="AX5">
        <f t="shared" ref="AX5:AX36" si="41">ROUND(200/(O5*N5*L5*C5),2)</f>
        <v>1.67</v>
      </c>
      <c r="AY5" s="137">
        <f t="shared" ref="AY5:AY36" si="42">ROUND(225/(O5*N5*L5*C5),2)</f>
        <v>1.88</v>
      </c>
      <c r="AZ5">
        <f t="shared" ref="AZ5:AZ36" si="43">ROUND(150/(O5*N5*M5*C5*0.95),2)</f>
        <v>1.48</v>
      </c>
      <c r="BA5">
        <f t="shared" ref="BA5:BA36" si="44">ROUND(175/(O5*N5*M5*C5),2)</f>
        <v>1.64</v>
      </c>
      <c r="BB5">
        <f t="shared" ref="BB5:BB36" si="45">ROUND(200/(O5*N5*M5*C5),2)</f>
        <v>1.88</v>
      </c>
      <c r="BC5" s="103">
        <f t="shared" ref="BC5:BC36" si="46">ROUND(225/(O5*N5*M5*C5),2)</f>
        <v>2.11</v>
      </c>
      <c r="BD5" s="109">
        <f t="shared" ref="BD5:BD20" si="47">ROUNDUP(150/(D5*O5),0)</f>
        <v>6</v>
      </c>
      <c r="BE5" s="103">
        <f t="shared" ref="BE5:BE20" si="48">ROUNDUP(175/(D5*O5),0)</f>
        <v>7</v>
      </c>
      <c r="BF5" s="103">
        <f t="shared" ref="BF5:BF20" si="49">ROUNDUP(200/(D5*O5),0)</f>
        <v>8</v>
      </c>
      <c r="BG5" s="103">
        <f t="shared" ref="BG5:BG20" si="50">ROUNDUP(225/(D5*O5),0)</f>
        <v>9</v>
      </c>
      <c r="BH5" s="141">
        <f t="shared" ref="BH5:BH20" si="51">ROUNDUP(150/(E5*O5),0)</f>
        <v>7</v>
      </c>
      <c r="BI5" s="103">
        <f t="shared" ref="BI5:BI20" si="52">ROUNDUP(175/(E5*O5),0)</f>
        <v>8</v>
      </c>
      <c r="BJ5" s="103">
        <f t="shared" ref="BJ5:BJ20" si="53">ROUNDUP(200/(E5*O5),0)</f>
        <v>9</v>
      </c>
      <c r="BK5" s="104">
        <f t="shared" ref="BK5:BK20" si="54">ROUNDUP(225/(E5*O5),0)</f>
        <v>10</v>
      </c>
      <c r="BL5" s="103">
        <f t="shared" ref="BL5:BL20" si="55">ROUNDUP(150/(F5*O5),0)</f>
        <v>8</v>
      </c>
      <c r="BM5" s="103">
        <f t="shared" ref="BM5:BM20" si="56">ROUNDUP(175/(F5*O5),0)</f>
        <v>9</v>
      </c>
      <c r="BN5" s="103">
        <f t="shared" ref="BN5:BN20" si="57">ROUNDUP(200/(F5*O5),0)</f>
        <v>10</v>
      </c>
      <c r="BO5" s="103">
        <f t="shared" ref="BO5:BO20" si="58">ROUNDUP(225/(F5*O5),0)</f>
        <v>11</v>
      </c>
      <c r="BP5" s="141">
        <f t="shared" ref="BP5:BP20" si="59">ROUNDUP(150/(G5*O5),0)</f>
        <v>9</v>
      </c>
      <c r="BQ5" s="103">
        <f t="shared" ref="BQ5:BQ20" si="60">ROUNDUP(175/(G5*O5),0)</f>
        <v>10</v>
      </c>
      <c r="BR5" s="103">
        <f t="shared" ref="BR5:BR20" si="61">ROUNDUP(200/(G5*O5),0)</f>
        <v>12</v>
      </c>
      <c r="BS5" s="104">
        <f t="shared" ref="BS5:BS20" si="62">ROUNDUP(225/(G5*O5),0)</f>
        <v>13</v>
      </c>
      <c r="BT5" s="103">
        <f t="shared" ref="BT5:BT20" si="63">ROUNDUP(150/(H5*O5),0)</f>
        <v>10</v>
      </c>
      <c r="BU5" s="103">
        <f t="shared" ref="BU5:BU20" si="64">ROUNDUP(175/(H5*O5),0)</f>
        <v>11</v>
      </c>
      <c r="BV5" s="103">
        <f t="shared" ref="BV5:BV20" si="65">ROUNDUP(200/(H5*O5),0)</f>
        <v>13</v>
      </c>
      <c r="BW5" s="103">
        <f t="shared" ref="BW5:BW20" si="66">ROUNDUP(225/(H5*O5),0)</f>
        <v>15</v>
      </c>
      <c r="BX5" s="141">
        <f t="shared" ref="BX5:BX20" si="67">ROUNDUP(150/(I5*O5),0)</f>
        <v>7</v>
      </c>
      <c r="BY5" s="103">
        <f t="shared" ref="BY5:BY20" si="68">ROUNDUP(175/(I5*O5),0)</f>
        <v>8</v>
      </c>
      <c r="BZ5" s="103">
        <f t="shared" ref="BZ5:BZ20" si="69">ROUNDUP(200/(I5*O5),0)</f>
        <v>9</v>
      </c>
      <c r="CA5" s="104">
        <f t="shared" ref="CA5:CA20" si="70">ROUNDUP(225/(I5*O5),0)</f>
        <v>10</v>
      </c>
      <c r="CB5" s="103">
        <f t="shared" ref="CB5:CB20" si="71">ROUNDUP(150/(J5*O5),0)</f>
        <v>7</v>
      </c>
      <c r="CC5" s="103">
        <f t="shared" ref="CC5:CC20" si="72">ROUNDUP(175/(J5*O5),0)</f>
        <v>9</v>
      </c>
      <c r="CD5" s="103">
        <f t="shared" ref="CD5:CD20" si="73">ROUNDUP(200/(J5*O5),0)</f>
        <v>10</v>
      </c>
      <c r="CE5" s="103">
        <f t="shared" ref="CE5:CE20" si="74">ROUNDUP(225/(J5*O5),0)</f>
        <v>11</v>
      </c>
      <c r="CF5" s="141">
        <f t="shared" ref="CF5:CF20" si="75">ROUNDUP(150/(K5*O5),0)</f>
        <v>8</v>
      </c>
      <c r="CG5" s="103">
        <f t="shared" ref="CG5:CG20" si="76">ROUNDUP(175/(K5*O5),0)</f>
        <v>9</v>
      </c>
      <c r="CH5" s="103">
        <f t="shared" ref="CH5:CH20" si="77">ROUNDUP(200/(K5*O5),0)</f>
        <v>11</v>
      </c>
      <c r="CI5" s="104">
        <f t="shared" ref="CI5:CI20" si="78">ROUNDUP(225/(K5*O5),0)</f>
        <v>12</v>
      </c>
      <c r="CJ5" s="103">
        <f t="shared" ref="CJ5:CJ20" si="79">ROUNDUP(150/(L5*O5),0)</f>
        <v>9</v>
      </c>
      <c r="CK5" s="103">
        <f t="shared" ref="CK5:CK20" si="80">ROUNDUP(175/(L5*O5),0)</f>
        <v>11</v>
      </c>
      <c r="CL5" s="103">
        <f t="shared" ref="CL5:CL20" si="81">ROUNDUP(200/(L5*O5),0)</f>
        <v>12</v>
      </c>
      <c r="CM5" s="103">
        <f t="shared" ref="CM5:CM20" si="82">ROUNDUP(225/(L5*O5),0)</f>
        <v>14</v>
      </c>
      <c r="CN5" s="141">
        <f t="shared" ref="CN5:CN20" si="83">ROUNDUP(150/(M5*O5),0)</f>
        <v>10</v>
      </c>
      <c r="CO5" s="103">
        <f t="shared" ref="CO5:CO20" si="84">ROUNDUP(175/(M5*O5),0)</f>
        <v>12</v>
      </c>
      <c r="CP5" s="103">
        <f t="shared" ref="CP5:CP20" si="85">ROUNDUP(200/(M5*O5),0)</f>
        <v>14</v>
      </c>
      <c r="CQ5" s="13">
        <f t="shared" ref="CQ5:CQ20" si="86">ROUNDUP(225/(M5*O5),0)</f>
        <v>15</v>
      </c>
    </row>
    <row r="6" spans="1:95" ht="17.25" thickTop="1" thickBot="1" x14ac:dyDescent="0.3">
      <c r="A6" s="12" t="s">
        <v>147</v>
      </c>
      <c r="B6" s="64">
        <v>420</v>
      </c>
      <c r="C6" s="76">
        <f t="shared" si="0"/>
        <v>7</v>
      </c>
      <c r="D6">
        <v>38</v>
      </c>
      <c r="E6">
        <v>34</v>
      </c>
      <c r="F6">
        <v>32</v>
      </c>
      <c r="G6" s="72">
        <v>27</v>
      </c>
      <c r="H6" s="76">
        <v>24</v>
      </c>
      <c r="I6" s="89">
        <f t="shared" si="1"/>
        <v>36.1</v>
      </c>
      <c r="J6" s="66">
        <f t="shared" si="2"/>
        <v>32.299999999999997</v>
      </c>
      <c r="K6" s="66">
        <f t="shared" si="3"/>
        <v>30.4</v>
      </c>
      <c r="L6" s="66">
        <f t="shared" si="4"/>
        <v>25.65</v>
      </c>
      <c r="M6" s="79">
        <f t="shared" si="5"/>
        <v>22.799999999999997</v>
      </c>
      <c r="N6" s="106">
        <v>1</v>
      </c>
      <c r="O6" s="110">
        <f t="shared" si="6"/>
        <v>1</v>
      </c>
      <c r="P6">
        <f t="shared" si="7"/>
        <v>0.56000000000000005</v>
      </c>
      <c r="Q6">
        <f t="shared" si="8"/>
        <v>0.66</v>
      </c>
      <c r="R6">
        <f t="shared" si="9"/>
        <v>0.75</v>
      </c>
      <c r="S6" s="137">
        <f t="shared" si="10"/>
        <v>0.85</v>
      </c>
      <c r="T6">
        <f t="shared" si="11"/>
        <v>0.63</v>
      </c>
      <c r="U6">
        <f t="shared" si="12"/>
        <v>0.74</v>
      </c>
      <c r="V6">
        <f t="shared" si="13"/>
        <v>0.84</v>
      </c>
      <c r="W6" s="137">
        <f t="shared" si="14"/>
        <v>0.95</v>
      </c>
      <c r="X6">
        <f t="shared" si="15"/>
        <v>0.67</v>
      </c>
      <c r="Y6">
        <f t="shared" si="16"/>
        <v>0.78</v>
      </c>
      <c r="Z6">
        <f t="shared" si="17"/>
        <v>0.89</v>
      </c>
      <c r="AA6" s="137">
        <f t="shared" si="18"/>
        <v>1</v>
      </c>
      <c r="AB6">
        <f t="shared" si="19"/>
        <v>0.79</v>
      </c>
      <c r="AC6">
        <f t="shared" si="20"/>
        <v>0.93</v>
      </c>
      <c r="AD6">
        <f t="shared" si="21"/>
        <v>1.06</v>
      </c>
      <c r="AE6" s="137">
        <f t="shared" si="22"/>
        <v>1.19</v>
      </c>
      <c r="AF6">
        <f t="shared" si="23"/>
        <v>0.89</v>
      </c>
      <c r="AG6">
        <f t="shared" si="24"/>
        <v>1.04</v>
      </c>
      <c r="AH6">
        <f t="shared" si="25"/>
        <v>1.19</v>
      </c>
      <c r="AI6" s="137">
        <f t="shared" si="26"/>
        <v>1.34</v>
      </c>
      <c r="AJ6">
        <f t="shared" si="27"/>
        <v>0.59</v>
      </c>
      <c r="AK6">
        <f t="shared" si="28"/>
        <v>0.69</v>
      </c>
      <c r="AL6">
        <f t="shared" si="29"/>
        <v>0.79</v>
      </c>
      <c r="AM6" s="137">
        <f t="shared" si="30"/>
        <v>0.89</v>
      </c>
      <c r="AN6">
        <f t="shared" si="31"/>
        <v>0.66</v>
      </c>
      <c r="AO6">
        <f t="shared" si="32"/>
        <v>0.77</v>
      </c>
      <c r="AP6">
        <f t="shared" si="33"/>
        <v>0.88</v>
      </c>
      <c r="AQ6" s="137">
        <f t="shared" si="34"/>
        <v>1</v>
      </c>
      <c r="AR6">
        <f t="shared" si="35"/>
        <v>0.7</v>
      </c>
      <c r="AS6">
        <f t="shared" si="36"/>
        <v>0.82</v>
      </c>
      <c r="AT6">
        <f t="shared" si="37"/>
        <v>0.94</v>
      </c>
      <c r="AU6" s="137">
        <f t="shared" si="38"/>
        <v>1.06</v>
      </c>
      <c r="AV6">
        <f t="shared" si="39"/>
        <v>0.84</v>
      </c>
      <c r="AW6">
        <f t="shared" si="40"/>
        <v>0.97</v>
      </c>
      <c r="AX6">
        <f t="shared" si="41"/>
        <v>1.1100000000000001</v>
      </c>
      <c r="AY6" s="137">
        <f t="shared" si="42"/>
        <v>1.25</v>
      </c>
      <c r="AZ6">
        <f t="shared" si="43"/>
        <v>0.99</v>
      </c>
      <c r="BA6">
        <f t="shared" si="44"/>
        <v>1.1000000000000001</v>
      </c>
      <c r="BB6">
        <f t="shared" si="45"/>
        <v>1.25</v>
      </c>
      <c r="BC6">
        <f t="shared" si="46"/>
        <v>1.41</v>
      </c>
      <c r="BD6" s="110">
        <f t="shared" si="47"/>
        <v>4</v>
      </c>
      <c r="BE6">
        <f t="shared" si="48"/>
        <v>5</v>
      </c>
      <c r="BF6">
        <f t="shared" si="49"/>
        <v>6</v>
      </c>
      <c r="BG6">
        <f t="shared" si="50"/>
        <v>6</v>
      </c>
      <c r="BH6" s="140">
        <f t="shared" si="51"/>
        <v>5</v>
      </c>
      <c r="BI6">
        <f t="shared" si="52"/>
        <v>6</v>
      </c>
      <c r="BJ6">
        <f t="shared" si="53"/>
        <v>6</v>
      </c>
      <c r="BK6" s="137">
        <f t="shared" si="54"/>
        <v>7</v>
      </c>
      <c r="BL6">
        <f t="shared" si="55"/>
        <v>5</v>
      </c>
      <c r="BM6">
        <f t="shared" si="56"/>
        <v>6</v>
      </c>
      <c r="BN6">
        <f t="shared" si="57"/>
        <v>7</v>
      </c>
      <c r="BO6">
        <f t="shared" si="58"/>
        <v>8</v>
      </c>
      <c r="BP6" s="140">
        <f t="shared" si="59"/>
        <v>6</v>
      </c>
      <c r="BQ6">
        <f t="shared" si="60"/>
        <v>7</v>
      </c>
      <c r="BR6">
        <f t="shared" si="61"/>
        <v>8</v>
      </c>
      <c r="BS6" s="137">
        <f t="shared" si="62"/>
        <v>9</v>
      </c>
      <c r="BT6">
        <f t="shared" si="63"/>
        <v>7</v>
      </c>
      <c r="BU6">
        <f t="shared" si="64"/>
        <v>8</v>
      </c>
      <c r="BV6">
        <f t="shared" si="65"/>
        <v>9</v>
      </c>
      <c r="BW6">
        <f t="shared" si="66"/>
        <v>10</v>
      </c>
      <c r="BX6" s="140">
        <f t="shared" si="67"/>
        <v>5</v>
      </c>
      <c r="BY6">
        <f t="shared" si="68"/>
        <v>5</v>
      </c>
      <c r="BZ6">
        <f t="shared" si="69"/>
        <v>6</v>
      </c>
      <c r="CA6" s="137">
        <f t="shared" si="70"/>
        <v>7</v>
      </c>
      <c r="CB6">
        <f t="shared" si="71"/>
        <v>5</v>
      </c>
      <c r="CC6">
        <f t="shared" si="72"/>
        <v>6</v>
      </c>
      <c r="CD6">
        <f t="shared" si="73"/>
        <v>7</v>
      </c>
      <c r="CE6">
        <f t="shared" si="74"/>
        <v>7</v>
      </c>
      <c r="CF6" s="140">
        <f t="shared" si="75"/>
        <v>5</v>
      </c>
      <c r="CG6">
        <f t="shared" si="76"/>
        <v>6</v>
      </c>
      <c r="CH6">
        <f t="shared" si="77"/>
        <v>7</v>
      </c>
      <c r="CI6" s="137">
        <f t="shared" si="78"/>
        <v>8</v>
      </c>
      <c r="CJ6">
        <f t="shared" si="79"/>
        <v>6</v>
      </c>
      <c r="CK6">
        <f t="shared" si="80"/>
        <v>7</v>
      </c>
      <c r="CL6">
        <f t="shared" si="81"/>
        <v>8</v>
      </c>
      <c r="CM6">
        <f t="shared" si="82"/>
        <v>9</v>
      </c>
      <c r="CN6" s="140">
        <f t="shared" si="83"/>
        <v>7</v>
      </c>
      <c r="CO6">
        <f t="shared" si="84"/>
        <v>8</v>
      </c>
      <c r="CP6">
        <f t="shared" si="85"/>
        <v>9</v>
      </c>
      <c r="CQ6" s="2">
        <f t="shared" si="86"/>
        <v>10</v>
      </c>
    </row>
    <row r="7" spans="1:95" ht="17.25" thickTop="1" thickBot="1" x14ac:dyDescent="0.3">
      <c r="A7" s="12" t="s">
        <v>54</v>
      </c>
      <c r="B7" s="64">
        <v>780</v>
      </c>
      <c r="C7" s="76">
        <f t="shared" si="0"/>
        <v>13</v>
      </c>
      <c r="D7" s="64">
        <v>17</v>
      </c>
      <c r="E7" s="72">
        <v>15</v>
      </c>
      <c r="F7" s="62">
        <v>14</v>
      </c>
      <c r="G7" s="72">
        <v>12</v>
      </c>
      <c r="H7" s="76">
        <v>11</v>
      </c>
      <c r="I7" s="89">
        <f t="shared" si="1"/>
        <v>16.149999999999999</v>
      </c>
      <c r="J7" s="66">
        <f t="shared" si="2"/>
        <v>14.25</v>
      </c>
      <c r="K7" s="66">
        <f t="shared" si="3"/>
        <v>13.299999999999999</v>
      </c>
      <c r="L7" s="66">
        <f t="shared" si="4"/>
        <v>11.399999999999999</v>
      </c>
      <c r="M7" s="79">
        <f t="shared" si="5"/>
        <v>10.45</v>
      </c>
      <c r="N7" s="107">
        <v>1</v>
      </c>
      <c r="O7" s="110">
        <f t="shared" si="6"/>
        <v>1</v>
      </c>
      <c r="P7">
        <f t="shared" si="7"/>
        <v>0.68</v>
      </c>
      <c r="Q7">
        <f t="shared" si="8"/>
        <v>0.79</v>
      </c>
      <c r="R7">
        <f t="shared" si="9"/>
        <v>0.9</v>
      </c>
      <c r="S7" s="137">
        <f t="shared" si="10"/>
        <v>1.02</v>
      </c>
      <c r="T7">
        <f t="shared" si="11"/>
        <v>0.77</v>
      </c>
      <c r="U7">
        <f t="shared" si="12"/>
        <v>0.9</v>
      </c>
      <c r="V7">
        <f t="shared" si="13"/>
        <v>1.03</v>
      </c>
      <c r="W7" s="137">
        <f t="shared" si="14"/>
        <v>1.1499999999999999</v>
      </c>
      <c r="X7">
        <f t="shared" si="15"/>
        <v>0.82</v>
      </c>
      <c r="Y7">
        <f t="shared" si="16"/>
        <v>0.96</v>
      </c>
      <c r="Z7">
        <f t="shared" si="17"/>
        <v>1.1000000000000001</v>
      </c>
      <c r="AA7" s="137">
        <f t="shared" si="18"/>
        <v>1.24</v>
      </c>
      <c r="AB7">
        <f t="shared" si="19"/>
        <v>0.96</v>
      </c>
      <c r="AC7">
        <f t="shared" si="20"/>
        <v>1.1200000000000001</v>
      </c>
      <c r="AD7">
        <f t="shared" si="21"/>
        <v>1.28</v>
      </c>
      <c r="AE7" s="137">
        <f t="shared" si="22"/>
        <v>1.44</v>
      </c>
      <c r="AF7">
        <f t="shared" si="23"/>
        <v>1.05</v>
      </c>
      <c r="AG7">
        <f t="shared" si="24"/>
        <v>1.22</v>
      </c>
      <c r="AH7">
        <f t="shared" si="25"/>
        <v>1.4</v>
      </c>
      <c r="AI7" s="137">
        <f t="shared" si="26"/>
        <v>1.57</v>
      </c>
      <c r="AJ7">
        <f t="shared" si="27"/>
        <v>0.71</v>
      </c>
      <c r="AK7">
        <f t="shared" si="28"/>
        <v>0.83</v>
      </c>
      <c r="AL7">
        <f t="shared" si="29"/>
        <v>0.95</v>
      </c>
      <c r="AM7" s="137">
        <f t="shared" si="30"/>
        <v>1.07</v>
      </c>
      <c r="AN7">
        <f t="shared" si="31"/>
        <v>0.81</v>
      </c>
      <c r="AO7">
        <f t="shared" si="32"/>
        <v>0.94</v>
      </c>
      <c r="AP7">
        <f t="shared" si="33"/>
        <v>1.08</v>
      </c>
      <c r="AQ7" s="137">
        <f t="shared" si="34"/>
        <v>1.21</v>
      </c>
      <c r="AR7">
        <f t="shared" si="35"/>
        <v>0.87</v>
      </c>
      <c r="AS7">
        <f t="shared" si="36"/>
        <v>1.01</v>
      </c>
      <c r="AT7">
        <f t="shared" si="37"/>
        <v>1.1599999999999999</v>
      </c>
      <c r="AU7" s="137">
        <f t="shared" si="38"/>
        <v>1.3</v>
      </c>
      <c r="AV7">
        <f t="shared" si="39"/>
        <v>1.01</v>
      </c>
      <c r="AW7">
        <f t="shared" si="40"/>
        <v>1.18</v>
      </c>
      <c r="AX7">
        <f t="shared" si="41"/>
        <v>1.35</v>
      </c>
      <c r="AY7" s="137">
        <f t="shared" si="42"/>
        <v>1.52</v>
      </c>
      <c r="AZ7">
        <f t="shared" si="43"/>
        <v>1.1599999999999999</v>
      </c>
      <c r="BA7">
        <f t="shared" si="44"/>
        <v>1.29</v>
      </c>
      <c r="BB7">
        <f t="shared" si="45"/>
        <v>1.47</v>
      </c>
      <c r="BC7">
        <f t="shared" si="46"/>
        <v>1.66</v>
      </c>
      <c r="BD7" s="110">
        <f t="shared" si="47"/>
        <v>9</v>
      </c>
      <c r="BE7">
        <f t="shared" si="48"/>
        <v>11</v>
      </c>
      <c r="BF7">
        <f t="shared" si="49"/>
        <v>12</v>
      </c>
      <c r="BG7">
        <f t="shared" si="50"/>
        <v>14</v>
      </c>
      <c r="BH7" s="140">
        <f t="shared" si="51"/>
        <v>10</v>
      </c>
      <c r="BI7">
        <f t="shared" si="52"/>
        <v>12</v>
      </c>
      <c r="BJ7">
        <f t="shared" si="53"/>
        <v>14</v>
      </c>
      <c r="BK7" s="137">
        <f t="shared" si="54"/>
        <v>15</v>
      </c>
      <c r="BL7">
        <f t="shared" si="55"/>
        <v>11</v>
      </c>
      <c r="BM7">
        <f t="shared" si="56"/>
        <v>13</v>
      </c>
      <c r="BN7">
        <f t="shared" si="57"/>
        <v>15</v>
      </c>
      <c r="BO7">
        <f t="shared" si="58"/>
        <v>17</v>
      </c>
      <c r="BP7" s="140">
        <f t="shared" si="59"/>
        <v>13</v>
      </c>
      <c r="BQ7">
        <f t="shared" si="60"/>
        <v>15</v>
      </c>
      <c r="BR7">
        <f t="shared" si="61"/>
        <v>17</v>
      </c>
      <c r="BS7" s="137">
        <f t="shared" si="62"/>
        <v>19</v>
      </c>
      <c r="BT7">
        <f t="shared" si="63"/>
        <v>14</v>
      </c>
      <c r="BU7">
        <f t="shared" si="64"/>
        <v>16</v>
      </c>
      <c r="BV7">
        <f t="shared" si="65"/>
        <v>19</v>
      </c>
      <c r="BW7">
        <f t="shared" si="66"/>
        <v>21</v>
      </c>
      <c r="BX7" s="140">
        <f t="shared" si="67"/>
        <v>10</v>
      </c>
      <c r="BY7">
        <f t="shared" si="68"/>
        <v>11</v>
      </c>
      <c r="BZ7">
        <f t="shared" si="69"/>
        <v>13</v>
      </c>
      <c r="CA7" s="137">
        <f t="shared" si="70"/>
        <v>14</v>
      </c>
      <c r="CB7">
        <f t="shared" si="71"/>
        <v>11</v>
      </c>
      <c r="CC7">
        <f t="shared" si="72"/>
        <v>13</v>
      </c>
      <c r="CD7">
        <f t="shared" si="73"/>
        <v>15</v>
      </c>
      <c r="CE7">
        <f t="shared" si="74"/>
        <v>16</v>
      </c>
      <c r="CF7" s="140">
        <f t="shared" si="75"/>
        <v>12</v>
      </c>
      <c r="CG7">
        <f t="shared" si="76"/>
        <v>14</v>
      </c>
      <c r="CH7">
        <f t="shared" si="77"/>
        <v>16</v>
      </c>
      <c r="CI7" s="137">
        <f t="shared" si="78"/>
        <v>17</v>
      </c>
      <c r="CJ7">
        <f t="shared" si="79"/>
        <v>14</v>
      </c>
      <c r="CK7">
        <f t="shared" si="80"/>
        <v>16</v>
      </c>
      <c r="CL7">
        <f t="shared" si="81"/>
        <v>18</v>
      </c>
      <c r="CM7">
        <f t="shared" si="82"/>
        <v>20</v>
      </c>
      <c r="CN7" s="140">
        <f t="shared" si="83"/>
        <v>15</v>
      </c>
      <c r="CO7">
        <f t="shared" si="84"/>
        <v>17</v>
      </c>
      <c r="CP7">
        <f t="shared" si="85"/>
        <v>20</v>
      </c>
      <c r="CQ7" s="2">
        <f t="shared" si="86"/>
        <v>22</v>
      </c>
    </row>
    <row r="8" spans="1:95" ht="17.25" thickTop="1" thickBot="1" x14ac:dyDescent="0.3">
      <c r="A8" s="12" t="s">
        <v>148</v>
      </c>
      <c r="B8" s="64">
        <v>780</v>
      </c>
      <c r="C8" s="76">
        <f t="shared" si="0"/>
        <v>13</v>
      </c>
      <c r="D8">
        <v>22</v>
      </c>
      <c r="E8">
        <v>20</v>
      </c>
      <c r="F8">
        <v>19</v>
      </c>
      <c r="G8" s="72">
        <v>16</v>
      </c>
      <c r="H8" s="76">
        <v>14</v>
      </c>
      <c r="I8" s="89">
        <f t="shared" si="1"/>
        <v>20.9</v>
      </c>
      <c r="J8" s="66">
        <f t="shared" si="2"/>
        <v>19</v>
      </c>
      <c r="K8" s="66">
        <f t="shared" si="3"/>
        <v>18.05</v>
      </c>
      <c r="L8" s="66">
        <f t="shared" si="4"/>
        <v>15.2</v>
      </c>
      <c r="M8" s="79">
        <f t="shared" si="5"/>
        <v>13.299999999999999</v>
      </c>
      <c r="N8" s="106">
        <v>1</v>
      </c>
      <c r="O8" s="110">
        <f t="shared" si="6"/>
        <v>1</v>
      </c>
      <c r="P8">
        <f t="shared" si="7"/>
        <v>0.52</v>
      </c>
      <c r="Q8">
        <f t="shared" si="8"/>
        <v>0.61</v>
      </c>
      <c r="R8">
        <f t="shared" si="9"/>
        <v>0.7</v>
      </c>
      <c r="S8" s="137">
        <f t="shared" si="10"/>
        <v>0.79</v>
      </c>
      <c r="T8">
        <f t="shared" si="11"/>
        <v>0.57999999999999996</v>
      </c>
      <c r="U8">
        <f t="shared" si="12"/>
        <v>0.67</v>
      </c>
      <c r="V8">
        <f t="shared" si="13"/>
        <v>0.77</v>
      </c>
      <c r="W8" s="137">
        <f t="shared" si="14"/>
        <v>0.87</v>
      </c>
      <c r="X8">
        <f t="shared" si="15"/>
        <v>0.61</v>
      </c>
      <c r="Y8">
        <f t="shared" si="16"/>
        <v>0.71</v>
      </c>
      <c r="Z8">
        <f t="shared" si="17"/>
        <v>0.81</v>
      </c>
      <c r="AA8" s="137">
        <f t="shared" si="18"/>
        <v>0.91</v>
      </c>
      <c r="AB8">
        <f t="shared" si="19"/>
        <v>0.72</v>
      </c>
      <c r="AC8">
        <f t="shared" si="20"/>
        <v>0.84</v>
      </c>
      <c r="AD8">
        <f t="shared" si="21"/>
        <v>0.96</v>
      </c>
      <c r="AE8" s="137">
        <f t="shared" si="22"/>
        <v>1.08</v>
      </c>
      <c r="AF8">
        <f t="shared" si="23"/>
        <v>0.82</v>
      </c>
      <c r="AG8">
        <f t="shared" si="24"/>
        <v>0.96</v>
      </c>
      <c r="AH8">
        <f t="shared" si="25"/>
        <v>1.1000000000000001</v>
      </c>
      <c r="AI8" s="137">
        <f t="shared" si="26"/>
        <v>1.24</v>
      </c>
      <c r="AJ8">
        <f t="shared" si="27"/>
        <v>0.55000000000000004</v>
      </c>
      <c r="AK8">
        <f t="shared" si="28"/>
        <v>0.64</v>
      </c>
      <c r="AL8">
        <f t="shared" si="29"/>
        <v>0.74</v>
      </c>
      <c r="AM8" s="137">
        <f t="shared" si="30"/>
        <v>0.83</v>
      </c>
      <c r="AN8">
        <f t="shared" si="31"/>
        <v>0.61</v>
      </c>
      <c r="AO8">
        <f t="shared" si="32"/>
        <v>0.71</v>
      </c>
      <c r="AP8">
        <f t="shared" si="33"/>
        <v>0.81</v>
      </c>
      <c r="AQ8" s="137">
        <f t="shared" si="34"/>
        <v>0.91</v>
      </c>
      <c r="AR8">
        <f t="shared" si="35"/>
        <v>0.64</v>
      </c>
      <c r="AS8">
        <f t="shared" si="36"/>
        <v>0.75</v>
      </c>
      <c r="AT8">
        <f t="shared" si="37"/>
        <v>0.85</v>
      </c>
      <c r="AU8" s="137">
        <f t="shared" si="38"/>
        <v>0.96</v>
      </c>
      <c r="AV8">
        <f t="shared" si="39"/>
        <v>0.76</v>
      </c>
      <c r="AW8">
        <f t="shared" si="40"/>
        <v>0.89</v>
      </c>
      <c r="AX8">
        <f t="shared" si="41"/>
        <v>1.01</v>
      </c>
      <c r="AY8" s="137">
        <f t="shared" si="42"/>
        <v>1.1399999999999999</v>
      </c>
      <c r="AZ8">
        <f t="shared" si="43"/>
        <v>0.91</v>
      </c>
      <c r="BA8">
        <f t="shared" si="44"/>
        <v>1.01</v>
      </c>
      <c r="BB8">
        <f t="shared" si="45"/>
        <v>1.1599999999999999</v>
      </c>
      <c r="BC8">
        <f t="shared" si="46"/>
        <v>1.3</v>
      </c>
      <c r="BD8" s="110">
        <f t="shared" si="47"/>
        <v>7</v>
      </c>
      <c r="BE8">
        <f t="shared" si="48"/>
        <v>8</v>
      </c>
      <c r="BF8">
        <f t="shared" si="49"/>
        <v>10</v>
      </c>
      <c r="BG8">
        <f t="shared" si="50"/>
        <v>11</v>
      </c>
      <c r="BH8" s="140">
        <f t="shared" si="51"/>
        <v>8</v>
      </c>
      <c r="BI8">
        <f t="shared" si="52"/>
        <v>9</v>
      </c>
      <c r="BJ8">
        <f t="shared" si="53"/>
        <v>10</v>
      </c>
      <c r="BK8" s="137">
        <f t="shared" si="54"/>
        <v>12</v>
      </c>
      <c r="BL8">
        <f t="shared" si="55"/>
        <v>8</v>
      </c>
      <c r="BM8">
        <f t="shared" si="56"/>
        <v>10</v>
      </c>
      <c r="BN8">
        <f t="shared" si="57"/>
        <v>11</v>
      </c>
      <c r="BO8">
        <f t="shared" si="58"/>
        <v>12</v>
      </c>
      <c r="BP8" s="140">
        <f t="shared" si="59"/>
        <v>10</v>
      </c>
      <c r="BQ8">
        <f t="shared" si="60"/>
        <v>11</v>
      </c>
      <c r="BR8">
        <f t="shared" si="61"/>
        <v>13</v>
      </c>
      <c r="BS8" s="137">
        <f t="shared" si="62"/>
        <v>15</v>
      </c>
      <c r="BT8">
        <f t="shared" si="63"/>
        <v>11</v>
      </c>
      <c r="BU8">
        <f t="shared" si="64"/>
        <v>13</v>
      </c>
      <c r="BV8">
        <f t="shared" si="65"/>
        <v>15</v>
      </c>
      <c r="BW8">
        <f t="shared" si="66"/>
        <v>17</v>
      </c>
      <c r="BX8" s="140">
        <f t="shared" si="67"/>
        <v>8</v>
      </c>
      <c r="BY8">
        <f t="shared" si="68"/>
        <v>9</v>
      </c>
      <c r="BZ8">
        <f t="shared" si="69"/>
        <v>10</v>
      </c>
      <c r="CA8" s="137">
        <f t="shared" si="70"/>
        <v>11</v>
      </c>
      <c r="CB8">
        <f t="shared" si="71"/>
        <v>8</v>
      </c>
      <c r="CC8">
        <f t="shared" si="72"/>
        <v>10</v>
      </c>
      <c r="CD8">
        <f t="shared" si="73"/>
        <v>11</v>
      </c>
      <c r="CE8">
        <f t="shared" si="74"/>
        <v>12</v>
      </c>
      <c r="CF8" s="140">
        <f t="shared" si="75"/>
        <v>9</v>
      </c>
      <c r="CG8">
        <f t="shared" si="76"/>
        <v>10</v>
      </c>
      <c r="CH8">
        <f t="shared" si="77"/>
        <v>12</v>
      </c>
      <c r="CI8" s="137">
        <f t="shared" si="78"/>
        <v>13</v>
      </c>
      <c r="CJ8">
        <f t="shared" si="79"/>
        <v>10</v>
      </c>
      <c r="CK8">
        <f t="shared" si="80"/>
        <v>12</v>
      </c>
      <c r="CL8">
        <f t="shared" si="81"/>
        <v>14</v>
      </c>
      <c r="CM8">
        <f t="shared" si="82"/>
        <v>15</v>
      </c>
      <c r="CN8" s="140">
        <f t="shared" si="83"/>
        <v>12</v>
      </c>
      <c r="CO8">
        <f t="shared" si="84"/>
        <v>14</v>
      </c>
      <c r="CP8">
        <f t="shared" si="85"/>
        <v>16</v>
      </c>
      <c r="CQ8" s="2">
        <f t="shared" si="86"/>
        <v>17</v>
      </c>
    </row>
    <row r="9" spans="1:95" ht="17.25" thickTop="1" thickBot="1" x14ac:dyDescent="0.3">
      <c r="A9" s="12" t="s">
        <v>56</v>
      </c>
      <c r="B9" s="64">
        <v>600</v>
      </c>
      <c r="C9" s="76">
        <f t="shared" si="0"/>
        <v>10</v>
      </c>
      <c r="D9" s="64">
        <v>19</v>
      </c>
      <c r="E9" s="72">
        <v>18</v>
      </c>
      <c r="F9" s="62">
        <v>17</v>
      </c>
      <c r="G9" s="72">
        <v>16</v>
      </c>
      <c r="H9" s="76">
        <v>13</v>
      </c>
      <c r="I9" s="89">
        <f t="shared" si="1"/>
        <v>18.05</v>
      </c>
      <c r="J9" s="66">
        <f t="shared" si="2"/>
        <v>17.099999999999998</v>
      </c>
      <c r="K9" s="66">
        <f t="shared" si="3"/>
        <v>16.149999999999999</v>
      </c>
      <c r="L9" s="66">
        <f t="shared" si="4"/>
        <v>15.2</v>
      </c>
      <c r="M9" s="79">
        <f t="shared" si="5"/>
        <v>12.35</v>
      </c>
      <c r="N9" s="107">
        <v>1</v>
      </c>
      <c r="O9" s="110">
        <f t="shared" si="6"/>
        <v>1</v>
      </c>
      <c r="P9">
        <f t="shared" si="7"/>
        <v>0.79</v>
      </c>
      <c r="Q9">
        <f t="shared" si="8"/>
        <v>0.92</v>
      </c>
      <c r="R9">
        <f t="shared" si="9"/>
        <v>1.05</v>
      </c>
      <c r="S9" s="137">
        <f t="shared" si="10"/>
        <v>1.18</v>
      </c>
      <c r="T9">
        <f t="shared" si="11"/>
        <v>0.83</v>
      </c>
      <c r="U9">
        <f t="shared" si="12"/>
        <v>0.97</v>
      </c>
      <c r="V9">
        <f t="shared" si="13"/>
        <v>1.1100000000000001</v>
      </c>
      <c r="W9" s="137">
        <f t="shared" si="14"/>
        <v>1.25</v>
      </c>
      <c r="X9">
        <f t="shared" si="15"/>
        <v>0.88</v>
      </c>
      <c r="Y9">
        <f t="shared" si="16"/>
        <v>1.03</v>
      </c>
      <c r="Z9">
        <f t="shared" si="17"/>
        <v>1.18</v>
      </c>
      <c r="AA9" s="137">
        <f t="shared" si="18"/>
        <v>1.32</v>
      </c>
      <c r="AB9">
        <f t="shared" si="19"/>
        <v>0.94</v>
      </c>
      <c r="AC9">
        <f t="shared" si="20"/>
        <v>1.0900000000000001</v>
      </c>
      <c r="AD9">
        <f t="shared" si="21"/>
        <v>1.25</v>
      </c>
      <c r="AE9" s="137">
        <f t="shared" si="22"/>
        <v>1.41</v>
      </c>
      <c r="AF9">
        <f t="shared" si="23"/>
        <v>1.1499999999999999</v>
      </c>
      <c r="AG9">
        <f t="shared" si="24"/>
        <v>1.35</v>
      </c>
      <c r="AH9">
        <f t="shared" si="25"/>
        <v>1.54</v>
      </c>
      <c r="AI9" s="137">
        <f t="shared" si="26"/>
        <v>1.73</v>
      </c>
      <c r="AJ9">
        <f t="shared" si="27"/>
        <v>0.83</v>
      </c>
      <c r="AK9">
        <f t="shared" si="28"/>
        <v>0.97</v>
      </c>
      <c r="AL9">
        <f t="shared" si="29"/>
        <v>1.1100000000000001</v>
      </c>
      <c r="AM9" s="137">
        <f t="shared" si="30"/>
        <v>1.25</v>
      </c>
      <c r="AN9">
        <f t="shared" si="31"/>
        <v>0.88</v>
      </c>
      <c r="AO9">
        <f t="shared" si="32"/>
        <v>1.02</v>
      </c>
      <c r="AP9">
        <f t="shared" si="33"/>
        <v>1.17</v>
      </c>
      <c r="AQ9" s="137">
        <f t="shared" si="34"/>
        <v>1.32</v>
      </c>
      <c r="AR9">
        <f t="shared" si="35"/>
        <v>0.93</v>
      </c>
      <c r="AS9">
        <f t="shared" si="36"/>
        <v>1.08</v>
      </c>
      <c r="AT9">
        <f t="shared" si="37"/>
        <v>1.24</v>
      </c>
      <c r="AU9" s="137">
        <f t="shared" si="38"/>
        <v>1.39</v>
      </c>
      <c r="AV9">
        <f t="shared" si="39"/>
        <v>0.99</v>
      </c>
      <c r="AW9">
        <f t="shared" si="40"/>
        <v>1.1499999999999999</v>
      </c>
      <c r="AX9">
        <f t="shared" si="41"/>
        <v>1.32</v>
      </c>
      <c r="AY9" s="137">
        <f t="shared" si="42"/>
        <v>1.48</v>
      </c>
      <c r="AZ9">
        <f t="shared" si="43"/>
        <v>1.28</v>
      </c>
      <c r="BA9">
        <f t="shared" si="44"/>
        <v>1.42</v>
      </c>
      <c r="BB9">
        <f t="shared" si="45"/>
        <v>1.62</v>
      </c>
      <c r="BC9">
        <f t="shared" si="46"/>
        <v>1.82</v>
      </c>
      <c r="BD9" s="110">
        <f t="shared" si="47"/>
        <v>8</v>
      </c>
      <c r="BE9">
        <f t="shared" si="48"/>
        <v>10</v>
      </c>
      <c r="BF9">
        <f t="shared" si="49"/>
        <v>11</v>
      </c>
      <c r="BG9">
        <f t="shared" si="50"/>
        <v>12</v>
      </c>
      <c r="BH9" s="140">
        <f t="shared" si="51"/>
        <v>9</v>
      </c>
      <c r="BI9">
        <f t="shared" si="52"/>
        <v>10</v>
      </c>
      <c r="BJ9">
        <f t="shared" si="53"/>
        <v>12</v>
      </c>
      <c r="BK9" s="137">
        <f t="shared" si="54"/>
        <v>13</v>
      </c>
      <c r="BL9">
        <f t="shared" si="55"/>
        <v>9</v>
      </c>
      <c r="BM9">
        <f t="shared" si="56"/>
        <v>11</v>
      </c>
      <c r="BN9">
        <f t="shared" si="57"/>
        <v>12</v>
      </c>
      <c r="BO9">
        <f t="shared" si="58"/>
        <v>14</v>
      </c>
      <c r="BP9" s="140">
        <f t="shared" si="59"/>
        <v>10</v>
      </c>
      <c r="BQ9">
        <f t="shared" si="60"/>
        <v>11</v>
      </c>
      <c r="BR9">
        <f t="shared" si="61"/>
        <v>13</v>
      </c>
      <c r="BS9" s="137">
        <f t="shared" si="62"/>
        <v>15</v>
      </c>
      <c r="BT9">
        <f t="shared" si="63"/>
        <v>12</v>
      </c>
      <c r="BU9">
        <f t="shared" si="64"/>
        <v>14</v>
      </c>
      <c r="BV9">
        <f t="shared" si="65"/>
        <v>16</v>
      </c>
      <c r="BW9">
        <f t="shared" si="66"/>
        <v>18</v>
      </c>
      <c r="BX9" s="140">
        <f t="shared" si="67"/>
        <v>9</v>
      </c>
      <c r="BY9">
        <f t="shared" si="68"/>
        <v>10</v>
      </c>
      <c r="BZ9">
        <f t="shared" si="69"/>
        <v>12</v>
      </c>
      <c r="CA9" s="137">
        <f t="shared" si="70"/>
        <v>13</v>
      </c>
      <c r="CB9">
        <f t="shared" si="71"/>
        <v>9</v>
      </c>
      <c r="CC9">
        <f t="shared" si="72"/>
        <v>11</v>
      </c>
      <c r="CD9">
        <f t="shared" si="73"/>
        <v>12</v>
      </c>
      <c r="CE9">
        <f t="shared" si="74"/>
        <v>14</v>
      </c>
      <c r="CF9" s="140">
        <f t="shared" si="75"/>
        <v>10</v>
      </c>
      <c r="CG9">
        <f t="shared" si="76"/>
        <v>11</v>
      </c>
      <c r="CH9">
        <f t="shared" si="77"/>
        <v>13</v>
      </c>
      <c r="CI9" s="137">
        <f t="shared" si="78"/>
        <v>14</v>
      </c>
      <c r="CJ9">
        <f t="shared" si="79"/>
        <v>10</v>
      </c>
      <c r="CK9">
        <f t="shared" si="80"/>
        <v>12</v>
      </c>
      <c r="CL9">
        <f t="shared" si="81"/>
        <v>14</v>
      </c>
      <c r="CM9">
        <f t="shared" si="82"/>
        <v>15</v>
      </c>
      <c r="CN9" s="140">
        <f t="shared" si="83"/>
        <v>13</v>
      </c>
      <c r="CO9">
        <f t="shared" si="84"/>
        <v>15</v>
      </c>
      <c r="CP9">
        <f t="shared" si="85"/>
        <v>17</v>
      </c>
      <c r="CQ9" s="2">
        <f t="shared" si="86"/>
        <v>19</v>
      </c>
    </row>
    <row r="10" spans="1:95" ht="17.25" thickTop="1" thickBot="1" x14ac:dyDescent="0.3">
      <c r="A10" s="12" t="s">
        <v>149</v>
      </c>
      <c r="B10" s="64">
        <v>600</v>
      </c>
      <c r="C10" s="76">
        <f t="shared" si="0"/>
        <v>10</v>
      </c>
      <c r="D10">
        <v>22</v>
      </c>
      <c r="E10">
        <v>21</v>
      </c>
      <c r="F10">
        <v>20</v>
      </c>
      <c r="G10" s="72">
        <v>19</v>
      </c>
      <c r="H10" s="76">
        <v>15</v>
      </c>
      <c r="I10" s="89">
        <f t="shared" si="1"/>
        <v>20.9</v>
      </c>
      <c r="J10" s="66">
        <f t="shared" si="2"/>
        <v>19.95</v>
      </c>
      <c r="K10" s="66">
        <f t="shared" si="3"/>
        <v>19</v>
      </c>
      <c r="L10" s="66">
        <f t="shared" si="4"/>
        <v>18.05</v>
      </c>
      <c r="M10" s="79">
        <f t="shared" si="5"/>
        <v>14.25</v>
      </c>
      <c r="N10" s="106">
        <v>1</v>
      </c>
      <c r="O10" s="110">
        <f t="shared" si="6"/>
        <v>1</v>
      </c>
      <c r="P10">
        <f t="shared" si="7"/>
        <v>0.68</v>
      </c>
      <c r="Q10">
        <f t="shared" si="8"/>
        <v>0.8</v>
      </c>
      <c r="R10">
        <f t="shared" si="9"/>
        <v>0.91</v>
      </c>
      <c r="S10" s="137">
        <f t="shared" si="10"/>
        <v>1.02</v>
      </c>
      <c r="T10">
        <f t="shared" si="11"/>
        <v>0.71</v>
      </c>
      <c r="U10">
        <f t="shared" si="12"/>
        <v>0.83</v>
      </c>
      <c r="V10">
        <f t="shared" si="13"/>
        <v>0.95</v>
      </c>
      <c r="W10" s="137">
        <f t="shared" si="14"/>
        <v>1.07</v>
      </c>
      <c r="X10">
        <f t="shared" si="15"/>
        <v>0.75</v>
      </c>
      <c r="Y10">
        <f t="shared" si="16"/>
        <v>0.88</v>
      </c>
      <c r="Z10">
        <f t="shared" si="17"/>
        <v>1</v>
      </c>
      <c r="AA10" s="137">
        <f t="shared" si="18"/>
        <v>1.1299999999999999</v>
      </c>
      <c r="AB10">
        <f t="shared" si="19"/>
        <v>0.79</v>
      </c>
      <c r="AC10">
        <f t="shared" si="20"/>
        <v>0.92</v>
      </c>
      <c r="AD10">
        <f t="shared" si="21"/>
        <v>1.05</v>
      </c>
      <c r="AE10" s="137">
        <f t="shared" si="22"/>
        <v>1.18</v>
      </c>
      <c r="AF10">
        <f t="shared" si="23"/>
        <v>1</v>
      </c>
      <c r="AG10">
        <f t="shared" si="24"/>
        <v>1.17</v>
      </c>
      <c r="AH10">
        <f t="shared" si="25"/>
        <v>1.33</v>
      </c>
      <c r="AI10" s="137">
        <f t="shared" si="26"/>
        <v>1.5</v>
      </c>
      <c r="AJ10">
        <f t="shared" si="27"/>
        <v>0.72</v>
      </c>
      <c r="AK10">
        <f t="shared" si="28"/>
        <v>0.84</v>
      </c>
      <c r="AL10">
        <f t="shared" si="29"/>
        <v>0.96</v>
      </c>
      <c r="AM10" s="137">
        <f t="shared" si="30"/>
        <v>1.08</v>
      </c>
      <c r="AN10">
        <f t="shared" si="31"/>
        <v>0.75</v>
      </c>
      <c r="AO10">
        <f t="shared" si="32"/>
        <v>0.88</v>
      </c>
      <c r="AP10">
        <f t="shared" si="33"/>
        <v>1</v>
      </c>
      <c r="AQ10" s="137">
        <f t="shared" si="34"/>
        <v>1.1299999999999999</v>
      </c>
      <c r="AR10">
        <f t="shared" si="35"/>
        <v>0.79</v>
      </c>
      <c r="AS10">
        <f t="shared" si="36"/>
        <v>0.92</v>
      </c>
      <c r="AT10">
        <f t="shared" si="37"/>
        <v>1.05</v>
      </c>
      <c r="AU10" s="137">
        <f t="shared" si="38"/>
        <v>1.18</v>
      </c>
      <c r="AV10">
        <f t="shared" si="39"/>
        <v>0.83</v>
      </c>
      <c r="AW10">
        <f t="shared" si="40"/>
        <v>0.97</v>
      </c>
      <c r="AX10">
        <f t="shared" si="41"/>
        <v>1.1100000000000001</v>
      </c>
      <c r="AY10" s="137">
        <f t="shared" si="42"/>
        <v>1.25</v>
      </c>
      <c r="AZ10">
        <f t="shared" si="43"/>
        <v>1.1100000000000001</v>
      </c>
      <c r="BA10">
        <f t="shared" si="44"/>
        <v>1.23</v>
      </c>
      <c r="BB10">
        <f t="shared" si="45"/>
        <v>1.4</v>
      </c>
      <c r="BC10">
        <f t="shared" si="46"/>
        <v>1.58</v>
      </c>
      <c r="BD10" s="110">
        <f t="shared" si="47"/>
        <v>7</v>
      </c>
      <c r="BE10">
        <f t="shared" si="48"/>
        <v>8</v>
      </c>
      <c r="BF10">
        <f t="shared" si="49"/>
        <v>10</v>
      </c>
      <c r="BG10">
        <f t="shared" si="50"/>
        <v>11</v>
      </c>
      <c r="BH10" s="140">
        <f t="shared" si="51"/>
        <v>8</v>
      </c>
      <c r="BI10">
        <f t="shared" si="52"/>
        <v>9</v>
      </c>
      <c r="BJ10">
        <f t="shared" si="53"/>
        <v>10</v>
      </c>
      <c r="BK10" s="137">
        <f t="shared" si="54"/>
        <v>11</v>
      </c>
      <c r="BL10">
        <f t="shared" si="55"/>
        <v>8</v>
      </c>
      <c r="BM10">
        <f t="shared" si="56"/>
        <v>9</v>
      </c>
      <c r="BN10">
        <f t="shared" si="57"/>
        <v>10</v>
      </c>
      <c r="BO10">
        <f t="shared" si="58"/>
        <v>12</v>
      </c>
      <c r="BP10" s="140">
        <f t="shared" si="59"/>
        <v>8</v>
      </c>
      <c r="BQ10">
        <f t="shared" si="60"/>
        <v>10</v>
      </c>
      <c r="BR10">
        <f t="shared" si="61"/>
        <v>11</v>
      </c>
      <c r="BS10" s="137">
        <f t="shared" si="62"/>
        <v>12</v>
      </c>
      <c r="BT10">
        <f t="shared" si="63"/>
        <v>10</v>
      </c>
      <c r="BU10">
        <f t="shared" si="64"/>
        <v>12</v>
      </c>
      <c r="BV10">
        <f t="shared" si="65"/>
        <v>14</v>
      </c>
      <c r="BW10">
        <f t="shared" si="66"/>
        <v>15</v>
      </c>
      <c r="BX10" s="140">
        <f t="shared" si="67"/>
        <v>8</v>
      </c>
      <c r="BY10">
        <f t="shared" si="68"/>
        <v>9</v>
      </c>
      <c r="BZ10">
        <f t="shared" si="69"/>
        <v>10</v>
      </c>
      <c r="CA10" s="137">
        <f t="shared" si="70"/>
        <v>11</v>
      </c>
      <c r="CB10">
        <f t="shared" si="71"/>
        <v>8</v>
      </c>
      <c r="CC10">
        <f t="shared" si="72"/>
        <v>9</v>
      </c>
      <c r="CD10">
        <f t="shared" si="73"/>
        <v>11</v>
      </c>
      <c r="CE10">
        <f t="shared" si="74"/>
        <v>12</v>
      </c>
      <c r="CF10" s="140">
        <f t="shared" si="75"/>
        <v>8</v>
      </c>
      <c r="CG10">
        <f t="shared" si="76"/>
        <v>10</v>
      </c>
      <c r="CH10">
        <f t="shared" si="77"/>
        <v>11</v>
      </c>
      <c r="CI10" s="137">
        <f t="shared" si="78"/>
        <v>12</v>
      </c>
      <c r="CJ10">
        <f t="shared" si="79"/>
        <v>9</v>
      </c>
      <c r="CK10">
        <f t="shared" si="80"/>
        <v>10</v>
      </c>
      <c r="CL10">
        <f t="shared" si="81"/>
        <v>12</v>
      </c>
      <c r="CM10">
        <f t="shared" si="82"/>
        <v>13</v>
      </c>
      <c r="CN10" s="140">
        <f t="shared" si="83"/>
        <v>11</v>
      </c>
      <c r="CO10">
        <f t="shared" si="84"/>
        <v>13</v>
      </c>
      <c r="CP10">
        <f t="shared" si="85"/>
        <v>15</v>
      </c>
      <c r="CQ10" s="2">
        <f t="shared" si="86"/>
        <v>16</v>
      </c>
    </row>
    <row r="11" spans="1:95" ht="17.25" thickTop="1" thickBot="1" x14ac:dyDescent="0.3">
      <c r="A11" s="12" t="s">
        <v>60</v>
      </c>
      <c r="B11" s="64">
        <v>1080</v>
      </c>
      <c r="C11" s="76">
        <f t="shared" si="0"/>
        <v>18</v>
      </c>
      <c r="D11" s="64">
        <v>13</v>
      </c>
      <c r="E11" s="72">
        <v>12</v>
      </c>
      <c r="F11" s="62">
        <v>12</v>
      </c>
      <c r="G11" s="72">
        <v>11</v>
      </c>
      <c r="H11" s="76">
        <v>9</v>
      </c>
      <c r="I11" s="89">
        <f t="shared" si="1"/>
        <v>12.35</v>
      </c>
      <c r="J11" s="66">
        <f t="shared" si="2"/>
        <v>11.399999999999999</v>
      </c>
      <c r="K11" s="66">
        <f t="shared" si="3"/>
        <v>11.399999999999999</v>
      </c>
      <c r="L11" s="66">
        <f t="shared" si="4"/>
        <v>10.45</v>
      </c>
      <c r="M11" s="79">
        <f t="shared" si="5"/>
        <v>8.5499999999999989</v>
      </c>
      <c r="N11" s="107">
        <v>1</v>
      </c>
      <c r="O11" s="110">
        <f t="shared" si="6"/>
        <v>1</v>
      </c>
      <c r="P11">
        <f t="shared" si="7"/>
        <v>0.64</v>
      </c>
      <c r="Q11">
        <f t="shared" si="8"/>
        <v>0.75</v>
      </c>
      <c r="R11">
        <f t="shared" si="9"/>
        <v>0.85</v>
      </c>
      <c r="S11" s="137">
        <f t="shared" si="10"/>
        <v>0.96</v>
      </c>
      <c r="T11">
        <f t="shared" si="11"/>
        <v>0.69</v>
      </c>
      <c r="U11">
        <f t="shared" si="12"/>
        <v>0.81</v>
      </c>
      <c r="V11">
        <f t="shared" si="13"/>
        <v>0.93</v>
      </c>
      <c r="W11" s="137">
        <f t="shared" si="14"/>
        <v>1.04</v>
      </c>
      <c r="X11">
        <f t="shared" si="15"/>
        <v>0.69</v>
      </c>
      <c r="Y11">
        <f t="shared" si="16"/>
        <v>0.81</v>
      </c>
      <c r="Z11">
        <f t="shared" si="17"/>
        <v>0.93</v>
      </c>
      <c r="AA11" s="137">
        <f t="shared" si="18"/>
        <v>1.04</v>
      </c>
      <c r="AB11">
        <f t="shared" si="19"/>
        <v>0.76</v>
      </c>
      <c r="AC11">
        <f t="shared" si="20"/>
        <v>0.88</v>
      </c>
      <c r="AD11">
        <f t="shared" si="21"/>
        <v>1.01</v>
      </c>
      <c r="AE11" s="137">
        <f t="shared" si="22"/>
        <v>1.1399999999999999</v>
      </c>
      <c r="AF11">
        <f t="shared" si="23"/>
        <v>0.93</v>
      </c>
      <c r="AG11">
        <f t="shared" si="24"/>
        <v>1.08</v>
      </c>
      <c r="AH11">
        <f t="shared" si="25"/>
        <v>1.23</v>
      </c>
      <c r="AI11" s="137">
        <f t="shared" si="26"/>
        <v>1.39</v>
      </c>
      <c r="AJ11">
        <f t="shared" si="27"/>
        <v>0.67</v>
      </c>
      <c r="AK11">
        <f t="shared" si="28"/>
        <v>0.79</v>
      </c>
      <c r="AL11">
        <f t="shared" si="29"/>
        <v>0.9</v>
      </c>
      <c r="AM11" s="137">
        <f t="shared" si="30"/>
        <v>1.01</v>
      </c>
      <c r="AN11">
        <f t="shared" si="31"/>
        <v>0.73</v>
      </c>
      <c r="AO11">
        <f t="shared" si="32"/>
        <v>0.85</v>
      </c>
      <c r="AP11">
        <f t="shared" si="33"/>
        <v>0.97</v>
      </c>
      <c r="AQ11" s="137">
        <f t="shared" si="34"/>
        <v>1.1000000000000001</v>
      </c>
      <c r="AR11">
        <f t="shared" si="35"/>
        <v>0.73</v>
      </c>
      <c r="AS11">
        <f t="shared" si="36"/>
        <v>0.85</v>
      </c>
      <c r="AT11">
        <f t="shared" si="37"/>
        <v>0.97</v>
      </c>
      <c r="AU11" s="137">
        <f t="shared" si="38"/>
        <v>1.1000000000000001</v>
      </c>
      <c r="AV11">
        <f t="shared" si="39"/>
        <v>0.8</v>
      </c>
      <c r="AW11">
        <f t="shared" si="40"/>
        <v>0.93</v>
      </c>
      <c r="AX11">
        <f t="shared" si="41"/>
        <v>1.06</v>
      </c>
      <c r="AY11" s="137">
        <f t="shared" si="42"/>
        <v>1.2</v>
      </c>
      <c r="AZ11">
        <f t="shared" si="43"/>
        <v>1.03</v>
      </c>
      <c r="BA11">
        <f t="shared" si="44"/>
        <v>1.1399999999999999</v>
      </c>
      <c r="BB11">
        <f t="shared" si="45"/>
        <v>1.3</v>
      </c>
      <c r="BC11">
        <f t="shared" si="46"/>
        <v>1.46</v>
      </c>
      <c r="BD11" s="110">
        <f t="shared" si="47"/>
        <v>12</v>
      </c>
      <c r="BE11">
        <f t="shared" si="48"/>
        <v>14</v>
      </c>
      <c r="BF11">
        <f t="shared" si="49"/>
        <v>16</v>
      </c>
      <c r="BG11">
        <f t="shared" si="50"/>
        <v>18</v>
      </c>
      <c r="BH11" s="140">
        <f t="shared" si="51"/>
        <v>13</v>
      </c>
      <c r="BI11">
        <f t="shared" si="52"/>
        <v>15</v>
      </c>
      <c r="BJ11">
        <f t="shared" si="53"/>
        <v>17</v>
      </c>
      <c r="BK11" s="137">
        <f t="shared" si="54"/>
        <v>19</v>
      </c>
      <c r="BL11">
        <f t="shared" si="55"/>
        <v>13</v>
      </c>
      <c r="BM11">
        <f t="shared" si="56"/>
        <v>15</v>
      </c>
      <c r="BN11">
        <f t="shared" si="57"/>
        <v>17</v>
      </c>
      <c r="BO11">
        <f t="shared" si="58"/>
        <v>19</v>
      </c>
      <c r="BP11" s="140">
        <f t="shared" si="59"/>
        <v>14</v>
      </c>
      <c r="BQ11">
        <f t="shared" si="60"/>
        <v>16</v>
      </c>
      <c r="BR11">
        <f t="shared" si="61"/>
        <v>19</v>
      </c>
      <c r="BS11" s="137">
        <f t="shared" si="62"/>
        <v>21</v>
      </c>
      <c r="BT11">
        <f t="shared" si="63"/>
        <v>17</v>
      </c>
      <c r="BU11">
        <f t="shared" si="64"/>
        <v>20</v>
      </c>
      <c r="BV11">
        <f t="shared" si="65"/>
        <v>23</v>
      </c>
      <c r="BW11">
        <f t="shared" si="66"/>
        <v>25</v>
      </c>
      <c r="BX11" s="140">
        <f t="shared" si="67"/>
        <v>13</v>
      </c>
      <c r="BY11">
        <f t="shared" si="68"/>
        <v>15</v>
      </c>
      <c r="BZ11">
        <f t="shared" si="69"/>
        <v>17</v>
      </c>
      <c r="CA11" s="137">
        <f t="shared" si="70"/>
        <v>19</v>
      </c>
      <c r="CB11">
        <f t="shared" si="71"/>
        <v>14</v>
      </c>
      <c r="CC11">
        <f t="shared" si="72"/>
        <v>16</v>
      </c>
      <c r="CD11">
        <f t="shared" si="73"/>
        <v>18</v>
      </c>
      <c r="CE11">
        <f t="shared" si="74"/>
        <v>20</v>
      </c>
      <c r="CF11" s="140">
        <f t="shared" si="75"/>
        <v>14</v>
      </c>
      <c r="CG11">
        <f t="shared" si="76"/>
        <v>16</v>
      </c>
      <c r="CH11">
        <f t="shared" si="77"/>
        <v>18</v>
      </c>
      <c r="CI11" s="137">
        <f t="shared" si="78"/>
        <v>20</v>
      </c>
      <c r="CJ11">
        <f t="shared" si="79"/>
        <v>15</v>
      </c>
      <c r="CK11">
        <f t="shared" si="80"/>
        <v>17</v>
      </c>
      <c r="CL11">
        <f t="shared" si="81"/>
        <v>20</v>
      </c>
      <c r="CM11">
        <f t="shared" si="82"/>
        <v>22</v>
      </c>
      <c r="CN11" s="140">
        <f t="shared" si="83"/>
        <v>18</v>
      </c>
      <c r="CO11">
        <f t="shared" si="84"/>
        <v>21</v>
      </c>
      <c r="CP11">
        <f t="shared" si="85"/>
        <v>24</v>
      </c>
      <c r="CQ11" s="2">
        <f t="shared" si="86"/>
        <v>27</v>
      </c>
    </row>
    <row r="12" spans="1:95" ht="17.25" thickTop="1" thickBot="1" x14ac:dyDescent="0.3">
      <c r="A12" s="12" t="s">
        <v>61</v>
      </c>
      <c r="B12" s="64">
        <v>810</v>
      </c>
      <c r="C12" s="76">
        <f t="shared" si="0"/>
        <v>13.5</v>
      </c>
      <c r="D12" s="64">
        <v>21</v>
      </c>
      <c r="E12" s="72">
        <v>18</v>
      </c>
      <c r="F12" s="62">
        <v>16</v>
      </c>
      <c r="G12" s="72">
        <v>13</v>
      </c>
      <c r="H12" s="76">
        <v>10</v>
      </c>
      <c r="I12" s="89">
        <f t="shared" si="1"/>
        <v>19.95</v>
      </c>
      <c r="J12" s="66">
        <f t="shared" si="2"/>
        <v>17.099999999999998</v>
      </c>
      <c r="K12" s="66">
        <f t="shared" si="3"/>
        <v>15.2</v>
      </c>
      <c r="L12" s="66">
        <f t="shared" si="4"/>
        <v>12.35</v>
      </c>
      <c r="M12" s="79">
        <f t="shared" si="5"/>
        <v>9.5</v>
      </c>
      <c r="N12" s="107">
        <v>1</v>
      </c>
      <c r="O12" s="110">
        <f t="shared" si="6"/>
        <v>1</v>
      </c>
      <c r="P12">
        <f t="shared" si="7"/>
        <v>0.53</v>
      </c>
      <c r="Q12">
        <f t="shared" si="8"/>
        <v>0.62</v>
      </c>
      <c r="R12">
        <f t="shared" si="9"/>
        <v>0.71</v>
      </c>
      <c r="S12" s="137">
        <f t="shared" si="10"/>
        <v>0.79</v>
      </c>
      <c r="T12">
        <f t="shared" si="11"/>
        <v>0.62</v>
      </c>
      <c r="U12">
        <f t="shared" si="12"/>
        <v>0.72</v>
      </c>
      <c r="V12">
        <f t="shared" si="13"/>
        <v>0.82</v>
      </c>
      <c r="W12" s="137">
        <f t="shared" si="14"/>
        <v>0.93</v>
      </c>
      <c r="X12">
        <f t="shared" si="15"/>
        <v>0.69</v>
      </c>
      <c r="Y12">
        <f t="shared" si="16"/>
        <v>0.81</v>
      </c>
      <c r="Z12">
        <f t="shared" si="17"/>
        <v>0.93</v>
      </c>
      <c r="AA12" s="137">
        <f t="shared" si="18"/>
        <v>1.04</v>
      </c>
      <c r="AB12">
        <f t="shared" si="19"/>
        <v>0.85</v>
      </c>
      <c r="AC12">
        <f t="shared" si="20"/>
        <v>1</v>
      </c>
      <c r="AD12">
        <f t="shared" si="21"/>
        <v>1.1399999999999999</v>
      </c>
      <c r="AE12" s="137">
        <f t="shared" si="22"/>
        <v>1.28</v>
      </c>
      <c r="AF12">
        <f t="shared" si="23"/>
        <v>1.1100000000000001</v>
      </c>
      <c r="AG12">
        <f t="shared" si="24"/>
        <v>1.3</v>
      </c>
      <c r="AH12">
        <f t="shared" si="25"/>
        <v>1.48</v>
      </c>
      <c r="AI12" s="137">
        <f t="shared" si="26"/>
        <v>1.67</v>
      </c>
      <c r="AJ12">
        <f t="shared" si="27"/>
        <v>0.56000000000000005</v>
      </c>
      <c r="AK12">
        <f t="shared" si="28"/>
        <v>0.65</v>
      </c>
      <c r="AL12">
        <f t="shared" si="29"/>
        <v>0.74</v>
      </c>
      <c r="AM12" s="137">
        <f t="shared" si="30"/>
        <v>0.84</v>
      </c>
      <c r="AN12">
        <f t="shared" si="31"/>
        <v>0.65</v>
      </c>
      <c r="AO12">
        <f t="shared" si="32"/>
        <v>0.76</v>
      </c>
      <c r="AP12">
        <f t="shared" si="33"/>
        <v>0.87</v>
      </c>
      <c r="AQ12" s="137">
        <f t="shared" si="34"/>
        <v>0.97</v>
      </c>
      <c r="AR12">
        <f t="shared" si="35"/>
        <v>0.73</v>
      </c>
      <c r="AS12">
        <f t="shared" si="36"/>
        <v>0.85</v>
      </c>
      <c r="AT12">
        <f t="shared" si="37"/>
        <v>0.97</v>
      </c>
      <c r="AU12" s="137">
        <f t="shared" si="38"/>
        <v>1.1000000000000001</v>
      </c>
      <c r="AV12">
        <f t="shared" si="39"/>
        <v>0.9</v>
      </c>
      <c r="AW12">
        <f t="shared" si="40"/>
        <v>1.05</v>
      </c>
      <c r="AX12">
        <f t="shared" si="41"/>
        <v>1.2</v>
      </c>
      <c r="AY12" s="137">
        <f t="shared" si="42"/>
        <v>1.35</v>
      </c>
      <c r="AZ12">
        <f t="shared" si="43"/>
        <v>1.23</v>
      </c>
      <c r="BA12">
        <f t="shared" si="44"/>
        <v>1.36</v>
      </c>
      <c r="BB12">
        <f t="shared" si="45"/>
        <v>1.56</v>
      </c>
      <c r="BC12">
        <f t="shared" si="46"/>
        <v>1.75</v>
      </c>
      <c r="BD12" s="110">
        <f t="shared" si="47"/>
        <v>8</v>
      </c>
      <c r="BE12">
        <f t="shared" si="48"/>
        <v>9</v>
      </c>
      <c r="BF12">
        <f t="shared" si="49"/>
        <v>10</v>
      </c>
      <c r="BG12">
        <f t="shared" si="50"/>
        <v>11</v>
      </c>
      <c r="BH12" s="140">
        <f t="shared" si="51"/>
        <v>9</v>
      </c>
      <c r="BI12">
        <f t="shared" si="52"/>
        <v>10</v>
      </c>
      <c r="BJ12">
        <f t="shared" si="53"/>
        <v>12</v>
      </c>
      <c r="BK12" s="137">
        <f t="shared" si="54"/>
        <v>13</v>
      </c>
      <c r="BL12">
        <f t="shared" si="55"/>
        <v>10</v>
      </c>
      <c r="BM12">
        <f t="shared" si="56"/>
        <v>11</v>
      </c>
      <c r="BN12">
        <f t="shared" si="57"/>
        <v>13</v>
      </c>
      <c r="BO12">
        <f t="shared" si="58"/>
        <v>15</v>
      </c>
      <c r="BP12" s="140">
        <f t="shared" si="59"/>
        <v>12</v>
      </c>
      <c r="BQ12">
        <f t="shared" si="60"/>
        <v>14</v>
      </c>
      <c r="BR12">
        <f t="shared" si="61"/>
        <v>16</v>
      </c>
      <c r="BS12" s="137">
        <f t="shared" si="62"/>
        <v>18</v>
      </c>
      <c r="BT12">
        <f t="shared" si="63"/>
        <v>15</v>
      </c>
      <c r="BU12">
        <f t="shared" si="64"/>
        <v>18</v>
      </c>
      <c r="BV12">
        <f t="shared" si="65"/>
        <v>20</v>
      </c>
      <c r="BW12">
        <f t="shared" si="66"/>
        <v>23</v>
      </c>
      <c r="BX12" s="140">
        <f t="shared" si="67"/>
        <v>8</v>
      </c>
      <c r="BY12">
        <f t="shared" si="68"/>
        <v>9</v>
      </c>
      <c r="BZ12">
        <f t="shared" si="69"/>
        <v>11</v>
      </c>
      <c r="CA12" s="137">
        <f t="shared" si="70"/>
        <v>12</v>
      </c>
      <c r="CB12">
        <f t="shared" si="71"/>
        <v>9</v>
      </c>
      <c r="CC12">
        <f t="shared" si="72"/>
        <v>11</v>
      </c>
      <c r="CD12">
        <f t="shared" si="73"/>
        <v>12</v>
      </c>
      <c r="CE12">
        <f t="shared" si="74"/>
        <v>14</v>
      </c>
      <c r="CF12" s="140">
        <f t="shared" si="75"/>
        <v>10</v>
      </c>
      <c r="CG12">
        <f t="shared" si="76"/>
        <v>12</v>
      </c>
      <c r="CH12">
        <f t="shared" si="77"/>
        <v>14</v>
      </c>
      <c r="CI12" s="137">
        <f t="shared" si="78"/>
        <v>15</v>
      </c>
      <c r="CJ12">
        <f t="shared" si="79"/>
        <v>13</v>
      </c>
      <c r="CK12">
        <f t="shared" si="80"/>
        <v>15</v>
      </c>
      <c r="CL12">
        <f t="shared" si="81"/>
        <v>17</v>
      </c>
      <c r="CM12">
        <f t="shared" si="82"/>
        <v>19</v>
      </c>
      <c r="CN12" s="140">
        <f t="shared" si="83"/>
        <v>16</v>
      </c>
      <c r="CO12">
        <f t="shared" si="84"/>
        <v>19</v>
      </c>
      <c r="CP12">
        <f t="shared" si="85"/>
        <v>22</v>
      </c>
      <c r="CQ12" s="2">
        <f t="shared" si="86"/>
        <v>24</v>
      </c>
    </row>
    <row r="13" spans="1:95" ht="17.25" thickTop="1" thickBot="1" x14ac:dyDescent="0.3">
      <c r="A13" s="12" t="s">
        <v>172</v>
      </c>
      <c r="B13" s="102">
        <v>800</v>
      </c>
      <c r="C13" s="76">
        <f t="shared" si="0"/>
        <v>13.333333333333334</v>
      </c>
      <c r="D13" s="64">
        <v>21</v>
      </c>
      <c r="E13" s="72">
        <v>18</v>
      </c>
      <c r="F13" s="72">
        <v>16</v>
      </c>
      <c r="G13" s="72">
        <v>13</v>
      </c>
      <c r="H13" s="76">
        <v>10</v>
      </c>
      <c r="I13" s="89">
        <f t="shared" si="1"/>
        <v>19.95</v>
      </c>
      <c r="J13" s="66">
        <f t="shared" si="2"/>
        <v>17.099999999999998</v>
      </c>
      <c r="K13" s="66">
        <f t="shared" si="3"/>
        <v>15.2</v>
      </c>
      <c r="L13" s="66">
        <f t="shared" si="4"/>
        <v>12.35</v>
      </c>
      <c r="M13" s="79">
        <f t="shared" si="5"/>
        <v>9.5</v>
      </c>
      <c r="N13" s="107">
        <v>1</v>
      </c>
      <c r="O13" s="110">
        <f t="shared" si="6"/>
        <v>1</v>
      </c>
      <c r="P13">
        <f t="shared" si="7"/>
        <v>0.54</v>
      </c>
      <c r="Q13">
        <f t="shared" si="8"/>
        <v>0.63</v>
      </c>
      <c r="R13">
        <f t="shared" si="9"/>
        <v>0.71</v>
      </c>
      <c r="S13" s="137">
        <f t="shared" si="10"/>
        <v>0.8</v>
      </c>
      <c r="T13">
        <f t="shared" si="11"/>
        <v>0.63</v>
      </c>
      <c r="U13">
        <f t="shared" si="12"/>
        <v>0.73</v>
      </c>
      <c r="V13">
        <f t="shared" si="13"/>
        <v>0.83</v>
      </c>
      <c r="W13" s="137">
        <f t="shared" si="14"/>
        <v>0.94</v>
      </c>
      <c r="X13">
        <f t="shared" si="15"/>
        <v>0.7</v>
      </c>
      <c r="Y13">
        <f t="shared" si="16"/>
        <v>0.82</v>
      </c>
      <c r="Z13">
        <f t="shared" si="17"/>
        <v>0.94</v>
      </c>
      <c r="AA13" s="137">
        <f t="shared" si="18"/>
        <v>1.05</v>
      </c>
      <c r="AB13">
        <f t="shared" si="19"/>
        <v>0.87</v>
      </c>
      <c r="AC13">
        <f t="shared" si="20"/>
        <v>1.01</v>
      </c>
      <c r="AD13">
        <f t="shared" si="21"/>
        <v>1.1499999999999999</v>
      </c>
      <c r="AE13" s="137">
        <f t="shared" si="22"/>
        <v>1.3</v>
      </c>
      <c r="AF13">
        <f t="shared" si="23"/>
        <v>1.1299999999999999</v>
      </c>
      <c r="AG13">
        <f t="shared" si="24"/>
        <v>1.31</v>
      </c>
      <c r="AH13">
        <f t="shared" si="25"/>
        <v>1.5</v>
      </c>
      <c r="AI13" s="137">
        <f t="shared" si="26"/>
        <v>1.69</v>
      </c>
      <c r="AJ13">
        <f t="shared" si="27"/>
        <v>0.56000000000000005</v>
      </c>
      <c r="AK13">
        <f t="shared" si="28"/>
        <v>0.66</v>
      </c>
      <c r="AL13">
        <f t="shared" si="29"/>
        <v>0.75</v>
      </c>
      <c r="AM13" s="137">
        <f t="shared" si="30"/>
        <v>0.85</v>
      </c>
      <c r="AN13">
        <f t="shared" si="31"/>
        <v>0.66</v>
      </c>
      <c r="AO13">
        <f t="shared" si="32"/>
        <v>0.77</v>
      </c>
      <c r="AP13">
        <f t="shared" si="33"/>
        <v>0.88</v>
      </c>
      <c r="AQ13" s="137">
        <f t="shared" si="34"/>
        <v>0.99</v>
      </c>
      <c r="AR13">
        <f t="shared" si="35"/>
        <v>0.74</v>
      </c>
      <c r="AS13">
        <f t="shared" si="36"/>
        <v>0.86</v>
      </c>
      <c r="AT13">
        <f t="shared" si="37"/>
        <v>0.99</v>
      </c>
      <c r="AU13" s="137">
        <f t="shared" si="38"/>
        <v>1.1100000000000001</v>
      </c>
      <c r="AV13">
        <f t="shared" si="39"/>
        <v>0.91</v>
      </c>
      <c r="AW13">
        <f t="shared" si="40"/>
        <v>1.06</v>
      </c>
      <c r="AX13">
        <f t="shared" si="41"/>
        <v>1.21</v>
      </c>
      <c r="AY13" s="137">
        <f t="shared" si="42"/>
        <v>1.37</v>
      </c>
      <c r="AZ13">
        <f t="shared" si="43"/>
        <v>1.25</v>
      </c>
      <c r="BA13">
        <f t="shared" si="44"/>
        <v>1.38</v>
      </c>
      <c r="BB13">
        <f t="shared" si="45"/>
        <v>1.58</v>
      </c>
      <c r="BC13">
        <f t="shared" si="46"/>
        <v>1.78</v>
      </c>
      <c r="BD13" s="110">
        <f t="shared" si="47"/>
        <v>8</v>
      </c>
      <c r="BE13">
        <f t="shared" si="48"/>
        <v>9</v>
      </c>
      <c r="BF13">
        <f t="shared" si="49"/>
        <v>10</v>
      </c>
      <c r="BG13">
        <f t="shared" si="50"/>
        <v>11</v>
      </c>
      <c r="BH13" s="140">
        <f t="shared" si="51"/>
        <v>9</v>
      </c>
      <c r="BI13">
        <f t="shared" si="52"/>
        <v>10</v>
      </c>
      <c r="BJ13">
        <f t="shared" si="53"/>
        <v>12</v>
      </c>
      <c r="BK13" s="137">
        <f t="shared" si="54"/>
        <v>13</v>
      </c>
      <c r="BL13">
        <f t="shared" si="55"/>
        <v>10</v>
      </c>
      <c r="BM13">
        <f t="shared" si="56"/>
        <v>11</v>
      </c>
      <c r="BN13">
        <f t="shared" si="57"/>
        <v>13</v>
      </c>
      <c r="BO13">
        <f t="shared" si="58"/>
        <v>15</v>
      </c>
      <c r="BP13" s="140">
        <f t="shared" si="59"/>
        <v>12</v>
      </c>
      <c r="BQ13">
        <f t="shared" si="60"/>
        <v>14</v>
      </c>
      <c r="BR13">
        <f t="shared" si="61"/>
        <v>16</v>
      </c>
      <c r="BS13" s="137">
        <f t="shared" si="62"/>
        <v>18</v>
      </c>
      <c r="BT13">
        <f t="shared" si="63"/>
        <v>15</v>
      </c>
      <c r="BU13">
        <f t="shared" si="64"/>
        <v>18</v>
      </c>
      <c r="BV13">
        <f t="shared" si="65"/>
        <v>20</v>
      </c>
      <c r="BW13">
        <f t="shared" si="66"/>
        <v>23</v>
      </c>
      <c r="BX13" s="140">
        <f t="shared" si="67"/>
        <v>8</v>
      </c>
      <c r="BY13">
        <f t="shared" si="68"/>
        <v>9</v>
      </c>
      <c r="BZ13">
        <f t="shared" si="69"/>
        <v>11</v>
      </c>
      <c r="CA13" s="137">
        <f t="shared" si="70"/>
        <v>12</v>
      </c>
      <c r="CB13">
        <f t="shared" si="71"/>
        <v>9</v>
      </c>
      <c r="CC13">
        <f t="shared" si="72"/>
        <v>11</v>
      </c>
      <c r="CD13">
        <f t="shared" si="73"/>
        <v>12</v>
      </c>
      <c r="CE13">
        <f t="shared" si="74"/>
        <v>14</v>
      </c>
      <c r="CF13" s="140">
        <f t="shared" si="75"/>
        <v>10</v>
      </c>
      <c r="CG13">
        <f t="shared" si="76"/>
        <v>12</v>
      </c>
      <c r="CH13">
        <f t="shared" si="77"/>
        <v>14</v>
      </c>
      <c r="CI13" s="137">
        <f t="shared" si="78"/>
        <v>15</v>
      </c>
      <c r="CJ13">
        <f t="shared" si="79"/>
        <v>13</v>
      </c>
      <c r="CK13">
        <f t="shared" si="80"/>
        <v>15</v>
      </c>
      <c r="CL13">
        <f t="shared" si="81"/>
        <v>17</v>
      </c>
      <c r="CM13">
        <f t="shared" si="82"/>
        <v>19</v>
      </c>
      <c r="CN13" s="140">
        <f t="shared" si="83"/>
        <v>16</v>
      </c>
      <c r="CO13">
        <f t="shared" si="84"/>
        <v>19</v>
      </c>
      <c r="CP13">
        <f t="shared" si="85"/>
        <v>22</v>
      </c>
      <c r="CQ13" s="2">
        <f t="shared" si="86"/>
        <v>24</v>
      </c>
    </row>
    <row r="14" spans="1:95" ht="17.25" thickTop="1" thickBot="1" x14ac:dyDescent="0.3">
      <c r="A14" s="12" t="s">
        <v>65</v>
      </c>
      <c r="B14" s="64">
        <v>540</v>
      </c>
      <c r="C14" s="76">
        <f t="shared" si="0"/>
        <v>9</v>
      </c>
      <c r="D14" s="64">
        <v>25</v>
      </c>
      <c r="E14" s="72">
        <v>23</v>
      </c>
      <c r="F14" s="72">
        <v>21</v>
      </c>
      <c r="G14" s="72">
        <v>18</v>
      </c>
      <c r="H14" s="76">
        <v>15</v>
      </c>
      <c r="I14" s="89">
        <f t="shared" si="1"/>
        <v>23.75</v>
      </c>
      <c r="J14" s="66">
        <f t="shared" si="2"/>
        <v>21.849999999999998</v>
      </c>
      <c r="K14" s="66">
        <f t="shared" si="3"/>
        <v>19.95</v>
      </c>
      <c r="L14" s="66">
        <f t="shared" si="4"/>
        <v>17.099999999999998</v>
      </c>
      <c r="M14" s="79">
        <f t="shared" si="5"/>
        <v>14.25</v>
      </c>
      <c r="N14" s="107">
        <v>1</v>
      </c>
      <c r="O14" s="110">
        <f t="shared" si="6"/>
        <v>1</v>
      </c>
      <c r="P14">
        <f t="shared" si="7"/>
        <v>0.67</v>
      </c>
      <c r="Q14">
        <f t="shared" si="8"/>
        <v>0.78</v>
      </c>
      <c r="R14">
        <f t="shared" si="9"/>
        <v>0.89</v>
      </c>
      <c r="S14" s="137">
        <f t="shared" si="10"/>
        <v>1</v>
      </c>
      <c r="T14">
        <f t="shared" si="11"/>
        <v>0.72</v>
      </c>
      <c r="U14">
        <f t="shared" si="12"/>
        <v>0.85</v>
      </c>
      <c r="V14">
        <f t="shared" si="13"/>
        <v>0.97</v>
      </c>
      <c r="W14" s="137">
        <f t="shared" si="14"/>
        <v>1.0900000000000001</v>
      </c>
      <c r="X14">
        <f t="shared" si="15"/>
        <v>0.79</v>
      </c>
      <c r="Y14">
        <f t="shared" si="16"/>
        <v>0.93</v>
      </c>
      <c r="Z14">
        <f t="shared" si="17"/>
        <v>1.06</v>
      </c>
      <c r="AA14" s="137">
        <f t="shared" si="18"/>
        <v>1.19</v>
      </c>
      <c r="AB14">
        <f t="shared" si="19"/>
        <v>0.93</v>
      </c>
      <c r="AC14">
        <f t="shared" si="20"/>
        <v>1.08</v>
      </c>
      <c r="AD14">
        <f t="shared" si="21"/>
        <v>1.23</v>
      </c>
      <c r="AE14" s="137">
        <f t="shared" si="22"/>
        <v>1.39</v>
      </c>
      <c r="AF14">
        <f t="shared" si="23"/>
        <v>1.1100000000000001</v>
      </c>
      <c r="AG14">
        <f t="shared" si="24"/>
        <v>1.3</v>
      </c>
      <c r="AH14">
        <f t="shared" si="25"/>
        <v>1.48</v>
      </c>
      <c r="AI14" s="137">
        <f t="shared" si="26"/>
        <v>1.67</v>
      </c>
      <c r="AJ14">
        <f t="shared" si="27"/>
        <v>0.7</v>
      </c>
      <c r="AK14">
        <f t="shared" si="28"/>
        <v>0.82</v>
      </c>
      <c r="AL14">
        <f t="shared" si="29"/>
        <v>0.94</v>
      </c>
      <c r="AM14" s="137">
        <f t="shared" si="30"/>
        <v>1.05</v>
      </c>
      <c r="AN14">
        <f t="shared" si="31"/>
        <v>0.76</v>
      </c>
      <c r="AO14">
        <f t="shared" si="32"/>
        <v>0.89</v>
      </c>
      <c r="AP14">
        <f t="shared" si="33"/>
        <v>1.02</v>
      </c>
      <c r="AQ14" s="137">
        <f t="shared" si="34"/>
        <v>1.1399999999999999</v>
      </c>
      <c r="AR14">
        <f t="shared" si="35"/>
        <v>0.84</v>
      </c>
      <c r="AS14">
        <f t="shared" si="36"/>
        <v>0.97</v>
      </c>
      <c r="AT14">
        <f t="shared" si="37"/>
        <v>1.1100000000000001</v>
      </c>
      <c r="AU14" s="137">
        <f t="shared" si="38"/>
        <v>1.25</v>
      </c>
      <c r="AV14">
        <f t="shared" si="39"/>
        <v>0.97</v>
      </c>
      <c r="AW14">
        <f t="shared" si="40"/>
        <v>1.1399999999999999</v>
      </c>
      <c r="AX14">
        <f t="shared" si="41"/>
        <v>1.3</v>
      </c>
      <c r="AY14" s="137">
        <f t="shared" si="42"/>
        <v>1.46</v>
      </c>
      <c r="AZ14">
        <f t="shared" si="43"/>
        <v>1.23</v>
      </c>
      <c r="BA14">
        <f t="shared" si="44"/>
        <v>1.36</v>
      </c>
      <c r="BB14">
        <f t="shared" si="45"/>
        <v>1.56</v>
      </c>
      <c r="BC14">
        <f t="shared" si="46"/>
        <v>1.75</v>
      </c>
      <c r="BD14" s="110">
        <f t="shared" si="47"/>
        <v>6</v>
      </c>
      <c r="BE14">
        <f t="shared" si="48"/>
        <v>7</v>
      </c>
      <c r="BF14">
        <f t="shared" si="49"/>
        <v>8</v>
      </c>
      <c r="BG14">
        <f t="shared" si="50"/>
        <v>9</v>
      </c>
      <c r="BH14" s="140">
        <f t="shared" si="51"/>
        <v>7</v>
      </c>
      <c r="BI14">
        <f t="shared" si="52"/>
        <v>8</v>
      </c>
      <c r="BJ14">
        <f t="shared" si="53"/>
        <v>9</v>
      </c>
      <c r="BK14" s="137">
        <f t="shared" si="54"/>
        <v>10</v>
      </c>
      <c r="BL14">
        <f t="shared" si="55"/>
        <v>8</v>
      </c>
      <c r="BM14">
        <f t="shared" si="56"/>
        <v>9</v>
      </c>
      <c r="BN14">
        <f t="shared" si="57"/>
        <v>10</v>
      </c>
      <c r="BO14">
        <f t="shared" si="58"/>
        <v>11</v>
      </c>
      <c r="BP14" s="140">
        <f t="shared" si="59"/>
        <v>9</v>
      </c>
      <c r="BQ14">
        <f t="shared" si="60"/>
        <v>10</v>
      </c>
      <c r="BR14">
        <f t="shared" si="61"/>
        <v>12</v>
      </c>
      <c r="BS14" s="137">
        <f t="shared" si="62"/>
        <v>13</v>
      </c>
      <c r="BT14">
        <f t="shared" si="63"/>
        <v>10</v>
      </c>
      <c r="BU14">
        <f t="shared" si="64"/>
        <v>12</v>
      </c>
      <c r="BV14">
        <f t="shared" si="65"/>
        <v>14</v>
      </c>
      <c r="BW14">
        <f t="shared" si="66"/>
        <v>15</v>
      </c>
      <c r="BX14" s="140">
        <f t="shared" si="67"/>
        <v>7</v>
      </c>
      <c r="BY14">
        <f t="shared" si="68"/>
        <v>8</v>
      </c>
      <c r="BZ14">
        <f t="shared" si="69"/>
        <v>9</v>
      </c>
      <c r="CA14" s="137">
        <f t="shared" si="70"/>
        <v>10</v>
      </c>
      <c r="CB14">
        <f t="shared" si="71"/>
        <v>7</v>
      </c>
      <c r="CC14">
        <f t="shared" si="72"/>
        <v>9</v>
      </c>
      <c r="CD14">
        <f t="shared" si="73"/>
        <v>10</v>
      </c>
      <c r="CE14">
        <f t="shared" si="74"/>
        <v>11</v>
      </c>
      <c r="CF14" s="140">
        <f t="shared" si="75"/>
        <v>8</v>
      </c>
      <c r="CG14">
        <f t="shared" si="76"/>
        <v>9</v>
      </c>
      <c r="CH14">
        <f t="shared" si="77"/>
        <v>11</v>
      </c>
      <c r="CI14" s="137">
        <f t="shared" si="78"/>
        <v>12</v>
      </c>
      <c r="CJ14">
        <f t="shared" si="79"/>
        <v>9</v>
      </c>
      <c r="CK14">
        <f t="shared" si="80"/>
        <v>11</v>
      </c>
      <c r="CL14">
        <f t="shared" si="81"/>
        <v>12</v>
      </c>
      <c r="CM14">
        <f t="shared" si="82"/>
        <v>14</v>
      </c>
      <c r="CN14" s="140">
        <f t="shared" si="83"/>
        <v>11</v>
      </c>
      <c r="CO14">
        <f t="shared" si="84"/>
        <v>13</v>
      </c>
      <c r="CP14">
        <f t="shared" si="85"/>
        <v>15</v>
      </c>
      <c r="CQ14" s="2">
        <f t="shared" si="86"/>
        <v>16</v>
      </c>
    </row>
    <row r="15" spans="1:95" ht="17.25" thickTop="1" thickBot="1" x14ac:dyDescent="0.3">
      <c r="A15" s="12" t="s">
        <v>67</v>
      </c>
      <c r="B15" s="64">
        <v>240</v>
      </c>
      <c r="C15" s="76">
        <f t="shared" si="0"/>
        <v>4</v>
      </c>
      <c r="D15" s="64">
        <v>51</v>
      </c>
      <c r="E15" s="72">
        <v>44</v>
      </c>
      <c r="F15" s="72">
        <v>40</v>
      </c>
      <c r="G15" s="72">
        <v>32</v>
      </c>
      <c r="H15" s="76">
        <v>24</v>
      </c>
      <c r="I15" s="89">
        <f t="shared" si="1"/>
        <v>48.449999999999996</v>
      </c>
      <c r="J15" s="66">
        <f t="shared" si="2"/>
        <v>41.8</v>
      </c>
      <c r="K15" s="66">
        <f t="shared" si="3"/>
        <v>38</v>
      </c>
      <c r="L15" s="66">
        <f t="shared" si="4"/>
        <v>30.4</v>
      </c>
      <c r="M15" s="79">
        <f t="shared" si="5"/>
        <v>22.799999999999997</v>
      </c>
      <c r="N15" s="107">
        <v>1</v>
      </c>
      <c r="O15" s="110">
        <f t="shared" si="6"/>
        <v>1</v>
      </c>
      <c r="P15">
        <f t="shared" si="7"/>
        <v>0.74</v>
      </c>
      <c r="Q15">
        <f t="shared" si="8"/>
        <v>0.86</v>
      </c>
      <c r="R15">
        <f t="shared" si="9"/>
        <v>0.98</v>
      </c>
      <c r="S15" s="137">
        <f t="shared" si="10"/>
        <v>1.1000000000000001</v>
      </c>
      <c r="T15">
        <f t="shared" si="11"/>
        <v>0.85</v>
      </c>
      <c r="U15">
        <f t="shared" si="12"/>
        <v>0.99</v>
      </c>
      <c r="V15">
        <f t="shared" si="13"/>
        <v>1.1399999999999999</v>
      </c>
      <c r="W15" s="137">
        <f t="shared" si="14"/>
        <v>1.28</v>
      </c>
      <c r="X15">
        <f t="shared" si="15"/>
        <v>0.94</v>
      </c>
      <c r="Y15">
        <f t="shared" si="16"/>
        <v>1.0900000000000001</v>
      </c>
      <c r="Z15">
        <f t="shared" si="17"/>
        <v>1.25</v>
      </c>
      <c r="AA15" s="137">
        <f t="shared" si="18"/>
        <v>1.41</v>
      </c>
      <c r="AB15">
        <f t="shared" si="19"/>
        <v>1.17</v>
      </c>
      <c r="AC15">
        <f t="shared" si="20"/>
        <v>1.37</v>
      </c>
      <c r="AD15">
        <f t="shared" si="21"/>
        <v>1.56</v>
      </c>
      <c r="AE15" s="137">
        <f t="shared" si="22"/>
        <v>1.76</v>
      </c>
      <c r="AF15">
        <f t="shared" si="23"/>
        <v>1.56</v>
      </c>
      <c r="AG15">
        <f t="shared" si="24"/>
        <v>1.82</v>
      </c>
      <c r="AH15">
        <f t="shared" si="25"/>
        <v>2.08</v>
      </c>
      <c r="AI15" s="137">
        <f t="shared" si="26"/>
        <v>2.34</v>
      </c>
      <c r="AJ15">
        <f t="shared" si="27"/>
        <v>0.77</v>
      </c>
      <c r="AK15">
        <f t="shared" si="28"/>
        <v>0.9</v>
      </c>
      <c r="AL15">
        <f t="shared" si="29"/>
        <v>1.03</v>
      </c>
      <c r="AM15" s="137">
        <f t="shared" si="30"/>
        <v>1.1599999999999999</v>
      </c>
      <c r="AN15">
        <f t="shared" si="31"/>
        <v>0.9</v>
      </c>
      <c r="AO15">
        <f t="shared" si="32"/>
        <v>1.05</v>
      </c>
      <c r="AP15">
        <f t="shared" si="33"/>
        <v>1.2</v>
      </c>
      <c r="AQ15" s="137">
        <f t="shared" si="34"/>
        <v>1.35</v>
      </c>
      <c r="AR15">
        <f t="shared" si="35"/>
        <v>0.99</v>
      </c>
      <c r="AS15">
        <f t="shared" si="36"/>
        <v>1.1499999999999999</v>
      </c>
      <c r="AT15">
        <f t="shared" si="37"/>
        <v>1.32</v>
      </c>
      <c r="AU15" s="137">
        <f t="shared" si="38"/>
        <v>1.48</v>
      </c>
      <c r="AV15">
        <f t="shared" si="39"/>
        <v>1.23</v>
      </c>
      <c r="AW15">
        <f t="shared" si="40"/>
        <v>1.44</v>
      </c>
      <c r="AX15">
        <f t="shared" si="41"/>
        <v>1.64</v>
      </c>
      <c r="AY15" s="137">
        <f t="shared" si="42"/>
        <v>1.85</v>
      </c>
      <c r="AZ15">
        <f t="shared" si="43"/>
        <v>1.73</v>
      </c>
      <c r="BA15">
        <f t="shared" si="44"/>
        <v>1.92</v>
      </c>
      <c r="BB15">
        <f t="shared" si="45"/>
        <v>2.19</v>
      </c>
      <c r="BC15">
        <f t="shared" si="46"/>
        <v>2.4700000000000002</v>
      </c>
      <c r="BD15" s="110">
        <f t="shared" si="47"/>
        <v>3</v>
      </c>
      <c r="BE15">
        <f t="shared" si="48"/>
        <v>4</v>
      </c>
      <c r="BF15">
        <f t="shared" si="49"/>
        <v>4</v>
      </c>
      <c r="BG15">
        <f t="shared" si="50"/>
        <v>5</v>
      </c>
      <c r="BH15" s="140">
        <f t="shared" si="51"/>
        <v>4</v>
      </c>
      <c r="BI15">
        <f t="shared" si="52"/>
        <v>4</v>
      </c>
      <c r="BJ15">
        <f t="shared" si="53"/>
        <v>5</v>
      </c>
      <c r="BK15" s="137">
        <f t="shared" si="54"/>
        <v>6</v>
      </c>
      <c r="BL15">
        <f t="shared" si="55"/>
        <v>4</v>
      </c>
      <c r="BM15">
        <f t="shared" si="56"/>
        <v>5</v>
      </c>
      <c r="BN15">
        <f t="shared" si="57"/>
        <v>5</v>
      </c>
      <c r="BO15">
        <f t="shared" si="58"/>
        <v>6</v>
      </c>
      <c r="BP15" s="140">
        <f t="shared" si="59"/>
        <v>5</v>
      </c>
      <c r="BQ15">
        <f t="shared" si="60"/>
        <v>6</v>
      </c>
      <c r="BR15">
        <f t="shared" si="61"/>
        <v>7</v>
      </c>
      <c r="BS15" s="137">
        <f t="shared" si="62"/>
        <v>8</v>
      </c>
      <c r="BT15">
        <f t="shared" si="63"/>
        <v>7</v>
      </c>
      <c r="BU15">
        <f t="shared" si="64"/>
        <v>8</v>
      </c>
      <c r="BV15">
        <f t="shared" si="65"/>
        <v>9</v>
      </c>
      <c r="BW15">
        <f t="shared" si="66"/>
        <v>10</v>
      </c>
      <c r="BX15" s="140">
        <f t="shared" si="67"/>
        <v>4</v>
      </c>
      <c r="BY15">
        <f t="shared" si="68"/>
        <v>4</v>
      </c>
      <c r="BZ15">
        <f t="shared" si="69"/>
        <v>5</v>
      </c>
      <c r="CA15" s="137">
        <f t="shared" si="70"/>
        <v>5</v>
      </c>
      <c r="CB15">
        <f t="shared" si="71"/>
        <v>4</v>
      </c>
      <c r="CC15">
        <f t="shared" si="72"/>
        <v>5</v>
      </c>
      <c r="CD15">
        <f t="shared" si="73"/>
        <v>5</v>
      </c>
      <c r="CE15">
        <f t="shared" si="74"/>
        <v>6</v>
      </c>
      <c r="CF15" s="140">
        <f t="shared" si="75"/>
        <v>4</v>
      </c>
      <c r="CG15">
        <f t="shared" si="76"/>
        <v>5</v>
      </c>
      <c r="CH15">
        <f t="shared" si="77"/>
        <v>6</v>
      </c>
      <c r="CI15" s="137">
        <f t="shared" si="78"/>
        <v>6</v>
      </c>
      <c r="CJ15">
        <f t="shared" si="79"/>
        <v>5</v>
      </c>
      <c r="CK15">
        <f t="shared" si="80"/>
        <v>6</v>
      </c>
      <c r="CL15">
        <f t="shared" si="81"/>
        <v>7</v>
      </c>
      <c r="CM15">
        <f t="shared" si="82"/>
        <v>8</v>
      </c>
      <c r="CN15" s="140">
        <f t="shared" si="83"/>
        <v>7</v>
      </c>
      <c r="CO15">
        <f t="shared" si="84"/>
        <v>8</v>
      </c>
      <c r="CP15">
        <f t="shared" si="85"/>
        <v>9</v>
      </c>
      <c r="CQ15" s="2">
        <f t="shared" si="86"/>
        <v>10</v>
      </c>
    </row>
    <row r="16" spans="1:95" ht="17.25" thickTop="1" thickBot="1" x14ac:dyDescent="0.3">
      <c r="A16" s="12" t="s">
        <v>69</v>
      </c>
      <c r="B16" s="64">
        <v>930</v>
      </c>
      <c r="C16" s="76">
        <f t="shared" si="0"/>
        <v>15.5</v>
      </c>
      <c r="D16" s="64">
        <v>14</v>
      </c>
      <c r="E16" s="72">
        <v>14</v>
      </c>
      <c r="F16" s="72">
        <v>13</v>
      </c>
      <c r="G16" s="72">
        <v>12</v>
      </c>
      <c r="H16" s="76">
        <v>10</v>
      </c>
      <c r="I16" s="89">
        <f t="shared" si="1"/>
        <v>13.299999999999999</v>
      </c>
      <c r="J16" s="66">
        <f t="shared" si="2"/>
        <v>13.299999999999999</v>
      </c>
      <c r="K16" s="66">
        <f t="shared" si="3"/>
        <v>12.35</v>
      </c>
      <c r="L16" s="66">
        <f t="shared" si="4"/>
        <v>11.399999999999999</v>
      </c>
      <c r="M16" s="79">
        <f t="shared" si="5"/>
        <v>9.5</v>
      </c>
      <c r="N16" s="107">
        <v>1</v>
      </c>
      <c r="O16" s="110">
        <f t="shared" si="6"/>
        <v>1</v>
      </c>
      <c r="P16">
        <f t="shared" si="7"/>
        <v>0.69</v>
      </c>
      <c r="Q16">
        <f t="shared" si="8"/>
        <v>0.81</v>
      </c>
      <c r="R16">
        <f t="shared" si="9"/>
        <v>0.92</v>
      </c>
      <c r="S16" s="137">
        <f t="shared" si="10"/>
        <v>1.04</v>
      </c>
      <c r="T16">
        <f t="shared" si="11"/>
        <v>0.69</v>
      </c>
      <c r="U16">
        <f t="shared" si="12"/>
        <v>0.81</v>
      </c>
      <c r="V16">
        <f t="shared" si="13"/>
        <v>0.92</v>
      </c>
      <c r="W16" s="137">
        <f t="shared" si="14"/>
        <v>1.04</v>
      </c>
      <c r="X16">
        <f t="shared" si="15"/>
        <v>0.74</v>
      </c>
      <c r="Y16">
        <f t="shared" si="16"/>
        <v>0.87</v>
      </c>
      <c r="Z16">
        <f t="shared" si="17"/>
        <v>0.99</v>
      </c>
      <c r="AA16" s="137">
        <f t="shared" si="18"/>
        <v>1.1200000000000001</v>
      </c>
      <c r="AB16">
        <f t="shared" si="19"/>
        <v>0.81</v>
      </c>
      <c r="AC16">
        <f t="shared" si="20"/>
        <v>0.94</v>
      </c>
      <c r="AD16">
        <f t="shared" si="21"/>
        <v>1.08</v>
      </c>
      <c r="AE16" s="137">
        <f t="shared" si="22"/>
        <v>1.21</v>
      </c>
      <c r="AF16">
        <f t="shared" si="23"/>
        <v>0.97</v>
      </c>
      <c r="AG16">
        <f t="shared" si="24"/>
        <v>1.1299999999999999</v>
      </c>
      <c r="AH16">
        <f t="shared" si="25"/>
        <v>1.29</v>
      </c>
      <c r="AI16" s="137">
        <f t="shared" si="26"/>
        <v>1.45</v>
      </c>
      <c r="AJ16">
        <f t="shared" si="27"/>
        <v>0.73</v>
      </c>
      <c r="AK16">
        <f t="shared" si="28"/>
        <v>0.85</v>
      </c>
      <c r="AL16">
        <f t="shared" si="29"/>
        <v>0.97</v>
      </c>
      <c r="AM16" s="137">
        <f t="shared" si="30"/>
        <v>1.0900000000000001</v>
      </c>
      <c r="AN16">
        <f t="shared" si="31"/>
        <v>0.73</v>
      </c>
      <c r="AO16">
        <f t="shared" si="32"/>
        <v>0.85</v>
      </c>
      <c r="AP16">
        <f t="shared" si="33"/>
        <v>0.97</v>
      </c>
      <c r="AQ16" s="137">
        <f t="shared" si="34"/>
        <v>1.0900000000000001</v>
      </c>
      <c r="AR16">
        <f t="shared" si="35"/>
        <v>0.78</v>
      </c>
      <c r="AS16">
        <f t="shared" si="36"/>
        <v>0.91</v>
      </c>
      <c r="AT16">
        <f t="shared" si="37"/>
        <v>1.04</v>
      </c>
      <c r="AU16" s="137">
        <f t="shared" si="38"/>
        <v>1.18</v>
      </c>
      <c r="AV16">
        <f t="shared" si="39"/>
        <v>0.85</v>
      </c>
      <c r="AW16">
        <f t="shared" si="40"/>
        <v>0.99</v>
      </c>
      <c r="AX16">
        <f t="shared" si="41"/>
        <v>1.1299999999999999</v>
      </c>
      <c r="AY16" s="137">
        <f t="shared" si="42"/>
        <v>1.27</v>
      </c>
      <c r="AZ16">
        <f t="shared" si="43"/>
        <v>1.07</v>
      </c>
      <c r="BA16">
        <f t="shared" si="44"/>
        <v>1.19</v>
      </c>
      <c r="BB16">
        <f t="shared" si="45"/>
        <v>1.36</v>
      </c>
      <c r="BC16">
        <f t="shared" si="46"/>
        <v>1.53</v>
      </c>
      <c r="BD16" s="110">
        <f t="shared" si="47"/>
        <v>11</v>
      </c>
      <c r="BE16">
        <f t="shared" si="48"/>
        <v>13</v>
      </c>
      <c r="BF16">
        <f t="shared" si="49"/>
        <v>15</v>
      </c>
      <c r="BG16">
        <f t="shared" si="50"/>
        <v>17</v>
      </c>
      <c r="BH16" s="140">
        <f t="shared" si="51"/>
        <v>11</v>
      </c>
      <c r="BI16">
        <f t="shared" si="52"/>
        <v>13</v>
      </c>
      <c r="BJ16">
        <f t="shared" si="53"/>
        <v>15</v>
      </c>
      <c r="BK16" s="137">
        <f t="shared" si="54"/>
        <v>17</v>
      </c>
      <c r="BL16">
        <f t="shared" si="55"/>
        <v>12</v>
      </c>
      <c r="BM16">
        <f t="shared" si="56"/>
        <v>14</v>
      </c>
      <c r="BN16">
        <f t="shared" si="57"/>
        <v>16</v>
      </c>
      <c r="BO16">
        <f t="shared" si="58"/>
        <v>18</v>
      </c>
      <c r="BP16" s="140">
        <f t="shared" si="59"/>
        <v>13</v>
      </c>
      <c r="BQ16">
        <f t="shared" si="60"/>
        <v>15</v>
      </c>
      <c r="BR16">
        <f t="shared" si="61"/>
        <v>17</v>
      </c>
      <c r="BS16" s="137">
        <f t="shared" si="62"/>
        <v>19</v>
      </c>
      <c r="BT16">
        <f t="shared" si="63"/>
        <v>15</v>
      </c>
      <c r="BU16">
        <f t="shared" si="64"/>
        <v>18</v>
      </c>
      <c r="BV16">
        <f t="shared" si="65"/>
        <v>20</v>
      </c>
      <c r="BW16">
        <f t="shared" si="66"/>
        <v>23</v>
      </c>
      <c r="BX16" s="140">
        <f t="shared" si="67"/>
        <v>12</v>
      </c>
      <c r="BY16">
        <f t="shared" si="68"/>
        <v>14</v>
      </c>
      <c r="BZ16">
        <f t="shared" si="69"/>
        <v>16</v>
      </c>
      <c r="CA16" s="137">
        <f t="shared" si="70"/>
        <v>17</v>
      </c>
      <c r="CB16">
        <f t="shared" si="71"/>
        <v>12</v>
      </c>
      <c r="CC16">
        <f t="shared" si="72"/>
        <v>14</v>
      </c>
      <c r="CD16">
        <f t="shared" si="73"/>
        <v>16</v>
      </c>
      <c r="CE16">
        <f t="shared" si="74"/>
        <v>17</v>
      </c>
      <c r="CF16" s="140">
        <f t="shared" si="75"/>
        <v>13</v>
      </c>
      <c r="CG16">
        <f t="shared" si="76"/>
        <v>15</v>
      </c>
      <c r="CH16">
        <f t="shared" si="77"/>
        <v>17</v>
      </c>
      <c r="CI16" s="137">
        <f t="shared" si="78"/>
        <v>19</v>
      </c>
      <c r="CJ16">
        <f t="shared" si="79"/>
        <v>14</v>
      </c>
      <c r="CK16">
        <f t="shared" si="80"/>
        <v>16</v>
      </c>
      <c r="CL16">
        <f t="shared" si="81"/>
        <v>18</v>
      </c>
      <c r="CM16">
        <f t="shared" si="82"/>
        <v>20</v>
      </c>
      <c r="CN16" s="140">
        <f t="shared" si="83"/>
        <v>16</v>
      </c>
      <c r="CO16">
        <f t="shared" si="84"/>
        <v>19</v>
      </c>
      <c r="CP16">
        <f t="shared" si="85"/>
        <v>22</v>
      </c>
      <c r="CQ16" s="2">
        <f t="shared" si="86"/>
        <v>24</v>
      </c>
    </row>
    <row r="17" spans="1:95" ht="17.25" thickTop="1" thickBot="1" x14ac:dyDescent="0.3">
      <c r="A17" s="12" t="s">
        <v>72</v>
      </c>
      <c r="B17" s="64">
        <v>300</v>
      </c>
      <c r="C17" s="76">
        <f t="shared" si="0"/>
        <v>5</v>
      </c>
      <c r="D17" s="64">
        <v>36</v>
      </c>
      <c r="E17" s="72">
        <v>33</v>
      </c>
      <c r="F17" s="72">
        <v>31</v>
      </c>
      <c r="G17" s="72">
        <v>26</v>
      </c>
      <c r="H17" s="76">
        <v>22</v>
      </c>
      <c r="I17" s="89">
        <f t="shared" si="1"/>
        <v>34.199999999999996</v>
      </c>
      <c r="J17" s="66">
        <f t="shared" si="2"/>
        <v>31.349999999999998</v>
      </c>
      <c r="K17" s="66">
        <f t="shared" si="3"/>
        <v>29.45</v>
      </c>
      <c r="L17" s="66">
        <f t="shared" si="4"/>
        <v>24.7</v>
      </c>
      <c r="M17" s="79">
        <f t="shared" si="5"/>
        <v>20.9</v>
      </c>
      <c r="N17" s="107">
        <v>1</v>
      </c>
      <c r="O17" s="110">
        <f t="shared" si="6"/>
        <v>1</v>
      </c>
      <c r="P17">
        <f t="shared" si="7"/>
        <v>0.83</v>
      </c>
      <c r="Q17">
        <f t="shared" si="8"/>
        <v>0.97</v>
      </c>
      <c r="R17">
        <f t="shared" si="9"/>
        <v>1.1100000000000001</v>
      </c>
      <c r="S17" s="137">
        <f t="shared" si="10"/>
        <v>1.25</v>
      </c>
      <c r="T17">
        <f t="shared" si="11"/>
        <v>0.91</v>
      </c>
      <c r="U17">
        <f t="shared" si="12"/>
        <v>1.06</v>
      </c>
      <c r="V17">
        <f t="shared" si="13"/>
        <v>1.21</v>
      </c>
      <c r="W17" s="137">
        <f t="shared" si="14"/>
        <v>1.36</v>
      </c>
      <c r="X17">
        <f t="shared" si="15"/>
        <v>0.97</v>
      </c>
      <c r="Y17">
        <f t="shared" si="16"/>
        <v>1.1299999999999999</v>
      </c>
      <c r="Z17">
        <f t="shared" si="17"/>
        <v>1.29</v>
      </c>
      <c r="AA17" s="137">
        <f t="shared" si="18"/>
        <v>1.45</v>
      </c>
      <c r="AB17">
        <f t="shared" si="19"/>
        <v>1.1499999999999999</v>
      </c>
      <c r="AC17">
        <f t="shared" si="20"/>
        <v>1.35</v>
      </c>
      <c r="AD17">
        <f t="shared" si="21"/>
        <v>1.54</v>
      </c>
      <c r="AE17" s="137">
        <f t="shared" si="22"/>
        <v>1.73</v>
      </c>
      <c r="AF17">
        <f t="shared" si="23"/>
        <v>1.36</v>
      </c>
      <c r="AG17">
        <f t="shared" si="24"/>
        <v>1.59</v>
      </c>
      <c r="AH17">
        <f t="shared" si="25"/>
        <v>1.82</v>
      </c>
      <c r="AI17" s="137">
        <f t="shared" si="26"/>
        <v>2.0499999999999998</v>
      </c>
      <c r="AJ17">
        <f t="shared" si="27"/>
        <v>0.88</v>
      </c>
      <c r="AK17">
        <f t="shared" si="28"/>
        <v>1.02</v>
      </c>
      <c r="AL17">
        <f t="shared" si="29"/>
        <v>1.17</v>
      </c>
      <c r="AM17" s="137">
        <f t="shared" si="30"/>
        <v>1.32</v>
      </c>
      <c r="AN17">
        <f t="shared" si="31"/>
        <v>0.96</v>
      </c>
      <c r="AO17">
        <f t="shared" si="32"/>
        <v>1.1200000000000001</v>
      </c>
      <c r="AP17">
        <f t="shared" si="33"/>
        <v>1.28</v>
      </c>
      <c r="AQ17" s="137">
        <f t="shared" si="34"/>
        <v>1.44</v>
      </c>
      <c r="AR17">
        <f t="shared" si="35"/>
        <v>1.02</v>
      </c>
      <c r="AS17">
        <f t="shared" si="36"/>
        <v>1.19</v>
      </c>
      <c r="AT17">
        <f t="shared" si="37"/>
        <v>1.36</v>
      </c>
      <c r="AU17" s="137">
        <f t="shared" si="38"/>
        <v>1.53</v>
      </c>
      <c r="AV17">
        <f t="shared" si="39"/>
        <v>1.21</v>
      </c>
      <c r="AW17">
        <f t="shared" si="40"/>
        <v>1.42</v>
      </c>
      <c r="AX17">
        <f t="shared" si="41"/>
        <v>1.62</v>
      </c>
      <c r="AY17" s="137">
        <f t="shared" si="42"/>
        <v>1.82</v>
      </c>
      <c r="AZ17">
        <f t="shared" si="43"/>
        <v>1.51</v>
      </c>
      <c r="BA17">
        <f t="shared" si="44"/>
        <v>1.67</v>
      </c>
      <c r="BB17">
        <f t="shared" si="45"/>
        <v>1.91</v>
      </c>
      <c r="BC17">
        <f t="shared" si="46"/>
        <v>2.15</v>
      </c>
      <c r="BD17" s="110">
        <f t="shared" si="47"/>
        <v>5</v>
      </c>
      <c r="BE17">
        <f t="shared" si="48"/>
        <v>5</v>
      </c>
      <c r="BF17">
        <f t="shared" si="49"/>
        <v>6</v>
      </c>
      <c r="BG17">
        <f t="shared" si="50"/>
        <v>7</v>
      </c>
      <c r="BH17" s="140">
        <f t="shared" si="51"/>
        <v>5</v>
      </c>
      <c r="BI17">
        <f t="shared" si="52"/>
        <v>6</v>
      </c>
      <c r="BJ17">
        <f t="shared" si="53"/>
        <v>7</v>
      </c>
      <c r="BK17" s="137">
        <f t="shared" si="54"/>
        <v>7</v>
      </c>
      <c r="BL17">
        <f t="shared" si="55"/>
        <v>5</v>
      </c>
      <c r="BM17">
        <f t="shared" si="56"/>
        <v>6</v>
      </c>
      <c r="BN17">
        <f t="shared" si="57"/>
        <v>7</v>
      </c>
      <c r="BO17">
        <f t="shared" si="58"/>
        <v>8</v>
      </c>
      <c r="BP17" s="140">
        <f t="shared" si="59"/>
        <v>6</v>
      </c>
      <c r="BQ17">
        <f t="shared" si="60"/>
        <v>7</v>
      </c>
      <c r="BR17">
        <f t="shared" si="61"/>
        <v>8</v>
      </c>
      <c r="BS17" s="137">
        <f t="shared" si="62"/>
        <v>9</v>
      </c>
      <c r="BT17">
        <f t="shared" si="63"/>
        <v>7</v>
      </c>
      <c r="BU17">
        <f t="shared" si="64"/>
        <v>8</v>
      </c>
      <c r="BV17">
        <f t="shared" si="65"/>
        <v>10</v>
      </c>
      <c r="BW17">
        <f t="shared" si="66"/>
        <v>11</v>
      </c>
      <c r="BX17" s="140">
        <f t="shared" si="67"/>
        <v>5</v>
      </c>
      <c r="BY17">
        <f t="shared" si="68"/>
        <v>6</v>
      </c>
      <c r="BZ17">
        <f t="shared" si="69"/>
        <v>6</v>
      </c>
      <c r="CA17" s="137">
        <f t="shared" si="70"/>
        <v>7</v>
      </c>
      <c r="CB17">
        <f t="shared" si="71"/>
        <v>5</v>
      </c>
      <c r="CC17">
        <f t="shared" si="72"/>
        <v>6</v>
      </c>
      <c r="CD17">
        <f t="shared" si="73"/>
        <v>7</v>
      </c>
      <c r="CE17">
        <f t="shared" si="74"/>
        <v>8</v>
      </c>
      <c r="CF17" s="140">
        <f t="shared" si="75"/>
        <v>6</v>
      </c>
      <c r="CG17">
        <f t="shared" si="76"/>
        <v>6</v>
      </c>
      <c r="CH17">
        <f t="shared" si="77"/>
        <v>7</v>
      </c>
      <c r="CI17" s="137">
        <f t="shared" si="78"/>
        <v>8</v>
      </c>
      <c r="CJ17">
        <f t="shared" si="79"/>
        <v>7</v>
      </c>
      <c r="CK17">
        <f t="shared" si="80"/>
        <v>8</v>
      </c>
      <c r="CL17">
        <f t="shared" si="81"/>
        <v>9</v>
      </c>
      <c r="CM17">
        <f t="shared" si="82"/>
        <v>10</v>
      </c>
      <c r="CN17" s="140">
        <f t="shared" si="83"/>
        <v>8</v>
      </c>
      <c r="CO17">
        <f t="shared" si="84"/>
        <v>9</v>
      </c>
      <c r="CP17">
        <f t="shared" si="85"/>
        <v>10</v>
      </c>
      <c r="CQ17" s="2">
        <f t="shared" si="86"/>
        <v>11</v>
      </c>
    </row>
    <row r="18" spans="1:95" ht="17.25" thickTop="1" thickBot="1" x14ac:dyDescent="0.3">
      <c r="A18" s="12" t="s">
        <v>170</v>
      </c>
      <c r="B18" s="64">
        <v>390</v>
      </c>
      <c r="C18" s="76">
        <f t="shared" si="0"/>
        <v>6.5</v>
      </c>
      <c r="D18" s="64">
        <v>36</v>
      </c>
      <c r="E18" s="72">
        <v>33</v>
      </c>
      <c r="F18" s="72">
        <v>31</v>
      </c>
      <c r="G18" s="72">
        <v>26</v>
      </c>
      <c r="H18" s="76">
        <v>22</v>
      </c>
      <c r="I18" s="89">
        <f t="shared" si="1"/>
        <v>34.199999999999996</v>
      </c>
      <c r="J18" s="66">
        <f t="shared" si="2"/>
        <v>31.349999999999998</v>
      </c>
      <c r="K18" s="66">
        <f t="shared" si="3"/>
        <v>29.45</v>
      </c>
      <c r="L18" s="66">
        <f t="shared" si="4"/>
        <v>24.7</v>
      </c>
      <c r="M18" s="79">
        <f t="shared" si="5"/>
        <v>20.9</v>
      </c>
      <c r="N18" s="107">
        <v>1</v>
      </c>
      <c r="O18" s="110">
        <f t="shared" si="6"/>
        <v>1</v>
      </c>
      <c r="P18">
        <f t="shared" si="7"/>
        <v>0.64</v>
      </c>
      <c r="Q18">
        <f t="shared" si="8"/>
        <v>0.75</v>
      </c>
      <c r="R18">
        <f t="shared" si="9"/>
        <v>0.85</v>
      </c>
      <c r="S18" s="137">
        <f t="shared" si="10"/>
        <v>0.96</v>
      </c>
      <c r="T18">
        <f t="shared" si="11"/>
        <v>0.7</v>
      </c>
      <c r="U18">
        <f t="shared" si="12"/>
        <v>0.82</v>
      </c>
      <c r="V18">
        <f t="shared" si="13"/>
        <v>0.93</v>
      </c>
      <c r="W18" s="137">
        <f t="shared" si="14"/>
        <v>1.05</v>
      </c>
      <c r="X18">
        <f t="shared" si="15"/>
        <v>0.74</v>
      </c>
      <c r="Y18">
        <f t="shared" si="16"/>
        <v>0.87</v>
      </c>
      <c r="Z18">
        <f t="shared" si="17"/>
        <v>0.99</v>
      </c>
      <c r="AA18" s="137">
        <f t="shared" si="18"/>
        <v>1.1200000000000001</v>
      </c>
      <c r="AB18">
        <f t="shared" si="19"/>
        <v>0.89</v>
      </c>
      <c r="AC18">
        <f t="shared" si="20"/>
        <v>1.04</v>
      </c>
      <c r="AD18">
        <f t="shared" si="21"/>
        <v>1.18</v>
      </c>
      <c r="AE18" s="137">
        <f t="shared" si="22"/>
        <v>1.33</v>
      </c>
      <c r="AF18">
        <f t="shared" si="23"/>
        <v>1.05</v>
      </c>
      <c r="AG18">
        <f t="shared" si="24"/>
        <v>1.22</v>
      </c>
      <c r="AH18">
        <f t="shared" si="25"/>
        <v>1.4</v>
      </c>
      <c r="AI18" s="137">
        <f t="shared" si="26"/>
        <v>1.57</v>
      </c>
      <c r="AJ18">
        <f t="shared" si="27"/>
        <v>0.67</v>
      </c>
      <c r="AK18">
        <f t="shared" si="28"/>
        <v>0.79</v>
      </c>
      <c r="AL18">
        <f t="shared" si="29"/>
        <v>0.9</v>
      </c>
      <c r="AM18" s="137">
        <f t="shared" si="30"/>
        <v>1.01</v>
      </c>
      <c r="AN18">
        <f t="shared" si="31"/>
        <v>0.74</v>
      </c>
      <c r="AO18">
        <f t="shared" si="32"/>
        <v>0.86</v>
      </c>
      <c r="AP18">
        <f t="shared" si="33"/>
        <v>0.98</v>
      </c>
      <c r="AQ18" s="137">
        <f t="shared" si="34"/>
        <v>1.1000000000000001</v>
      </c>
      <c r="AR18">
        <f t="shared" si="35"/>
        <v>0.78</v>
      </c>
      <c r="AS18">
        <f t="shared" si="36"/>
        <v>0.91</v>
      </c>
      <c r="AT18">
        <f t="shared" si="37"/>
        <v>1.04</v>
      </c>
      <c r="AU18" s="137">
        <f t="shared" si="38"/>
        <v>1.18</v>
      </c>
      <c r="AV18">
        <f t="shared" si="39"/>
        <v>0.93</v>
      </c>
      <c r="AW18">
        <f t="shared" si="40"/>
        <v>1.0900000000000001</v>
      </c>
      <c r="AX18">
        <f t="shared" si="41"/>
        <v>1.25</v>
      </c>
      <c r="AY18" s="137">
        <f t="shared" si="42"/>
        <v>1.4</v>
      </c>
      <c r="AZ18">
        <f t="shared" si="43"/>
        <v>1.1599999999999999</v>
      </c>
      <c r="BA18">
        <f t="shared" si="44"/>
        <v>1.29</v>
      </c>
      <c r="BB18">
        <f t="shared" si="45"/>
        <v>1.47</v>
      </c>
      <c r="BC18">
        <f t="shared" si="46"/>
        <v>1.66</v>
      </c>
      <c r="BD18" s="110">
        <f t="shared" si="47"/>
        <v>5</v>
      </c>
      <c r="BE18">
        <f t="shared" si="48"/>
        <v>5</v>
      </c>
      <c r="BF18">
        <f t="shared" si="49"/>
        <v>6</v>
      </c>
      <c r="BG18">
        <f t="shared" si="50"/>
        <v>7</v>
      </c>
      <c r="BH18" s="140">
        <f t="shared" si="51"/>
        <v>5</v>
      </c>
      <c r="BI18">
        <f t="shared" si="52"/>
        <v>6</v>
      </c>
      <c r="BJ18">
        <f t="shared" si="53"/>
        <v>7</v>
      </c>
      <c r="BK18" s="137">
        <f t="shared" si="54"/>
        <v>7</v>
      </c>
      <c r="BL18">
        <f t="shared" si="55"/>
        <v>5</v>
      </c>
      <c r="BM18">
        <f t="shared" si="56"/>
        <v>6</v>
      </c>
      <c r="BN18">
        <f t="shared" si="57"/>
        <v>7</v>
      </c>
      <c r="BO18">
        <f t="shared" si="58"/>
        <v>8</v>
      </c>
      <c r="BP18" s="140">
        <f t="shared" si="59"/>
        <v>6</v>
      </c>
      <c r="BQ18">
        <f t="shared" si="60"/>
        <v>7</v>
      </c>
      <c r="BR18">
        <f t="shared" si="61"/>
        <v>8</v>
      </c>
      <c r="BS18" s="137">
        <f t="shared" si="62"/>
        <v>9</v>
      </c>
      <c r="BT18">
        <f t="shared" si="63"/>
        <v>7</v>
      </c>
      <c r="BU18">
        <f t="shared" si="64"/>
        <v>8</v>
      </c>
      <c r="BV18">
        <f t="shared" si="65"/>
        <v>10</v>
      </c>
      <c r="BW18">
        <f t="shared" si="66"/>
        <v>11</v>
      </c>
      <c r="BX18" s="140">
        <f t="shared" si="67"/>
        <v>5</v>
      </c>
      <c r="BY18">
        <f t="shared" si="68"/>
        <v>6</v>
      </c>
      <c r="BZ18">
        <f t="shared" si="69"/>
        <v>6</v>
      </c>
      <c r="CA18" s="137">
        <f t="shared" si="70"/>
        <v>7</v>
      </c>
      <c r="CB18">
        <f t="shared" si="71"/>
        <v>5</v>
      </c>
      <c r="CC18">
        <f t="shared" si="72"/>
        <v>6</v>
      </c>
      <c r="CD18">
        <f t="shared" si="73"/>
        <v>7</v>
      </c>
      <c r="CE18">
        <f t="shared" si="74"/>
        <v>8</v>
      </c>
      <c r="CF18" s="140">
        <f t="shared" si="75"/>
        <v>6</v>
      </c>
      <c r="CG18">
        <f t="shared" si="76"/>
        <v>6</v>
      </c>
      <c r="CH18">
        <f t="shared" si="77"/>
        <v>7</v>
      </c>
      <c r="CI18" s="137">
        <f t="shared" si="78"/>
        <v>8</v>
      </c>
      <c r="CJ18">
        <f t="shared" si="79"/>
        <v>7</v>
      </c>
      <c r="CK18">
        <f t="shared" si="80"/>
        <v>8</v>
      </c>
      <c r="CL18">
        <f t="shared" si="81"/>
        <v>9</v>
      </c>
      <c r="CM18">
        <f t="shared" si="82"/>
        <v>10</v>
      </c>
      <c r="CN18" s="140">
        <f t="shared" si="83"/>
        <v>8</v>
      </c>
      <c r="CO18">
        <f t="shared" si="84"/>
        <v>9</v>
      </c>
      <c r="CP18">
        <f t="shared" si="85"/>
        <v>10</v>
      </c>
      <c r="CQ18" s="2">
        <f t="shared" si="86"/>
        <v>11</v>
      </c>
    </row>
    <row r="19" spans="1:95" ht="17.25" thickTop="1" thickBot="1" x14ac:dyDescent="0.3">
      <c r="A19" s="12" t="s">
        <v>76</v>
      </c>
      <c r="B19" s="64">
        <v>231</v>
      </c>
      <c r="C19" s="76">
        <f t="shared" si="0"/>
        <v>3.85</v>
      </c>
      <c r="D19" s="64">
        <v>62</v>
      </c>
      <c r="E19" s="72">
        <v>54</v>
      </c>
      <c r="F19" s="72">
        <v>49</v>
      </c>
      <c r="G19" s="62">
        <v>39</v>
      </c>
      <c r="H19" s="76">
        <v>33</v>
      </c>
      <c r="I19" s="89">
        <f t="shared" si="1"/>
        <v>58.9</v>
      </c>
      <c r="J19" s="66">
        <f t="shared" si="2"/>
        <v>51.3</v>
      </c>
      <c r="K19" s="66">
        <f t="shared" si="3"/>
        <v>46.55</v>
      </c>
      <c r="L19" s="66">
        <f t="shared" si="4"/>
        <v>37.049999999999997</v>
      </c>
      <c r="M19" s="79">
        <f t="shared" si="5"/>
        <v>31.349999999999998</v>
      </c>
      <c r="N19" s="107">
        <v>1</v>
      </c>
      <c r="O19" s="110">
        <f t="shared" si="6"/>
        <v>1</v>
      </c>
      <c r="P19">
        <f t="shared" si="7"/>
        <v>0.63</v>
      </c>
      <c r="Q19">
        <f t="shared" si="8"/>
        <v>0.73</v>
      </c>
      <c r="R19">
        <f t="shared" si="9"/>
        <v>0.84</v>
      </c>
      <c r="S19" s="137">
        <f t="shared" si="10"/>
        <v>0.94</v>
      </c>
      <c r="T19">
        <f t="shared" si="11"/>
        <v>0.72</v>
      </c>
      <c r="U19">
        <f t="shared" si="12"/>
        <v>0.84</v>
      </c>
      <c r="V19">
        <f t="shared" si="13"/>
        <v>0.96</v>
      </c>
      <c r="W19" s="137">
        <f t="shared" si="14"/>
        <v>1.08</v>
      </c>
      <c r="X19">
        <f t="shared" si="15"/>
        <v>0.8</v>
      </c>
      <c r="Y19">
        <f t="shared" si="16"/>
        <v>0.93</v>
      </c>
      <c r="Z19">
        <f t="shared" si="17"/>
        <v>1.06</v>
      </c>
      <c r="AA19" s="137">
        <f t="shared" si="18"/>
        <v>1.19</v>
      </c>
      <c r="AB19">
        <f t="shared" si="19"/>
        <v>1</v>
      </c>
      <c r="AC19">
        <f t="shared" si="20"/>
        <v>1.17</v>
      </c>
      <c r="AD19">
        <f t="shared" si="21"/>
        <v>1.33</v>
      </c>
      <c r="AE19" s="137">
        <f t="shared" si="22"/>
        <v>1.5</v>
      </c>
      <c r="AF19">
        <f t="shared" si="23"/>
        <v>1.18</v>
      </c>
      <c r="AG19">
        <f t="shared" si="24"/>
        <v>1.38</v>
      </c>
      <c r="AH19">
        <f t="shared" si="25"/>
        <v>1.57</v>
      </c>
      <c r="AI19" s="137">
        <f t="shared" si="26"/>
        <v>1.77</v>
      </c>
      <c r="AJ19">
        <f t="shared" si="27"/>
        <v>0.66</v>
      </c>
      <c r="AK19">
        <f t="shared" si="28"/>
        <v>0.77</v>
      </c>
      <c r="AL19">
        <f t="shared" si="29"/>
        <v>0.88</v>
      </c>
      <c r="AM19" s="137">
        <f t="shared" si="30"/>
        <v>0.99</v>
      </c>
      <c r="AN19">
        <f t="shared" si="31"/>
        <v>0.76</v>
      </c>
      <c r="AO19">
        <f t="shared" si="32"/>
        <v>0.89</v>
      </c>
      <c r="AP19">
        <f t="shared" si="33"/>
        <v>1.01</v>
      </c>
      <c r="AQ19" s="137">
        <f t="shared" si="34"/>
        <v>1.1399999999999999</v>
      </c>
      <c r="AR19">
        <f t="shared" si="35"/>
        <v>0.84</v>
      </c>
      <c r="AS19">
        <f t="shared" si="36"/>
        <v>0.98</v>
      </c>
      <c r="AT19">
        <f t="shared" si="37"/>
        <v>1.1200000000000001</v>
      </c>
      <c r="AU19" s="137">
        <f t="shared" si="38"/>
        <v>1.26</v>
      </c>
      <c r="AV19">
        <f t="shared" si="39"/>
        <v>1.05</v>
      </c>
      <c r="AW19">
        <f t="shared" si="40"/>
        <v>1.23</v>
      </c>
      <c r="AX19">
        <f t="shared" si="41"/>
        <v>1.4</v>
      </c>
      <c r="AY19" s="137">
        <f t="shared" si="42"/>
        <v>1.58</v>
      </c>
      <c r="AZ19">
        <f t="shared" si="43"/>
        <v>1.31</v>
      </c>
      <c r="BA19">
        <f t="shared" si="44"/>
        <v>1.45</v>
      </c>
      <c r="BB19">
        <f t="shared" si="45"/>
        <v>1.66</v>
      </c>
      <c r="BC19">
        <f t="shared" si="46"/>
        <v>1.86</v>
      </c>
      <c r="BD19" s="110">
        <f t="shared" si="47"/>
        <v>3</v>
      </c>
      <c r="BE19">
        <f t="shared" si="48"/>
        <v>3</v>
      </c>
      <c r="BF19">
        <f t="shared" si="49"/>
        <v>4</v>
      </c>
      <c r="BG19">
        <f t="shared" si="50"/>
        <v>4</v>
      </c>
      <c r="BH19" s="140">
        <f t="shared" si="51"/>
        <v>3</v>
      </c>
      <c r="BI19">
        <f t="shared" si="52"/>
        <v>4</v>
      </c>
      <c r="BJ19">
        <f t="shared" si="53"/>
        <v>4</v>
      </c>
      <c r="BK19" s="137">
        <f t="shared" si="54"/>
        <v>5</v>
      </c>
      <c r="BL19">
        <f t="shared" si="55"/>
        <v>4</v>
      </c>
      <c r="BM19">
        <f t="shared" si="56"/>
        <v>4</v>
      </c>
      <c r="BN19">
        <f t="shared" si="57"/>
        <v>5</v>
      </c>
      <c r="BO19">
        <f t="shared" si="58"/>
        <v>5</v>
      </c>
      <c r="BP19" s="140">
        <f t="shared" si="59"/>
        <v>4</v>
      </c>
      <c r="BQ19">
        <f t="shared" si="60"/>
        <v>5</v>
      </c>
      <c r="BR19">
        <f t="shared" si="61"/>
        <v>6</v>
      </c>
      <c r="BS19" s="137">
        <f t="shared" si="62"/>
        <v>6</v>
      </c>
      <c r="BT19">
        <f t="shared" si="63"/>
        <v>5</v>
      </c>
      <c r="BU19">
        <f t="shared" si="64"/>
        <v>6</v>
      </c>
      <c r="BV19">
        <f t="shared" si="65"/>
        <v>7</v>
      </c>
      <c r="BW19">
        <f t="shared" si="66"/>
        <v>7</v>
      </c>
      <c r="BX19" s="140">
        <f t="shared" si="67"/>
        <v>3</v>
      </c>
      <c r="BY19">
        <f t="shared" si="68"/>
        <v>3</v>
      </c>
      <c r="BZ19">
        <f t="shared" si="69"/>
        <v>4</v>
      </c>
      <c r="CA19" s="137">
        <f t="shared" si="70"/>
        <v>4</v>
      </c>
      <c r="CB19">
        <f t="shared" si="71"/>
        <v>3</v>
      </c>
      <c r="CC19">
        <f t="shared" si="72"/>
        <v>4</v>
      </c>
      <c r="CD19">
        <f t="shared" si="73"/>
        <v>4</v>
      </c>
      <c r="CE19">
        <f t="shared" si="74"/>
        <v>5</v>
      </c>
      <c r="CF19" s="140">
        <f t="shared" si="75"/>
        <v>4</v>
      </c>
      <c r="CG19">
        <f t="shared" si="76"/>
        <v>4</v>
      </c>
      <c r="CH19">
        <f t="shared" si="77"/>
        <v>5</v>
      </c>
      <c r="CI19" s="137">
        <f t="shared" si="78"/>
        <v>5</v>
      </c>
      <c r="CJ19">
        <f t="shared" si="79"/>
        <v>5</v>
      </c>
      <c r="CK19">
        <f t="shared" si="80"/>
        <v>5</v>
      </c>
      <c r="CL19">
        <f t="shared" si="81"/>
        <v>6</v>
      </c>
      <c r="CM19">
        <f t="shared" si="82"/>
        <v>7</v>
      </c>
      <c r="CN19" s="140">
        <f t="shared" si="83"/>
        <v>5</v>
      </c>
      <c r="CO19">
        <f t="shared" si="84"/>
        <v>6</v>
      </c>
      <c r="CP19">
        <f t="shared" si="85"/>
        <v>7</v>
      </c>
      <c r="CQ19" s="2">
        <f t="shared" si="86"/>
        <v>8</v>
      </c>
    </row>
    <row r="20" spans="1:95" ht="17.25" thickTop="1" thickBot="1" x14ac:dyDescent="0.3">
      <c r="A20" s="74" t="s">
        <v>150</v>
      </c>
      <c r="B20" s="102">
        <v>150</v>
      </c>
      <c r="C20" s="76">
        <f t="shared" si="0"/>
        <v>2.5</v>
      </c>
      <c r="D20">
        <v>85</v>
      </c>
      <c r="E20">
        <v>73</v>
      </c>
      <c r="F20">
        <v>67</v>
      </c>
      <c r="G20">
        <v>53</v>
      </c>
      <c r="H20" s="76">
        <v>45</v>
      </c>
      <c r="I20" s="89">
        <f t="shared" si="1"/>
        <v>80.75</v>
      </c>
      <c r="J20" s="66">
        <f t="shared" si="2"/>
        <v>69.349999999999994</v>
      </c>
      <c r="K20" s="66">
        <f t="shared" si="3"/>
        <v>63.65</v>
      </c>
      <c r="L20" s="66">
        <f t="shared" si="4"/>
        <v>50.349999999999994</v>
      </c>
      <c r="M20" s="79">
        <f t="shared" si="5"/>
        <v>42.75</v>
      </c>
      <c r="N20" s="106">
        <v>1</v>
      </c>
      <c r="O20" s="110">
        <f t="shared" si="6"/>
        <v>1</v>
      </c>
      <c r="P20">
        <f t="shared" si="7"/>
        <v>0.71</v>
      </c>
      <c r="Q20">
        <f t="shared" si="8"/>
        <v>0.82</v>
      </c>
      <c r="R20">
        <f t="shared" si="9"/>
        <v>0.94</v>
      </c>
      <c r="S20" s="137">
        <f t="shared" si="10"/>
        <v>1.06</v>
      </c>
      <c r="T20">
        <f t="shared" si="11"/>
        <v>0.82</v>
      </c>
      <c r="U20">
        <f t="shared" si="12"/>
        <v>0.96</v>
      </c>
      <c r="V20">
        <f t="shared" si="13"/>
        <v>1.1000000000000001</v>
      </c>
      <c r="W20" s="137">
        <f t="shared" si="14"/>
        <v>1.23</v>
      </c>
      <c r="X20">
        <f t="shared" si="15"/>
        <v>0.9</v>
      </c>
      <c r="Y20">
        <f t="shared" si="16"/>
        <v>1.04</v>
      </c>
      <c r="Z20">
        <f t="shared" si="17"/>
        <v>1.19</v>
      </c>
      <c r="AA20" s="137">
        <f t="shared" si="18"/>
        <v>1.34</v>
      </c>
      <c r="AB20">
        <f t="shared" si="19"/>
        <v>1.1299999999999999</v>
      </c>
      <c r="AC20">
        <f t="shared" si="20"/>
        <v>1.32</v>
      </c>
      <c r="AD20">
        <f t="shared" si="21"/>
        <v>1.51</v>
      </c>
      <c r="AE20" s="137">
        <f t="shared" si="22"/>
        <v>1.7</v>
      </c>
      <c r="AF20">
        <f t="shared" si="23"/>
        <v>1.33</v>
      </c>
      <c r="AG20">
        <f t="shared" si="24"/>
        <v>1.56</v>
      </c>
      <c r="AH20">
        <f t="shared" si="25"/>
        <v>1.78</v>
      </c>
      <c r="AI20" s="137">
        <f t="shared" si="26"/>
        <v>2</v>
      </c>
      <c r="AJ20">
        <f t="shared" si="27"/>
        <v>0.74</v>
      </c>
      <c r="AK20">
        <f t="shared" si="28"/>
        <v>0.87</v>
      </c>
      <c r="AL20">
        <f t="shared" si="29"/>
        <v>0.99</v>
      </c>
      <c r="AM20" s="137">
        <f t="shared" si="30"/>
        <v>1.1100000000000001</v>
      </c>
      <c r="AN20">
        <f t="shared" si="31"/>
        <v>0.87</v>
      </c>
      <c r="AO20">
        <f t="shared" si="32"/>
        <v>1.01</v>
      </c>
      <c r="AP20">
        <f t="shared" si="33"/>
        <v>1.1499999999999999</v>
      </c>
      <c r="AQ20" s="137">
        <f t="shared" si="34"/>
        <v>1.3</v>
      </c>
      <c r="AR20">
        <f t="shared" si="35"/>
        <v>0.94</v>
      </c>
      <c r="AS20">
        <f t="shared" si="36"/>
        <v>1.1000000000000001</v>
      </c>
      <c r="AT20">
        <f t="shared" si="37"/>
        <v>1.26</v>
      </c>
      <c r="AU20" s="137">
        <f t="shared" si="38"/>
        <v>1.41</v>
      </c>
      <c r="AV20">
        <f t="shared" si="39"/>
        <v>1.19</v>
      </c>
      <c r="AW20">
        <f t="shared" si="40"/>
        <v>1.39</v>
      </c>
      <c r="AX20">
        <f t="shared" si="41"/>
        <v>1.59</v>
      </c>
      <c r="AY20" s="137">
        <f t="shared" si="42"/>
        <v>1.79</v>
      </c>
      <c r="AZ20">
        <f t="shared" si="43"/>
        <v>1.48</v>
      </c>
      <c r="BA20">
        <f t="shared" si="44"/>
        <v>1.64</v>
      </c>
      <c r="BB20">
        <f t="shared" si="45"/>
        <v>1.87</v>
      </c>
      <c r="BC20">
        <f t="shared" si="46"/>
        <v>2.11</v>
      </c>
      <c r="BD20" s="110">
        <f t="shared" si="47"/>
        <v>2</v>
      </c>
      <c r="BE20">
        <f t="shared" si="48"/>
        <v>3</v>
      </c>
      <c r="BF20">
        <f t="shared" si="49"/>
        <v>3</v>
      </c>
      <c r="BG20">
        <f t="shared" si="50"/>
        <v>3</v>
      </c>
      <c r="BH20" s="140">
        <f t="shared" si="51"/>
        <v>3</v>
      </c>
      <c r="BI20">
        <f t="shared" si="52"/>
        <v>3</v>
      </c>
      <c r="BJ20">
        <f t="shared" si="53"/>
        <v>3</v>
      </c>
      <c r="BK20" s="137">
        <f t="shared" si="54"/>
        <v>4</v>
      </c>
      <c r="BL20">
        <f t="shared" si="55"/>
        <v>3</v>
      </c>
      <c r="BM20">
        <f t="shared" si="56"/>
        <v>3</v>
      </c>
      <c r="BN20">
        <f t="shared" si="57"/>
        <v>3</v>
      </c>
      <c r="BO20">
        <f t="shared" si="58"/>
        <v>4</v>
      </c>
      <c r="BP20" s="140">
        <f t="shared" si="59"/>
        <v>3</v>
      </c>
      <c r="BQ20">
        <f t="shared" si="60"/>
        <v>4</v>
      </c>
      <c r="BR20">
        <f t="shared" si="61"/>
        <v>4</v>
      </c>
      <c r="BS20" s="137">
        <f t="shared" si="62"/>
        <v>5</v>
      </c>
      <c r="BT20">
        <f t="shared" si="63"/>
        <v>4</v>
      </c>
      <c r="BU20">
        <f t="shared" si="64"/>
        <v>4</v>
      </c>
      <c r="BV20">
        <f t="shared" si="65"/>
        <v>5</v>
      </c>
      <c r="BW20">
        <f t="shared" si="66"/>
        <v>5</v>
      </c>
      <c r="BX20" s="140">
        <f t="shared" si="67"/>
        <v>2</v>
      </c>
      <c r="BY20">
        <f t="shared" si="68"/>
        <v>3</v>
      </c>
      <c r="BZ20">
        <f t="shared" si="69"/>
        <v>3</v>
      </c>
      <c r="CA20" s="137">
        <f t="shared" si="70"/>
        <v>3</v>
      </c>
      <c r="CB20">
        <f t="shared" si="71"/>
        <v>3</v>
      </c>
      <c r="CC20">
        <f t="shared" si="72"/>
        <v>3</v>
      </c>
      <c r="CD20">
        <f t="shared" si="73"/>
        <v>3</v>
      </c>
      <c r="CE20">
        <f t="shared" si="74"/>
        <v>4</v>
      </c>
      <c r="CF20" s="140">
        <f t="shared" si="75"/>
        <v>3</v>
      </c>
      <c r="CG20">
        <f t="shared" si="76"/>
        <v>3</v>
      </c>
      <c r="CH20">
        <f t="shared" si="77"/>
        <v>4</v>
      </c>
      <c r="CI20" s="137">
        <f t="shared" si="78"/>
        <v>4</v>
      </c>
      <c r="CJ20">
        <f t="shared" si="79"/>
        <v>3</v>
      </c>
      <c r="CK20">
        <f t="shared" si="80"/>
        <v>4</v>
      </c>
      <c r="CL20">
        <f t="shared" si="81"/>
        <v>4</v>
      </c>
      <c r="CM20">
        <f t="shared" si="82"/>
        <v>5</v>
      </c>
      <c r="CN20" s="140">
        <f t="shared" si="83"/>
        <v>4</v>
      </c>
      <c r="CO20">
        <f t="shared" si="84"/>
        <v>5</v>
      </c>
      <c r="CP20">
        <f t="shared" si="85"/>
        <v>5</v>
      </c>
      <c r="CQ20" s="2">
        <f t="shared" si="86"/>
        <v>6</v>
      </c>
    </row>
    <row r="21" spans="1:95" ht="17.25" thickTop="1" thickBot="1" x14ac:dyDescent="0.3">
      <c r="A21" s="12" t="s">
        <v>79</v>
      </c>
      <c r="B21" s="64">
        <v>627</v>
      </c>
      <c r="C21" s="76">
        <f t="shared" si="0"/>
        <v>10.45</v>
      </c>
      <c r="D21" s="64">
        <v>18</v>
      </c>
      <c r="E21" s="72">
        <v>17</v>
      </c>
      <c r="F21" s="72">
        <v>16</v>
      </c>
      <c r="G21" s="62">
        <v>15</v>
      </c>
      <c r="H21" s="76">
        <v>12</v>
      </c>
      <c r="I21" s="89">
        <f t="shared" si="1"/>
        <v>17.099999999999998</v>
      </c>
      <c r="J21" s="66">
        <f t="shared" si="2"/>
        <v>16.149999999999999</v>
      </c>
      <c r="K21" s="66">
        <f t="shared" si="3"/>
        <v>15.2</v>
      </c>
      <c r="L21" s="66">
        <f t="shared" si="4"/>
        <v>14.25</v>
      </c>
      <c r="M21" s="79">
        <f t="shared" si="5"/>
        <v>11.399999999999999</v>
      </c>
      <c r="N21" s="107">
        <v>5</v>
      </c>
      <c r="O21" s="110">
        <f t="shared" si="6"/>
        <v>1</v>
      </c>
      <c r="P21">
        <f t="shared" si="7"/>
        <v>0.16</v>
      </c>
      <c r="Q21">
        <f t="shared" si="8"/>
        <v>0.19</v>
      </c>
      <c r="R21">
        <f t="shared" si="9"/>
        <v>0.21</v>
      </c>
      <c r="S21" s="137">
        <f t="shared" si="10"/>
        <v>0.24</v>
      </c>
      <c r="T21">
        <f t="shared" si="11"/>
        <v>0.17</v>
      </c>
      <c r="U21">
        <f t="shared" si="12"/>
        <v>0.2</v>
      </c>
      <c r="V21">
        <f t="shared" si="13"/>
        <v>0.23</v>
      </c>
      <c r="W21" s="137">
        <f t="shared" si="14"/>
        <v>0.25</v>
      </c>
      <c r="X21">
        <f t="shared" si="15"/>
        <v>0.18</v>
      </c>
      <c r="Y21">
        <f t="shared" si="16"/>
        <v>0.21</v>
      </c>
      <c r="Z21">
        <f t="shared" si="17"/>
        <v>0.24</v>
      </c>
      <c r="AA21" s="137">
        <f t="shared" si="18"/>
        <v>0.27</v>
      </c>
      <c r="AB21">
        <f t="shared" si="19"/>
        <v>0.19</v>
      </c>
      <c r="AC21">
        <f t="shared" si="20"/>
        <v>0.22</v>
      </c>
      <c r="AD21">
        <f t="shared" si="21"/>
        <v>0.26</v>
      </c>
      <c r="AE21" s="137">
        <f t="shared" si="22"/>
        <v>0.28999999999999998</v>
      </c>
      <c r="AF21">
        <f t="shared" si="23"/>
        <v>0.24</v>
      </c>
      <c r="AG21">
        <f t="shared" si="24"/>
        <v>0.28000000000000003</v>
      </c>
      <c r="AH21">
        <f t="shared" si="25"/>
        <v>0.32</v>
      </c>
      <c r="AI21" s="137">
        <f t="shared" si="26"/>
        <v>0.36</v>
      </c>
      <c r="AJ21">
        <f t="shared" si="27"/>
        <v>0.17</v>
      </c>
      <c r="AK21">
        <f t="shared" si="28"/>
        <v>0.2</v>
      </c>
      <c r="AL21">
        <f t="shared" si="29"/>
        <v>0.22</v>
      </c>
      <c r="AM21" s="137">
        <f t="shared" si="30"/>
        <v>0.25</v>
      </c>
      <c r="AN21">
        <f t="shared" si="31"/>
        <v>0.18</v>
      </c>
      <c r="AO21">
        <f t="shared" si="32"/>
        <v>0.21</v>
      </c>
      <c r="AP21">
        <f t="shared" si="33"/>
        <v>0.24</v>
      </c>
      <c r="AQ21" s="137">
        <f t="shared" si="34"/>
        <v>0.27</v>
      </c>
      <c r="AR21">
        <f t="shared" si="35"/>
        <v>0.19</v>
      </c>
      <c r="AS21">
        <f t="shared" si="36"/>
        <v>0.22</v>
      </c>
      <c r="AT21">
        <f t="shared" si="37"/>
        <v>0.25</v>
      </c>
      <c r="AU21" s="137">
        <f t="shared" si="38"/>
        <v>0.28000000000000003</v>
      </c>
      <c r="AV21">
        <f t="shared" si="39"/>
        <v>0.2</v>
      </c>
      <c r="AW21">
        <f t="shared" si="40"/>
        <v>0.24</v>
      </c>
      <c r="AX21">
        <f t="shared" si="41"/>
        <v>0.27</v>
      </c>
      <c r="AY21" s="137">
        <f t="shared" si="42"/>
        <v>0.3</v>
      </c>
      <c r="AZ21">
        <f t="shared" si="43"/>
        <v>0.27</v>
      </c>
      <c r="BA21">
        <f t="shared" si="44"/>
        <v>0.28999999999999998</v>
      </c>
      <c r="BB21">
        <f t="shared" si="45"/>
        <v>0.34</v>
      </c>
      <c r="BC21">
        <f t="shared" si="46"/>
        <v>0.38</v>
      </c>
      <c r="BD21" s="110">
        <f>ROUNDUP(150/(D21*N21*O21),0)</f>
        <v>2</v>
      </c>
      <c r="BE21">
        <f>ROUNDUP(175/(D21*N21*O21),0)</f>
        <v>2</v>
      </c>
      <c r="BF21">
        <f>ROUNDUP(200/(D21*N21*O21),0)</f>
        <v>3</v>
      </c>
      <c r="BG21">
        <f>ROUNDUP(225/(D21*N21*O21),0)</f>
        <v>3</v>
      </c>
      <c r="BH21" s="140">
        <f>ROUNDUP(150/(E21*N21*O21),0)</f>
        <v>2</v>
      </c>
      <c r="BI21">
        <f>ROUNDUP(175/(E21*N21*O21),0)</f>
        <v>3</v>
      </c>
      <c r="BJ21">
        <f>ROUNDUP(200/(E21*N21*O21),0)</f>
        <v>3</v>
      </c>
      <c r="BK21" s="137">
        <f>ROUNDUP(225/(E21*N21*O21),0)</f>
        <v>3</v>
      </c>
      <c r="BL21">
        <f>ROUNDUP(150/(F21*N21*O21),0)</f>
        <v>2</v>
      </c>
      <c r="BM21">
        <f>ROUNDUP(175/(F21*N21*O21),0)</f>
        <v>3</v>
      </c>
      <c r="BN21">
        <f>ROUNDUP(200/(F21*N21*O21),0)</f>
        <v>3</v>
      </c>
      <c r="BO21">
        <f>ROUNDUP(225/(F21*N21*O21),0)</f>
        <v>3</v>
      </c>
      <c r="BP21" s="140">
        <f>ROUNDUP(150/(G21*N21*O21),0)</f>
        <v>2</v>
      </c>
      <c r="BQ21">
        <f>ROUNDUP(175/(G21*N21*O21),0)</f>
        <v>3</v>
      </c>
      <c r="BR21">
        <f>ROUNDUP(200/(G21*N21*O21),0)</f>
        <v>3</v>
      </c>
      <c r="BS21" s="137">
        <f>ROUNDUP(225/(G21*N21*O21),0)</f>
        <v>3</v>
      </c>
      <c r="BT21">
        <f>ROUNDUP(150/(H21*N21*O21),0)</f>
        <v>3</v>
      </c>
      <c r="BU21">
        <f>ROUNDUP(175/(H21*N21*O21),0)</f>
        <v>3</v>
      </c>
      <c r="BV21">
        <f>ROUNDUP(200/(H21*N21*O21),0)</f>
        <v>4</v>
      </c>
      <c r="BW21">
        <f>ROUNDUP(225/(H21*N21*O21),0)</f>
        <v>4</v>
      </c>
      <c r="BX21" s="140">
        <f>ROUNDUP(150/(I21*N21*O21),0)</f>
        <v>2</v>
      </c>
      <c r="BY21">
        <f>ROUNDUP(175/(I21*N21*O21),0)</f>
        <v>3</v>
      </c>
      <c r="BZ21">
        <f>ROUNDUP(200/(I21*N21*O21),0)</f>
        <v>3</v>
      </c>
      <c r="CA21" s="137">
        <f>ROUNDUP(225/(I21*N21*O21),0)</f>
        <v>3</v>
      </c>
      <c r="CB21">
        <f>ROUNDUP(150/(J21*N21*O21),0)</f>
        <v>2</v>
      </c>
      <c r="CC21">
        <f>ROUNDUP(175/(J21*N21*O21),0)</f>
        <v>3</v>
      </c>
      <c r="CD21">
        <f>ROUNDUP(200/(J21*N21*O21),0)</f>
        <v>3</v>
      </c>
      <c r="CE21">
        <f>ROUNDUP(225/(J21*N21*O21),0)</f>
        <v>3</v>
      </c>
      <c r="CF21" s="140">
        <f>ROUNDUP(150/(K21*N21*O21),0)</f>
        <v>2</v>
      </c>
      <c r="CG21">
        <f>ROUNDUP(175/(K21*N21*O21),0)</f>
        <v>3</v>
      </c>
      <c r="CH21">
        <f>ROUNDUP(200/(K21*N21*O21),0)</f>
        <v>3</v>
      </c>
      <c r="CI21" s="137">
        <f>ROUNDUP(225/(K21*N21*O21),0)</f>
        <v>3</v>
      </c>
      <c r="CJ21">
        <f>ROUNDUP(150/(L21*N21*O21),0)</f>
        <v>3</v>
      </c>
      <c r="CK21">
        <f>ROUNDUP(175/(L21*N21*O21),0)</f>
        <v>3</v>
      </c>
      <c r="CL21">
        <f>ROUNDUP(200/(L21*N21*O21),0)</f>
        <v>3</v>
      </c>
      <c r="CM21">
        <f>ROUNDUP(225/(L21*N21*O21),0)</f>
        <v>4</v>
      </c>
      <c r="CN21" s="140">
        <f>ROUNDUP(150/(M21*N21*O21),0)</f>
        <v>3</v>
      </c>
      <c r="CO21">
        <f>ROUNDUP(175/(M21*N21*O21),0)</f>
        <v>4</v>
      </c>
      <c r="CP21">
        <f>ROUNDUP(200/(M21*N21*O21),0)</f>
        <v>4</v>
      </c>
      <c r="CQ21" s="2">
        <f>ROUNDUP(225/(M21*N21*O21),0)</f>
        <v>4</v>
      </c>
    </row>
    <row r="22" spans="1:95" ht="17.25" thickTop="1" thickBot="1" x14ac:dyDescent="0.3">
      <c r="A22" s="12" t="s">
        <v>82</v>
      </c>
      <c r="B22" s="64">
        <v>380</v>
      </c>
      <c r="C22" s="76">
        <f t="shared" si="0"/>
        <v>6.333333333333333</v>
      </c>
      <c r="D22" s="64">
        <v>32</v>
      </c>
      <c r="E22" s="72">
        <v>28</v>
      </c>
      <c r="F22" s="72">
        <v>25</v>
      </c>
      <c r="G22" s="72">
        <v>20</v>
      </c>
      <c r="H22" s="76">
        <v>15</v>
      </c>
      <c r="I22" s="89">
        <f t="shared" si="1"/>
        <v>30.4</v>
      </c>
      <c r="J22" s="66">
        <f t="shared" si="2"/>
        <v>26.599999999999998</v>
      </c>
      <c r="K22" s="66">
        <f t="shared" si="3"/>
        <v>23.75</v>
      </c>
      <c r="L22" s="66">
        <f t="shared" si="4"/>
        <v>19</v>
      </c>
      <c r="M22" s="79">
        <f t="shared" si="5"/>
        <v>14.25</v>
      </c>
      <c r="N22" s="107">
        <v>3</v>
      </c>
      <c r="O22" s="110">
        <f t="shared" si="6"/>
        <v>1</v>
      </c>
      <c r="P22">
        <f t="shared" si="7"/>
        <v>0.25</v>
      </c>
      <c r="Q22">
        <f t="shared" si="8"/>
        <v>0.28999999999999998</v>
      </c>
      <c r="R22">
        <f t="shared" si="9"/>
        <v>0.33</v>
      </c>
      <c r="S22" s="137">
        <f t="shared" si="10"/>
        <v>0.37</v>
      </c>
      <c r="T22">
        <f t="shared" si="11"/>
        <v>0.28000000000000003</v>
      </c>
      <c r="U22">
        <f t="shared" si="12"/>
        <v>0.33</v>
      </c>
      <c r="V22">
        <f t="shared" si="13"/>
        <v>0.38</v>
      </c>
      <c r="W22" s="137">
        <f t="shared" si="14"/>
        <v>0.42</v>
      </c>
      <c r="X22">
        <f t="shared" si="15"/>
        <v>0.32</v>
      </c>
      <c r="Y22">
        <f t="shared" si="16"/>
        <v>0.37</v>
      </c>
      <c r="Z22">
        <f t="shared" si="17"/>
        <v>0.42</v>
      </c>
      <c r="AA22" s="137">
        <f t="shared" si="18"/>
        <v>0.47</v>
      </c>
      <c r="AB22">
        <f t="shared" si="19"/>
        <v>0.39</v>
      </c>
      <c r="AC22">
        <f t="shared" si="20"/>
        <v>0.46</v>
      </c>
      <c r="AD22">
        <f t="shared" si="21"/>
        <v>0.53</v>
      </c>
      <c r="AE22" s="137">
        <f t="shared" si="22"/>
        <v>0.59</v>
      </c>
      <c r="AF22">
        <f t="shared" si="23"/>
        <v>0.53</v>
      </c>
      <c r="AG22">
        <f t="shared" si="24"/>
        <v>0.61</v>
      </c>
      <c r="AH22">
        <f t="shared" si="25"/>
        <v>0.7</v>
      </c>
      <c r="AI22" s="137">
        <f t="shared" si="26"/>
        <v>0.79</v>
      </c>
      <c r="AJ22">
        <f t="shared" si="27"/>
        <v>0.26</v>
      </c>
      <c r="AK22">
        <f t="shared" si="28"/>
        <v>0.3</v>
      </c>
      <c r="AL22">
        <f t="shared" si="29"/>
        <v>0.35</v>
      </c>
      <c r="AM22" s="137">
        <f t="shared" si="30"/>
        <v>0.39</v>
      </c>
      <c r="AN22">
        <f t="shared" si="31"/>
        <v>0.3</v>
      </c>
      <c r="AO22">
        <f t="shared" si="32"/>
        <v>0.35</v>
      </c>
      <c r="AP22">
        <f t="shared" si="33"/>
        <v>0.4</v>
      </c>
      <c r="AQ22" s="137">
        <f t="shared" si="34"/>
        <v>0.45</v>
      </c>
      <c r="AR22">
        <f t="shared" si="35"/>
        <v>0.33</v>
      </c>
      <c r="AS22">
        <f t="shared" si="36"/>
        <v>0.39</v>
      </c>
      <c r="AT22">
        <f t="shared" si="37"/>
        <v>0.44</v>
      </c>
      <c r="AU22" s="137">
        <f t="shared" si="38"/>
        <v>0.5</v>
      </c>
      <c r="AV22">
        <f t="shared" si="39"/>
        <v>0.42</v>
      </c>
      <c r="AW22">
        <f t="shared" si="40"/>
        <v>0.48</v>
      </c>
      <c r="AX22">
        <f t="shared" si="41"/>
        <v>0.55000000000000004</v>
      </c>
      <c r="AY22" s="137">
        <f t="shared" si="42"/>
        <v>0.62</v>
      </c>
      <c r="AZ22">
        <f t="shared" si="43"/>
        <v>0.57999999999999996</v>
      </c>
      <c r="BA22">
        <f t="shared" si="44"/>
        <v>0.65</v>
      </c>
      <c r="BB22">
        <f t="shared" si="45"/>
        <v>0.74</v>
      </c>
      <c r="BC22">
        <f t="shared" si="46"/>
        <v>0.83</v>
      </c>
      <c r="BD22" s="110">
        <f>ROUNDUP(150/(D22*N22*O22),0)</f>
        <v>2</v>
      </c>
      <c r="BE22">
        <f>ROUNDUP(175/(D22*N22*O22),0)</f>
        <v>2</v>
      </c>
      <c r="BF22">
        <f>ROUNDUP(200/(D22*N22*O22),0)</f>
        <v>3</v>
      </c>
      <c r="BG22">
        <f>ROUNDUP(225/(D22*N22*O22),0)</f>
        <v>3</v>
      </c>
      <c r="BH22" s="140">
        <f>ROUNDUP(150/(E22*N22*O22),0)</f>
        <v>2</v>
      </c>
      <c r="BI22">
        <f>ROUNDUP(175/(E22*N22*O22),0)</f>
        <v>3</v>
      </c>
      <c r="BJ22">
        <f>ROUNDUP(200/(E22*N22*O22),0)</f>
        <v>3</v>
      </c>
      <c r="BK22" s="137">
        <f>ROUNDUP(225/(E22*N22*O22),0)</f>
        <v>3</v>
      </c>
      <c r="BL22">
        <f>ROUNDUP(150/(F22*N22*O22),0)</f>
        <v>2</v>
      </c>
      <c r="BM22">
        <f>ROUNDUP(175/(F22*N22*O22),0)</f>
        <v>3</v>
      </c>
      <c r="BN22">
        <f>ROUNDUP(200/(F22*N22*O22),0)</f>
        <v>3</v>
      </c>
      <c r="BO22">
        <f>ROUNDUP(225/(F22*N22*O22),0)</f>
        <v>3</v>
      </c>
      <c r="BP22" s="140">
        <f>ROUNDUP(150/(G22*N22*O22),0)</f>
        <v>3</v>
      </c>
      <c r="BQ22">
        <f>ROUNDUP(175/(G22*N22*O22),0)</f>
        <v>3</v>
      </c>
      <c r="BR22">
        <f>ROUNDUP(200/(G22*N22*O22),0)</f>
        <v>4</v>
      </c>
      <c r="BS22" s="137">
        <f>ROUNDUP(225/(G22*N22*O22),0)</f>
        <v>4</v>
      </c>
      <c r="BT22">
        <f>ROUNDUP(150/(H22*N22*O22),0)</f>
        <v>4</v>
      </c>
      <c r="BU22">
        <f>ROUNDUP(175/(H22*N22*O22),0)</f>
        <v>4</v>
      </c>
      <c r="BV22">
        <f>ROUNDUP(200/(H22*N22*O22),0)</f>
        <v>5</v>
      </c>
      <c r="BW22">
        <f>ROUNDUP(225/(H22*N22*O22),0)</f>
        <v>5</v>
      </c>
      <c r="BX22" s="140">
        <f>ROUNDUP(150/(I22*N22*O22),0)</f>
        <v>2</v>
      </c>
      <c r="BY22">
        <f>ROUNDUP(175/(I22*N22*O22),0)</f>
        <v>2</v>
      </c>
      <c r="BZ22">
        <f>ROUNDUP(200/(I22*N22*O22),0)</f>
        <v>3</v>
      </c>
      <c r="CA22" s="137">
        <f>ROUNDUP(225/(I22*N22*O22),0)</f>
        <v>3</v>
      </c>
      <c r="CB22">
        <f>ROUNDUP(150/(J22*N22*O22),0)</f>
        <v>2</v>
      </c>
      <c r="CC22">
        <f>ROUNDUP(175/(J22*N22*O22),0)</f>
        <v>3</v>
      </c>
      <c r="CD22">
        <f>ROUNDUP(200/(J22*N22*O22),0)</f>
        <v>3</v>
      </c>
      <c r="CE22">
        <f>ROUNDUP(225/(J22*N22*O22),0)</f>
        <v>3</v>
      </c>
      <c r="CF22" s="140">
        <f>ROUNDUP(150/(K22*N22*O22),0)</f>
        <v>3</v>
      </c>
      <c r="CG22">
        <f>ROUNDUP(175/(K22*N22*O22),0)</f>
        <v>3</v>
      </c>
      <c r="CH22">
        <f>ROUNDUP(200/(K22*N22*O22),0)</f>
        <v>3</v>
      </c>
      <c r="CI22" s="137">
        <f>ROUNDUP(225/(K22*N22*O22),0)</f>
        <v>4</v>
      </c>
      <c r="CJ22">
        <f>ROUNDUP(150/(L22*N22*O22),0)</f>
        <v>3</v>
      </c>
      <c r="CK22">
        <f>ROUNDUP(175/(L22*N22*O22),0)</f>
        <v>4</v>
      </c>
      <c r="CL22">
        <f>ROUNDUP(200/(L22*N22*O22),0)</f>
        <v>4</v>
      </c>
      <c r="CM22">
        <f>ROUNDUP(225/(L22*N22*O22),0)</f>
        <v>4</v>
      </c>
      <c r="CN22" s="140">
        <f>ROUNDUP(150/(M22*N22*O22),0)</f>
        <v>4</v>
      </c>
      <c r="CO22">
        <f>ROUNDUP(175/(M22*N22*O22),0)</f>
        <v>5</v>
      </c>
      <c r="CP22">
        <f>ROUNDUP(200/(M22*N22*O22),0)</f>
        <v>5</v>
      </c>
      <c r="CQ22" s="2">
        <f>ROUNDUP(225/(M22*N22*O22),0)</f>
        <v>6</v>
      </c>
    </row>
    <row r="23" spans="1:95" ht="17.25" thickTop="1" thickBot="1" x14ac:dyDescent="0.3">
      <c r="A23" s="12" t="s">
        <v>171</v>
      </c>
      <c r="B23" s="64">
        <v>384</v>
      </c>
      <c r="C23" s="76">
        <f t="shared" si="0"/>
        <v>6.4</v>
      </c>
      <c r="D23" s="64">
        <v>32</v>
      </c>
      <c r="E23" s="72">
        <v>28</v>
      </c>
      <c r="F23" s="72">
        <v>25</v>
      </c>
      <c r="G23" s="72">
        <v>20</v>
      </c>
      <c r="H23" s="76">
        <v>15</v>
      </c>
      <c r="I23" s="89">
        <f t="shared" si="1"/>
        <v>30.4</v>
      </c>
      <c r="J23" s="66">
        <f t="shared" si="2"/>
        <v>26.599999999999998</v>
      </c>
      <c r="K23" s="66">
        <f t="shared" si="3"/>
        <v>23.75</v>
      </c>
      <c r="L23" s="66">
        <f t="shared" si="4"/>
        <v>19</v>
      </c>
      <c r="M23" s="79">
        <f t="shared" si="5"/>
        <v>14.25</v>
      </c>
      <c r="N23" s="107">
        <v>1</v>
      </c>
      <c r="O23" s="110">
        <f t="shared" si="6"/>
        <v>1</v>
      </c>
      <c r="P23">
        <f t="shared" si="7"/>
        <v>0.73</v>
      </c>
      <c r="Q23">
        <f t="shared" si="8"/>
        <v>0.85</v>
      </c>
      <c r="R23">
        <f t="shared" si="9"/>
        <v>0.98</v>
      </c>
      <c r="S23" s="137">
        <f t="shared" si="10"/>
        <v>1.1000000000000001</v>
      </c>
      <c r="T23">
        <f t="shared" si="11"/>
        <v>0.84</v>
      </c>
      <c r="U23">
        <f t="shared" si="12"/>
        <v>0.98</v>
      </c>
      <c r="V23">
        <f t="shared" si="13"/>
        <v>1.1200000000000001</v>
      </c>
      <c r="W23" s="137">
        <f t="shared" si="14"/>
        <v>1.26</v>
      </c>
      <c r="X23">
        <f t="shared" si="15"/>
        <v>0.94</v>
      </c>
      <c r="Y23">
        <f t="shared" si="16"/>
        <v>1.0900000000000001</v>
      </c>
      <c r="Z23">
        <f t="shared" si="17"/>
        <v>1.25</v>
      </c>
      <c r="AA23" s="137">
        <f t="shared" si="18"/>
        <v>1.41</v>
      </c>
      <c r="AB23">
        <f t="shared" si="19"/>
        <v>1.17</v>
      </c>
      <c r="AC23">
        <f t="shared" si="20"/>
        <v>1.37</v>
      </c>
      <c r="AD23">
        <f t="shared" si="21"/>
        <v>1.56</v>
      </c>
      <c r="AE23" s="137">
        <f t="shared" si="22"/>
        <v>1.76</v>
      </c>
      <c r="AF23">
        <f t="shared" si="23"/>
        <v>1.56</v>
      </c>
      <c r="AG23">
        <f t="shared" si="24"/>
        <v>1.82</v>
      </c>
      <c r="AH23">
        <f t="shared" si="25"/>
        <v>2.08</v>
      </c>
      <c r="AI23" s="137">
        <f t="shared" si="26"/>
        <v>2.34</v>
      </c>
      <c r="AJ23">
        <f t="shared" si="27"/>
        <v>0.77</v>
      </c>
      <c r="AK23">
        <f t="shared" si="28"/>
        <v>0.9</v>
      </c>
      <c r="AL23">
        <f t="shared" si="29"/>
        <v>1.03</v>
      </c>
      <c r="AM23" s="137">
        <f t="shared" si="30"/>
        <v>1.1599999999999999</v>
      </c>
      <c r="AN23">
        <f t="shared" si="31"/>
        <v>0.88</v>
      </c>
      <c r="AO23">
        <f t="shared" si="32"/>
        <v>1.03</v>
      </c>
      <c r="AP23">
        <f t="shared" si="33"/>
        <v>1.17</v>
      </c>
      <c r="AQ23" s="137">
        <f t="shared" si="34"/>
        <v>1.32</v>
      </c>
      <c r="AR23">
        <f t="shared" si="35"/>
        <v>0.99</v>
      </c>
      <c r="AS23">
        <f t="shared" si="36"/>
        <v>1.1499999999999999</v>
      </c>
      <c r="AT23">
        <f t="shared" si="37"/>
        <v>1.32</v>
      </c>
      <c r="AU23" s="137">
        <f t="shared" si="38"/>
        <v>1.48</v>
      </c>
      <c r="AV23">
        <f t="shared" si="39"/>
        <v>1.23</v>
      </c>
      <c r="AW23">
        <f t="shared" si="40"/>
        <v>1.44</v>
      </c>
      <c r="AX23">
        <f t="shared" si="41"/>
        <v>1.64</v>
      </c>
      <c r="AY23" s="137">
        <f t="shared" si="42"/>
        <v>1.85</v>
      </c>
      <c r="AZ23">
        <f t="shared" si="43"/>
        <v>1.73</v>
      </c>
      <c r="BA23">
        <f t="shared" si="44"/>
        <v>1.92</v>
      </c>
      <c r="BB23">
        <f t="shared" si="45"/>
        <v>2.19</v>
      </c>
      <c r="BC23">
        <f t="shared" si="46"/>
        <v>2.4700000000000002</v>
      </c>
      <c r="BD23" s="110">
        <f>ROUNDUP(150/(D23*O23),0)</f>
        <v>5</v>
      </c>
      <c r="BE23">
        <f>ROUNDUP(175/(D23*O23),0)</f>
        <v>6</v>
      </c>
      <c r="BF23">
        <f>ROUNDUP(200/(D23*O23),0)</f>
        <v>7</v>
      </c>
      <c r="BG23">
        <f>ROUNDUP(225/(D23*O23),0)</f>
        <v>8</v>
      </c>
      <c r="BH23" s="140">
        <f>ROUNDUP(150/(E23*O23),0)</f>
        <v>6</v>
      </c>
      <c r="BI23">
        <f>ROUNDUP(175/(E23*O23),0)</f>
        <v>7</v>
      </c>
      <c r="BJ23">
        <f>ROUNDUP(200/(E23*O23),0)</f>
        <v>8</v>
      </c>
      <c r="BK23" s="137">
        <f>ROUNDUP(225/(E23*O23),0)</f>
        <v>9</v>
      </c>
      <c r="BL23">
        <f>ROUNDUP(150/(F23*O23),0)</f>
        <v>6</v>
      </c>
      <c r="BM23">
        <f>ROUNDUP(175/(F23*O23),0)</f>
        <v>7</v>
      </c>
      <c r="BN23">
        <f>ROUNDUP(200/(F23*O23),0)</f>
        <v>8</v>
      </c>
      <c r="BO23">
        <f>ROUNDUP(225/(F23*O23),0)</f>
        <v>9</v>
      </c>
      <c r="BP23" s="140">
        <f>ROUNDUP(150/(G23*O23),0)</f>
        <v>8</v>
      </c>
      <c r="BQ23">
        <f>ROUNDUP(175/(G23*O23),0)</f>
        <v>9</v>
      </c>
      <c r="BR23">
        <f>ROUNDUP(200/(G23*O23),0)</f>
        <v>10</v>
      </c>
      <c r="BS23" s="137">
        <f>ROUNDUP(225/(G23*O23),0)</f>
        <v>12</v>
      </c>
      <c r="BT23">
        <f>ROUNDUP(150/(H23*O23),0)</f>
        <v>10</v>
      </c>
      <c r="BU23">
        <f>ROUNDUP(175/(H23*O23),0)</f>
        <v>12</v>
      </c>
      <c r="BV23">
        <f>ROUNDUP(200/(H23*O23),0)</f>
        <v>14</v>
      </c>
      <c r="BW23">
        <f>ROUNDUP(225/(H23*O23),0)</f>
        <v>15</v>
      </c>
      <c r="BX23" s="140">
        <f>ROUNDUP(150/(I23*O23),0)</f>
        <v>5</v>
      </c>
      <c r="BY23">
        <f>ROUNDUP(175/(I23*O23),0)</f>
        <v>6</v>
      </c>
      <c r="BZ23">
        <f>ROUNDUP(200/(I23*O23),0)</f>
        <v>7</v>
      </c>
      <c r="CA23" s="137">
        <f>ROUNDUP(225/(I23*O23),0)</f>
        <v>8</v>
      </c>
      <c r="CB23">
        <f>ROUNDUP(150/(J23*O23),0)</f>
        <v>6</v>
      </c>
      <c r="CC23">
        <f>ROUNDUP(175/(J23*O23),0)</f>
        <v>7</v>
      </c>
      <c r="CD23">
        <f>ROUNDUP(200/(J23*O23),0)</f>
        <v>8</v>
      </c>
      <c r="CE23">
        <f>ROUNDUP(225/(J23*O23),0)</f>
        <v>9</v>
      </c>
      <c r="CF23" s="140">
        <f>ROUNDUP(150/(K23*O23),0)</f>
        <v>7</v>
      </c>
      <c r="CG23">
        <f>ROUNDUP(175/(K23*O23),0)</f>
        <v>8</v>
      </c>
      <c r="CH23">
        <f>ROUNDUP(200/(K23*O23),0)</f>
        <v>9</v>
      </c>
      <c r="CI23" s="137">
        <f>ROUNDUP(225/(K23*O23),0)</f>
        <v>10</v>
      </c>
      <c r="CJ23">
        <f>ROUNDUP(150/(L23*O23),0)</f>
        <v>8</v>
      </c>
      <c r="CK23">
        <f>ROUNDUP(175/(L23*O23),0)</f>
        <v>10</v>
      </c>
      <c r="CL23">
        <f>ROUNDUP(200/(L23*O23),0)</f>
        <v>11</v>
      </c>
      <c r="CM23">
        <f>ROUNDUP(225/(L23*O23),0)</f>
        <v>12</v>
      </c>
      <c r="CN23" s="140">
        <f>ROUNDUP(150/(M23*O23),0)</f>
        <v>11</v>
      </c>
      <c r="CO23">
        <f>ROUNDUP(175/(M23*O23),0)</f>
        <v>13</v>
      </c>
      <c r="CP23">
        <f>ROUNDUP(200/(M23*O23),0)</f>
        <v>15</v>
      </c>
      <c r="CQ23" s="2">
        <f>ROUNDUP(225/(M23*O23),0)</f>
        <v>16</v>
      </c>
    </row>
    <row r="24" spans="1:95" ht="17.25" thickTop="1" thickBot="1" x14ac:dyDescent="0.3">
      <c r="A24" s="12" t="s">
        <v>84</v>
      </c>
      <c r="B24" s="64">
        <v>600</v>
      </c>
      <c r="C24" s="76">
        <f t="shared" si="0"/>
        <v>10</v>
      </c>
      <c r="D24" s="64">
        <v>29</v>
      </c>
      <c r="E24" s="72">
        <v>25</v>
      </c>
      <c r="F24" s="72">
        <v>23</v>
      </c>
      <c r="G24" s="72">
        <v>18</v>
      </c>
      <c r="H24" s="76">
        <v>14</v>
      </c>
      <c r="I24" s="89">
        <f t="shared" si="1"/>
        <v>27.549999999999997</v>
      </c>
      <c r="J24" s="66">
        <f t="shared" si="2"/>
        <v>23.75</v>
      </c>
      <c r="K24" s="66">
        <f t="shared" si="3"/>
        <v>21.849999999999998</v>
      </c>
      <c r="L24" s="66">
        <f t="shared" si="4"/>
        <v>17.099999999999998</v>
      </c>
      <c r="M24" s="79">
        <f t="shared" si="5"/>
        <v>13.299999999999999</v>
      </c>
      <c r="N24" s="107">
        <v>1</v>
      </c>
      <c r="O24" s="110">
        <f t="shared" si="6"/>
        <v>1</v>
      </c>
      <c r="P24">
        <f t="shared" si="7"/>
        <v>0.52</v>
      </c>
      <c r="Q24">
        <f t="shared" si="8"/>
        <v>0.6</v>
      </c>
      <c r="R24">
        <f t="shared" si="9"/>
        <v>0.69</v>
      </c>
      <c r="S24" s="137">
        <f t="shared" si="10"/>
        <v>0.78</v>
      </c>
      <c r="T24">
        <f t="shared" si="11"/>
        <v>0.6</v>
      </c>
      <c r="U24">
        <f t="shared" si="12"/>
        <v>0.7</v>
      </c>
      <c r="V24">
        <f t="shared" si="13"/>
        <v>0.8</v>
      </c>
      <c r="W24" s="137">
        <f t="shared" si="14"/>
        <v>0.9</v>
      </c>
      <c r="X24">
        <f t="shared" si="15"/>
        <v>0.65</v>
      </c>
      <c r="Y24">
        <f t="shared" si="16"/>
        <v>0.76</v>
      </c>
      <c r="Z24">
        <f t="shared" si="17"/>
        <v>0.87</v>
      </c>
      <c r="AA24" s="137">
        <f t="shared" si="18"/>
        <v>0.98</v>
      </c>
      <c r="AB24">
        <f t="shared" si="19"/>
        <v>0.83</v>
      </c>
      <c r="AC24">
        <f t="shared" si="20"/>
        <v>0.97</v>
      </c>
      <c r="AD24">
        <f t="shared" si="21"/>
        <v>1.1100000000000001</v>
      </c>
      <c r="AE24" s="137">
        <f t="shared" si="22"/>
        <v>1.25</v>
      </c>
      <c r="AF24">
        <f t="shared" si="23"/>
        <v>1.07</v>
      </c>
      <c r="AG24">
        <f t="shared" si="24"/>
        <v>1.25</v>
      </c>
      <c r="AH24">
        <f t="shared" si="25"/>
        <v>1.43</v>
      </c>
      <c r="AI24" s="137">
        <f t="shared" si="26"/>
        <v>1.61</v>
      </c>
      <c r="AJ24">
        <f t="shared" si="27"/>
        <v>0.54</v>
      </c>
      <c r="AK24">
        <f t="shared" si="28"/>
        <v>0.64</v>
      </c>
      <c r="AL24">
        <f t="shared" si="29"/>
        <v>0.73</v>
      </c>
      <c r="AM24" s="137">
        <f t="shared" si="30"/>
        <v>0.82</v>
      </c>
      <c r="AN24">
        <f t="shared" si="31"/>
        <v>0.63</v>
      </c>
      <c r="AO24">
        <f t="shared" si="32"/>
        <v>0.74</v>
      </c>
      <c r="AP24">
        <f t="shared" si="33"/>
        <v>0.84</v>
      </c>
      <c r="AQ24" s="137">
        <f t="shared" si="34"/>
        <v>0.95</v>
      </c>
      <c r="AR24">
        <f t="shared" si="35"/>
        <v>0.69</v>
      </c>
      <c r="AS24">
        <f t="shared" si="36"/>
        <v>0.8</v>
      </c>
      <c r="AT24">
        <f t="shared" si="37"/>
        <v>0.92</v>
      </c>
      <c r="AU24" s="137">
        <f t="shared" si="38"/>
        <v>1.03</v>
      </c>
      <c r="AV24">
        <f t="shared" si="39"/>
        <v>0.88</v>
      </c>
      <c r="AW24">
        <f t="shared" si="40"/>
        <v>1.02</v>
      </c>
      <c r="AX24">
        <f t="shared" si="41"/>
        <v>1.17</v>
      </c>
      <c r="AY24" s="137">
        <f t="shared" si="42"/>
        <v>1.32</v>
      </c>
      <c r="AZ24">
        <f t="shared" si="43"/>
        <v>1.19</v>
      </c>
      <c r="BA24">
        <f t="shared" si="44"/>
        <v>1.32</v>
      </c>
      <c r="BB24">
        <f t="shared" si="45"/>
        <v>1.5</v>
      </c>
      <c r="BC24">
        <f t="shared" si="46"/>
        <v>1.69</v>
      </c>
      <c r="BD24" s="110">
        <f>ROUNDUP(150/(D24*O24),0)</f>
        <v>6</v>
      </c>
      <c r="BE24">
        <f>ROUNDUP(175/(D24*O24),0)</f>
        <v>7</v>
      </c>
      <c r="BF24">
        <f>ROUNDUP(200/(D24*O24),0)</f>
        <v>7</v>
      </c>
      <c r="BG24">
        <f>ROUNDUP(225/(D24*O24),0)</f>
        <v>8</v>
      </c>
      <c r="BH24" s="140">
        <f>ROUNDUP(150/(E24*O24),0)</f>
        <v>6</v>
      </c>
      <c r="BI24">
        <f>ROUNDUP(175/(E24*O24),0)</f>
        <v>7</v>
      </c>
      <c r="BJ24">
        <f>ROUNDUP(200/(E24*O24),0)</f>
        <v>8</v>
      </c>
      <c r="BK24" s="137">
        <f>ROUNDUP(225/(E24*O24),0)</f>
        <v>9</v>
      </c>
      <c r="BL24">
        <f>ROUNDUP(150/(F24*O24),0)</f>
        <v>7</v>
      </c>
      <c r="BM24">
        <f>ROUNDUP(175/(F24*O24),0)</f>
        <v>8</v>
      </c>
      <c r="BN24">
        <f>ROUNDUP(200/(F24*O24),0)</f>
        <v>9</v>
      </c>
      <c r="BO24">
        <f>ROUNDUP(225/(F24*O24),0)</f>
        <v>10</v>
      </c>
      <c r="BP24" s="140">
        <f>ROUNDUP(150/(G24*O24),0)</f>
        <v>9</v>
      </c>
      <c r="BQ24">
        <f>ROUNDUP(175/(G24*O24),0)</f>
        <v>10</v>
      </c>
      <c r="BR24">
        <f>ROUNDUP(200/(G24*O24),0)</f>
        <v>12</v>
      </c>
      <c r="BS24" s="137">
        <f>ROUNDUP(225/(G24*O24),0)</f>
        <v>13</v>
      </c>
      <c r="BT24">
        <f>ROUNDUP(150/(H24*O24),0)</f>
        <v>11</v>
      </c>
      <c r="BU24">
        <f>ROUNDUP(175/(H24*O24),0)</f>
        <v>13</v>
      </c>
      <c r="BV24">
        <f>ROUNDUP(200/(H24*O24),0)</f>
        <v>15</v>
      </c>
      <c r="BW24">
        <f>ROUNDUP(225/(H24*O24),0)</f>
        <v>17</v>
      </c>
      <c r="BX24" s="140">
        <f>ROUNDUP(150/(I24*O24),0)</f>
        <v>6</v>
      </c>
      <c r="BY24">
        <f>ROUNDUP(175/(I24*O24),0)</f>
        <v>7</v>
      </c>
      <c r="BZ24">
        <f>ROUNDUP(200/(I24*O24),0)</f>
        <v>8</v>
      </c>
      <c r="CA24" s="137">
        <f>ROUNDUP(225/(I24*O24),0)</f>
        <v>9</v>
      </c>
      <c r="CB24">
        <f>ROUNDUP(150/(J24*O24),0)</f>
        <v>7</v>
      </c>
      <c r="CC24">
        <f>ROUNDUP(175/(J24*O24),0)</f>
        <v>8</v>
      </c>
      <c r="CD24">
        <f>ROUNDUP(200/(J24*O24),0)</f>
        <v>9</v>
      </c>
      <c r="CE24">
        <f>ROUNDUP(225/(J24*O24),0)</f>
        <v>10</v>
      </c>
      <c r="CF24" s="140">
        <f>ROUNDUP(150/(K24*O24),0)</f>
        <v>7</v>
      </c>
      <c r="CG24">
        <f>ROUNDUP(175/(K24*O24),0)</f>
        <v>9</v>
      </c>
      <c r="CH24">
        <f>ROUNDUP(200/(K24*O24),0)</f>
        <v>10</v>
      </c>
      <c r="CI24" s="137">
        <f>ROUNDUP(225/(K24*O24),0)</f>
        <v>11</v>
      </c>
      <c r="CJ24">
        <f>ROUNDUP(150/(L24*O24),0)</f>
        <v>9</v>
      </c>
      <c r="CK24">
        <f>ROUNDUP(175/(L24*O24),0)</f>
        <v>11</v>
      </c>
      <c r="CL24">
        <f>ROUNDUP(200/(L24*O24),0)</f>
        <v>12</v>
      </c>
      <c r="CM24">
        <f>ROUNDUP(225/(L24*O24),0)</f>
        <v>14</v>
      </c>
      <c r="CN24" s="140">
        <f>ROUNDUP(150/(M24*O24),0)</f>
        <v>12</v>
      </c>
      <c r="CO24">
        <f>ROUNDUP(175/(M24*O24),0)</f>
        <v>14</v>
      </c>
      <c r="CP24">
        <f>ROUNDUP(200/(M24*O24),0)</f>
        <v>16</v>
      </c>
      <c r="CQ24" s="2">
        <f>ROUNDUP(225/(M24*O24),0)</f>
        <v>17</v>
      </c>
    </row>
    <row r="25" spans="1:95" ht="17.25" thickTop="1" thickBot="1" x14ac:dyDescent="0.3">
      <c r="A25" s="12" t="s">
        <v>85</v>
      </c>
      <c r="B25" s="102">
        <v>672</v>
      </c>
      <c r="C25" s="76">
        <f t="shared" si="0"/>
        <v>11.2</v>
      </c>
      <c r="D25" s="64">
        <v>29</v>
      </c>
      <c r="E25" s="72">
        <v>25</v>
      </c>
      <c r="F25" s="72">
        <v>23</v>
      </c>
      <c r="G25" s="72">
        <v>18</v>
      </c>
      <c r="H25" s="76">
        <v>14</v>
      </c>
      <c r="I25" s="89">
        <f t="shared" si="1"/>
        <v>27.549999999999997</v>
      </c>
      <c r="J25" s="66">
        <f t="shared" si="2"/>
        <v>23.75</v>
      </c>
      <c r="K25" s="66">
        <f t="shared" si="3"/>
        <v>21.849999999999998</v>
      </c>
      <c r="L25" s="66">
        <f t="shared" si="4"/>
        <v>17.099999999999998</v>
      </c>
      <c r="M25" s="79">
        <f t="shared" si="5"/>
        <v>13.299999999999999</v>
      </c>
      <c r="N25" s="107">
        <v>1</v>
      </c>
      <c r="O25" s="110">
        <f t="shared" si="6"/>
        <v>1</v>
      </c>
      <c r="P25">
        <f t="shared" si="7"/>
        <v>0.46</v>
      </c>
      <c r="Q25">
        <f t="shared" si="8"/>
        <v>0.54</v>
      </c>
      <c r="R25">
        <f t="shared" si="9"/>
        <v>0.62</v>
      </c>
      <c r="S25" s="137">
        <f t="shared" si="10"/>
        <v>0.69</v>
      </c>
      <c r="T25">
        <f t="shared" si="11"/>
        <v>0.54</v>
      </c>
      <c r="U25">
        <f t="shared" si="12"/>
        <v>0.63</v>
      </c>
      <c r="V25">
        <f t="shared" si="13"/>
        <v>0.71</v>
      </c>
      <c r="W25" s="137">
        <f t="shared" si="14"/>
        <v>0.8</v>
      </c>
      <c r="X25">
        <f t="shared" si="15"/>
        <v>0.57999999999999996</v>
      </c>
      <c r="Y25">
        <f t="shared" si="16"/>
        <v>0.68</v>
      </c>
      <c r="Z25">
        <f t="shared" si="17"/>
        <v>0.78</v>
      </c>
      <c r="AA25" s="137">
        <f t="shared" si="18"/>
        <v>0.87</v>
      </c>
      <c r="AB25">
        <f t="shared" si="19"/>
        <v>0.74</v>
      </c>
      <c r="AC25">
        <f t="shared" si="20"/>
        <v>0.87</v>
      </c>
      <c r="AD25">
        <f t="shared" si="21"/>
        <v>0.99</v>
      </c>
      <c r="AE25" s="137">
        <f t="shared" si="22"/>
        <v>1.1200000000000001</v>
      </c>
      <c r="AF25">
        <f t="shared" si="23"/>
        <v>0.96</v>
      </c>
      <c r="AG25">
        <f t="shared" si="24"/>
        <v>1.1200000000000001</v>
      </c>
      <c r="AH25">
        <f t="shared" si="25"/>
        <v>1.28</v>
      </c>
      <c r="AI25" s="137">
        <f t="shared" si="26"/>
        <v>1.43</v>
      </c>
      <c r="AJ25">
        <f t="shared" si="27"/>
        <v>0.49</v>
      </c>
      <c r="AK25">
        <f t="shared" si="28"/>
        <v>0.56999999999999995</v>
      </c>
      <c r="AL25">
        <f t="shared" si="29"/>
        <v>0.65</v>
      </c>
      <c r="AM25" s="137">
        <f t="shared" si="30"/>
        <v>0.73</v>
      </c>
      <c r="AN25">
        <f t="shared" si="31"/>
        <v>0.56000000000000005</v>
      </c>
      <c r="AO25">
        <f t="shared" si="32"/>
        <v>0.66</v>
      </c>
      <c r="AP25">
        <f t="shared" si="33"/>
        <v>0.75</v>
      </c>
      <c r="AQ25" s="137">
        <f t="shared" si="34"/>
        <v>0.85</v>
      </c>
      <c r="AR25">
        <f t="shared" si="35"/>
        <v>0.61</v>
      </c>
      <c r="AS25">
        <f t="shared" si="36"/>
        <v>0.72</v>
      </c>
      <c r="AT25">
        <f t="shared" si="37"/>
        <v>0.82</v>
      </c>
      <c r="AU25" s="137">
        <f t="shared" si="38"/>
        <v>0.92</v>
      </c>
      <c r="AV25">
        <f t="shared" si="39"/>
        <v>0.78</v>
      </c>
      <c r="AW25">
        <f t="shared" si="40"/>
        <v>0.91</v>
      </c>
      <c r="AX25">
        <f t="shared" si="41"/>
        <v>1.04</v>
      </c>
      <c r="AY25" s="137">
        <f t="shared" si="42"/>
        <v>1.17</v>
      </c>
      <c r="AZ25">
        <f t="shared" si="43"/>
        <v>1.06</v>
      </c>
      <c r="BA25">
        <f t="shared" si="44"/>
        <v>1.17</v>
      </c>
      <c r="BB25">
        <f t="shared" si="45"/>
        <v>1.34</v>
      </c>
      <c r="BC25">
        <f t="shared" si="46"/>
        <v>1.51</v>
      </c>
      <c r="BD25" s="110">
        <f>ROUNDUP(150/(D25*O25),0)</f>
        <v>6</v>
      </c>
      <c r="BE25">
        <f>ROUNDUP(175/(D25*O25),0)</f>
        <v>7</v>
      </c>
      <c r="BF25">
        <f>ROUNDUP(200/(D25*O25),0)</f>
        <v>7</v>
      </c>
      <c r="BG25">
        <f>ROUNDUP(225/(D25*O25),0)</f>
        <v>8</v>
      </c>
      <c r="BH25" s="140">
        <f>ROUNDUP(150/(E25*O25),0)</f>
        <v>6</v>
      </c>
      <c r="BI25">
        <f>ROUNDUP(175/(E25*O25),0)</f>
        <v>7</v>
      </c>
      <c r="BJ25">
        <f>ROUNDUP(200/(E25*O25),0)</f>
        <v>8</v>
      </c>
      <c r="BK25" s="137">
        <f>ROUNDUP(225/(E25*O25),0)</f>
        <v>9</v>
      </c>
      <c r="BL25">
        <f>ROUNDUP(150/(F25*O25),0)</f>
        <v>7</v>
      </c>
      <c r="BM25">
        <f>ROUNDUP(175/(F25*O25),0)</f>
        <v>8</v>
      </c>
      <c r="BN25">
        <f>ROUNDUP(200/(F25*O25),0)</f>
        <v>9</v>
      </c>
      <c r="BO25">
        <f>ROUNDUP(225/(F25*O25),0)</f>
        <v>10</v>
      </c>
      <c r="BP25" s="140">
        <f>ROUNDUP(150/(G25*O25),0)</f>
        <v>9</v>
      </c>
      <c r="BQ25">
        <f>ROUNDUP(175/(G25*O25),0)</f>
        <v>10</v>
      </c>
      <c r="BR25">
        <f>ROUNDUP(200/(G25*O25),0)</f>
        <v>12</v>
      </c>
      <c r="BS25" s="137">
        <f>ROUNDUP(225/(G25*O25),0)</f>
        <v>13</v>
      </c>
      <c r="BT25">
        <f>ROUNDUP(150/(H25*O25),0)</f>
        <v>11</v>
      </c>
      <c r="BU25">
        <f>ROUNDUP(175/(H25*O25),0)</f>
        <v>13</v>
      </c>
      <c r="BV25">
        <f>ROUNDUP(200/(H25*O25),0)</f>
        <v>15</v>
      </c>
      <c r="BW25">
        <f>ROUNDUP(225/(H25*O25),0)</f>
        <v>17</v>
      </c>
      <c r="BX25" s="140">
        <f>ROUNDUP(150/(I25*O25),0)</f>
        <v>6</v>
      </c>
      <c r="BY25">
        <f>ROUNDUP(175/(I25*O25),0)</f>
        <v>7</v>
      </c>
      <c r="BZ25">
        <f>ROUNDUP(200/(I25*O25),0)</f>
        <v>8</v>
      </c>
      <c r="CA25" s="137">
        <f>ROUNDUP(225/(I25*O25),0)</f>
        <v>9</v>
      </c>
      <c r="CB25">
        <f>ROUNDUP(150/(J25*O25),0)</f>
        <v>7</v>
      </c>
      <c r="CC25">
        <f>ROUNDUP(175/(J25*O25),0)</f>
        <v>8</v>
      </c>
      <c r="CD25">
        <f>ROUNDUP(200/(J25*O25),0)</f>
        <v>9</v>
      </c>
      <c r="CE25">
        <f>ROUNDUP(225/(J25*O25),0)</f>
        <v>10</v>
      </c>
      <c r="CF25" s="140">
        <f>ROUNDUP(150/(K25*O25),0)</f>
        <v>7</v>
      </c>
      <c r="CG25">
        <f>ROUNDUP(175/(K25*O25),0)</f>
        <v>9</v>
      </c>
      <c r="CH25">
        <f>ROUNDUP(200/(K25*O25),0)</f>
        <v>10</v>
      </c>
      <c r="CI25" s="137">
        <f>ROUNDUP(225/(K25*O25),0)</f>
        <v>11</v>
      </c>
      <c r="CJ25">
        <f>ROUNDUP(150/(L25*O25),0)</f>
        <v>9</v>
      </c>
      <c r="CK25">
        <f>ROUNDUP(175/(L25*O25),0)</f>
        <v>11</v>
      </c>
      <c r="CL25">
        <f>ROUNDUP(200/(L25*O25),0)</f>
        <v>12</v>
      </c>
      <c r="CM25">
        <f>ROUNDUP(225/(L25*O25),0)</f>
        <v>14</v>
      </c>
      <c r="CN25" s="140">
        <f>ROUNDUP(150/(M25*O25),0)</f>
        <v>12</v>
      </c>
      <c r="CO25">
        <f>ROUNDUP(175/(M25*O25),0)</f>
        <v>14</v>
      </c>
      <c r="CP25">
        <f>ROUNDUP(200/(M25*O25),0)</f>
        <v>16</v>
      </c>
      <c r="CQ25" s="2">
        <f>ROUNDUP(225/(M25*O25),0)</f>
        <v>17</v>
      </c>
    </row>
    <row r="26" spans="1:95" ht="17.25" thickTop="1" thickBot="1" x14ac:dyDescent="0.3">
      <c r="A26" s="12" t="s">
        <v>212</v>
      </c>
      <c r="B26" s="102">
        <v>672</v>
      </c>
      <c r="C26" s="76">
        <f t="shared" si="0"/>
        <v>11.2</v>
      </c>
      <c r="D26" s="64">
        <v>29</v>
      </c>
      <c r="E26" s="72">
        <v>25</v>
      </c>
      <c r="F26" s="72">
        <v>23</v>
      </c>
      <c r="G26" s="72">
        <v>18</v>
      </c>
      <c r="H26" s="76">
        <v>14</v>
      </c>
      <c r="I26" s="89">
        <f t="shared" si="1"/>
        <v>27.549999999999997</v>
      </c>
      <c r="J26" s="66">
        <f t="shared" si="2"/>
        <v>23.75</v>
      </c>
      <c r="K26" s="66">
        <f t="shared" si="3"/>
        <v>21.849999999999998</v>
      </c>
      <c r="L26" s="66">
        <f t="shared" si="4"/>
        <v>17.099999999999998</v>
      </c>
      <c r="M26" s="79">
        <f t="shared" si="5"/>
        <v>13.299999999999999</v>
      </c>
      <c r="N26" s="107">
        <v>1</v>
      </c>
      <c r="O26" s="110">
        <f t="shared" si="6"/>
        <v>1</v>
      </c>
      <c r="P26">
        <f t="shared" si="7"/>
        <v>0.46</v>
      </c>
      <c r="Q26">
        <f t="shared" si="8"/>
        <v>0.54</v>
      </c>
      <c r="R26">
        <f t="shared" si="9"/>
        <v>0.62</v>
      </c>
      <c r="S26" s="137">
        <f t="shared" si="10"/>
        <v>0.69</v>
      </c>
      <c r="T26">
        <f t="shared" si="11"/>
        <v>0.54</v>
      </c>
      <c r="U26">
        <f t="shared" si="12"/>
        <v>0.63</v>
      </c>
      <c r="V26">
        <f t="shared" si="13"/>
        <v>0.71</v>
      </c>
      <c r="W26" s="137">
        <f t="shared" si="14"/>
        <v>0.8</v>
      </c>
      <c r="X26">
        <f t="shared" si="15"/>
        <v>0.57999999999999996</v>
      </c>
      <c r="Y26">
        <f t="shared" si="16"/>
        <v>0.68</v>
      </c>
      <c r="Z26">
        <f t="shared" si="17"/>
        <v>0.78</v>
      </c>
      <c r="AA26" s="137">
        <f t="shared" si="18"/>
        <v>0.87</v>
      </c>
      <c r="AB26">
        <f t="shared" si="19"/>
        <v>0.74</v>
      </c>
      <c r="AC26">
        <f t="shared" si="20"/>
        <v>0.87</v>
      </c>
      <c r="AD26">
        <f t="shared" si="21"/>
        <v>0.99</v>
      </c>
      <c r="AE26" s="137">
        <f t="shared" si="22"/>
        <v>1.1200000000000001</v>
      </c>
      <c r="AF26">
        <f t="shared" si="23"/>
        <v>0.96</v>
      </c>
      <c r="AG26">
        <f t="shared" si="24"/>
        <v>1.1200000000000001</v>
      </c>
      <c r="AH26">
        <f t="shared" si="25"/>
        <v>1.28</v>
      </c>
      <c r="AI26" s="137">
        <f t="shared" si="26"/>
        <v>1.43</v>
      </c>
      <c r="AJ26">
        <f t="shared" si="27"/>
        <v>0.49</v>
      </c>
      <c r="AK26">
        <f t="shared" si="28"/>
        <v>0.56999999999999995</v>
      </c>
      <c r="AL26">
        <f t="shared" si="29"/>
        <v>0.65</v>
      </c>
      <c r="AM26" s="137">
        <f t="shared" si="30"/>
        <v>0.73</v>
      </c>
      <c r="AN26">
        <f t="shared" si="31"/>
        <v>0.56000000000000005</v>
      </c>
      <c r="AO26">
        <f t="shared" si="32"/>
        <v>0.66</v>
      </c>
      <c r="AP26">
        <f t="shared" si="33"/>
        <v>0.75</v>
      </c>
      <c r="AQ26" s="137">
        <f t="shared" si="34"/>
        <v>0.85</v>
      </c>
      <c r="AR26">
        <f t="shared" si="35"/>
        <v>0.61</v>
      </c>
      <c r="AS26">
        <f t="shared" si="36"/>
        <v>0.72</v>
      </c>
      <c r="AT26">
        <f t="shared" si="37"/>
        <v>0.82</v>
      </c>
      <c r="AU26" s="137">
        <f t="shared" si="38"/>
        <v>0.92</v>
      </c>
      <c r="AV26">
        <f t="shared" si="39"/>
        <v>0.78</v>
      </c>
      <c r="AW26">
        <f t="shared" si="40"/>
        <v>0.91</v>
      </c>
      <c r="AX26">
        <f t="shared" si="41"/>
        <v>1.04</v>
      </c>
      <c r="AY26" s="137">
        <f t="shared" si="42"/>
        <v>1.17</v>
      </c>
      <c r="AZ26">
        <f t="shared" si="43"/>
        <v>1.06</v>
      </c>
      <c r="BA26">
        <f t="shared" si="44"/>
        <v>1.17</v>
      </c>
      <c r="BB26">
        <f t="shared" si="45"/>
        <v>1.34</v>
      </c>
      <c r="BC26">
        <f t="shared" si="46"/>
        <v>1.51</v>
      </c>
      <c r="BD26" s="110">
        <f>ROUNDUP(150/(D26*O26),0)</f>
        <v>6</v>
      </c>
      <c r="BE26">
        <f>ROUNDUP(175/(D26*O26),0)</f>
        <v>7</v>
      </c>
      <c r="BF26">
        <f>ROUNDUP(200/(D26*O26),0)</f>
        <v>7</v>
      </c>
      <c r="BG26">
        <f>ROUNDUP(225/(D26*O26),0)</f>
        <v>8</v>
      </c>
      <c r="BH26" s="140">
        <f>ROUNDUP(150/(E26*O26),0)</f>
        <v>6</v>
      </c>
      <c r="BI26">
        <f>ROUNDUP(175/(E26*O26),0)</f>
        <v>7</v>
      </c>
      <c r="BJ26">
        <f>ROUNDUP(200/(E26*O26),0)</f>
        <v>8</v>
      </c>
      <c r="BK26" s="137">
        <f>ROUNDUP(225/(E26*O26),0)</f>
        <v>9</v>
      </c>
      <c r="BL26">
        <f>ROUNDUP(150/(F26*O26),0)</f>
        <v>7</v>
      </c>
      <c r="BM26">
        <f>ROUNDUP(175/(F26*O26),0)</f>
        <v>8</v>
      </c>
      <c r="BN26">
        <f>ROUNDUP(200/(F26*O26),0)</f>
        <v>9</v>
      </c>
      <c r="BO26">
        <f>ROUNDUP(225/(F26*O26),0)</f>
        <v>10</v>
      </c>
      <c r="BP26" s="140">
        <f>ROUNDUP(150/(G26*O26),0)</f>
        <v>9</v>
      </c>
      <c r="BQ26">
        <f>ROUNDUP(175/(G26*O26),0)</f>
        <v>10</v>
      </c>
      <c r="BR26">
        <f>ROUNDUP(200/(G26*O26),0)</f>
        <v>12</v>
      </c>
      <c r="BS26" s="137">
        <f>ROUNDUP(225/(G26*O26),0)</f>
        <v>13</v>
      </c>
      <c r="BT26">
        <f>ROUNDUP(150/(H26*O26),0)</f>
        <v>11</v>
      </c>
      <c r="BU26">
        <f>ROUNDUP(175/(H26*O26),0)</f>
        <v>13</v>
      </c>
      <c r="BV26">
        <f>ROUNDUP(200/(H26*O26),0)</f>
        <v>15</v>
      </c>
      <c r="BW26">
        <f>ROUNDUP(225/(H26*O26),0)</f>
        <v>17</v>
      </c>
      <c r="BX26" s="140">
        <f>ROUNDUP(150/(I26*O26),0)</f>
        <v>6</v>
      </c>
      <c r="BY26">
        <f>ROUNDUP(175/(I26*O26),0)</f>
        <v>7</v>
      </c>
      <c r="BZ26">
        <f>ROUNDUP(200/(I26*O26),0)</f>
        <v>8</v>
      </c>
      <c r="CA26" s="137">
        <f>ROUNDUP(225/(I26*O26),0)</f>
        <v>9</v>
      </c>
      <c r="CB26">
        <f>ROUNDUP(150/(J26*O26),0)</f>
        <v>7</v>
      </c>
      <c r="CC26">
        <f>ROUNDUP(175/(J26*O26),0)</f>
        <v>8</v>
      </c>
      <c r="CD26">
        <f>ROUNDUP(200/(J26*O26),0)</f>
        <v>9</v>
      </c>
      <c r="CE26">
        <f>ROUNDUP(225/(J26*O26),0)</f>
        <v>10</v>
      </c>
      <c r="CF26" s="140">
        <f>ROUNDUP(150/(K26*O26),0)</f>
        <v>7</v>
      </c>
      <c r="CG26">
        <f>ROUNDUP(175/(K26*O26),0)</f>
        <v>9</v>
      </c>
      <c r="CH26">
        <f>ROUNDUP(200/(K26*O26),0)</f>
        <v>10</v>
      </c>
      <c r="CI26" s="137">
        <f>ROUNDUP(225/(K26*O26),0)</f>
        <v>11</v>
      </c>
      <c r="CJ26">
        <f>ROUNDUP(150/(L26*O26),0)</f>
        <v>9</v>
      </c>
      <c r="CK26">
        <f>ROUNDUP(175/(L26*O26),0)</f>
        <v>11</v>
      </c>
      <c r="CL26">
        <f>ROUNDUP(200/(L26*O26),0)</f>
        <v>12</v>
      </c>
      <c r="CM26">
        <f>ROUNDUP(225/(L26*O26),0)</f>
        <v>14</v>
      </c>
      <c r="CN26" s="140">
        <f>ROUNDUP(150/(M26*O26),0)</f>
        <v>12</v>
      </c>
      <c r="CO26">
        <f>ROUNDUP(175/(M26*O26),0)</f>
        <v>14</v>
      </c>
      <c r="CP26">
        <f>ROUNDUP(200/(M26*O26),0)</f>
        <v>16</v>
      </c>
      <c r="CQ26" s="2">
        <f>ROUNDUP(225/(M26*O26),0)</f>
        <v>17</v>
      </c>
    </row>
    <row r="27" spans="1:95" ht="17.25" thickTop="1" thickBot="1" x14ac:dyDescent="0.3">
      <c r="A27" s="12" t="s">
        <v>90</v>
      </c>
      <c r="B27" s="64">
        <v>600</v>
      </c>
      <c r="C27" s="76">
        <f t="shared" si="0"/>
        <v>10</v>
      </c>
      <c r="D27" s="64">
        <v>24</v>
      </c>
      <c r="E27" s="72">
        <v>21</v>
      </c>
      <c r="F27" s="72">
        <v>20</v>
      </c>
      <c r="G27" s="72">
        <v>17</v>
      </c>
      <c r="H27" s="76">
        <v>14</v>
      </c>
      <c r="I27" s="89">
        <f t="shared" si="1"/>
        <v>22.799999999999997</v>
      </c>
      <c r="J27" s="66">
        <f t="shared" si="2"/>
        <v>19.95</v>
      </c>
      <c r="K27" s="66">
        <f t="shared" si="3"/>
        <v>19</v>
      </c>
      <c r="L27" s="66">
        <f t="shared" si="4"/>
        <v>16.149999999999999</v>
      </c>
      <c r="M27" s="79">
        <f t="shared" si="5"/>
        <v>13.299999999999999</v>
      </c>
      <c r="N27" s="107">
        <v>1</v>
      </c>
      <c r="O27" s="110">
        <f t="shared" si="6"/>
        <v>1</v>
      </c>
      <c r="P27">
        <f t="shared" si="7"/>
        <v>0.63</v>
      </c>
      <c r="Q27">
        <f t="shared" si="8"/>
        <v>0.73</v>
      </c>
      <c r="R27">
        <f t="shared" si="9"/>
        <v>0.83</v>
      </c>
      <c r="S27" s="137">
        <f t="shared" si="10"/>
        <v>0.94</v>
      </c>
      <c r="T27">
        <f t="shared" si="11"/>
        <v>0.71</v>
      </c>
      <c r="U27">
        <f t="shared" si="12"/>
        <v>0.83</v>
      </c>
      <c r="V27">
        <f t="shared" si="13"/>
        <v>0.95</v>
      </c>
      <c r="W27" s="137">
        <f t="shared" si="14"/>
        <v>1.07</v>
      </c>
      <c r="X27">
        <f t="shared" si="15"/>
        <v>0.75</v>
      </c>
      <c r="Y27">
        <f t="shared" si="16"/>
        <v>0.88</v>
      </c>
      <c r="Z27">
        <f t="shared" si="17"/>
        <v>1</v>
      </c>
      <c r="AA27" s="137">
        <f t="shared" si="18"/>
        <v>1.1299999999999999</v>
      </c>
      <c r="AB27">
        <f t="shared" si="19"/>
        <v>0.88</v>
      </c>
      <c r="AC27">
        <f t="shared" si="20"/>
        <v>1.03</v>
      </c>
      <c r="AD27">
        <f t="shared" si="21"/>
        <v>1.18</v>
      </c>
      <c r="AE27" s="137">
        <f t="shared" si="22"/>
        <v>1.32</v>
      </c>
      <c r="AF27">
        <f t="shared" si="23"/>
        <v>1.07</v>
      </c>
      <c r="AG27">
        <f t="shared" si="24"/>
        <v>1.25</v>
      </c>
      <c r="AH27">
        <f t="shared" si="25"/>
        <v>1.43</v>
      </c>
      <c r="AI27" s="137">
        <f t="shared" si="26"/>
        <v>1.61</v>
      </c>
      <c r="AJ27">
        <f t="shared" si="27"/>
        <v>0.66</v>
      </c>
      <c r="AK27">
        <f t="shared" si="28"/>
        <v>0.77</v>
      </c>
      <c r="AL27">
        <f t="shared" si="29"/>
        <v>0.88</v>
      </c>
      <c r="AM27" s="137">
        <f t="shared" si="30"/>
        <v>0.99</v>
      </c>
      <c r="AN27">
        <f t="shared" si="31"/>
        <v>0.75</v>
      </c>
      <c r="AO27">
        <f t="shared" si="32"/>
        <v>0.88</v>
      </c>
      <c r="AP27">
        <f t="shared" si="33"/>
        <v>1</v>
      </c>
      <c r="AQ27" s="137">
        <f t="shared" si="34"/>
        <v>1.1299999999999999</v>
      </c>
      <c r="AR27">
        <f t="shared" si="35"/>
        <v>0.79</v>
      </c>
      <c r="AS27">
        <f t="shared" si="36"/>
        <v>0.92</v>
      </c>
      <c r="AT27">
        <f t="shared" si="37"/>
        <v>1.05</v>
      </c>
      <c r="AU27" s="137">
        <f t="shared" si="38"/>
        <v>1.18</v>
      </c>
      <c r="AV27">
        <f t="shared" si="39"/>
        <v>0.93</v>
      </c>
      <c r="AW27">
        <f t="shared" si="40"/>
        <v>1.08</v>
      </c>
      <c r="AX27">
        <f t="shared" si="41"/>
        <v>1.24</v>
      </c>
      <c r="AY27" s="137">
        <f t="shared" si="42"/>
        <v>1.39</v>
      </c>
      <c r="AZ27">
        <f t="shared" si="43"/>
        <v>1.19</v>
      </c>
      <c r="BA27">
        <f t="shared" si="44"/>
        <v>1.32</v>
      </c>
      <c r="BB27">
        <f t="shared" si="45"/>
        <v>1.5</v>
      </c>
      <c r="BC27">
        <f t="shared" si="46"/>
        <v>1.69</v>
      </c>
      <c r="BD27" s="110">
        <f>ROUNDUP(150/(D27*O27),0)</f>
        <v>7</v>
      </c>
      <c r="BE27">
        <f>ROUNDUP(175/(D27*O27),0)</f>
        <v>8</v>
      </c>
      <c r="BF27">
        <f>ROUNDUP(200/(D27*O27),0)</f>
        <v>9</v>
      </c>
      <c r="BG27">
        <f>ROUNDUP(225/(D27*O27),0)</f>
        <v>10</v>
      </c>
      <c r="BH27" s="140">
        <f>ROUNDUP(150/(E27*O27),0)</f>
        <v>8</v>
      </c>
      <c r="BI27">
        <f>ROUNDUP(175/(E27*O27),0)</f>
        <v>9</v>
      </c>
      <c r="BJ27">
        <f>ROUNDUP(200/(E27*O27),0)</f>
        <v>10</v>
      </c>
      <c r="BK27" s="137">
        <f>ROUNDUP(225/(E27*O27),0)</f>
        <v>11</v>
      </c>
      <c r="BL27">
        <f>ROUNDUP(150/(F27*O27),0)</f>
        <v>8</v>
      </c>
      <c r="BM27">
        <f>ROUNDUP(175/(F27*O27),0)</f>
        <v>9</v>
      </c>
      <c r="BN27">
        <f>ROUNDUP(200/(F27*O27),0)</f>
        <v>10</v>
      </c>
      <c r="BO27">
        <f>ROUNDUP(225/(F27*O27),0)</f>
        <v>12</v>
      </c>
      <c r="BP27" s="140">
        <f>ROUNDUP(150/(G27*O27),0)</f>
        <v>9</v>
      </c>
      <c r="BQ27">
        <f>ROUNDUP(175/(G27*O27),0)</f>
        <v>11</v>
      </c>
      <c r="BR27">
        <f>ROUNDUP(200/(G27*O27),0)</f>
        <v>12</v>
      </c>
      <c r="BS27" s="137">
        <f>ROUNDUP(225/(G27*O27),0)</f>
        <v>14</v>
      </c>
      <c r="BT27">
        <f>ROUNDUP(150/(H27*O27),0)</f>
        <v>11</v>
      </c>
      <c r="BU27">
        <f>ROUNDUP(175/(H27*O27),0)</f>
        <v>13</v>
      </c>
      <c r="BV27">
        <f>ROUNDUP(200/(H27*O27),0)</f>
        <v>15</v>
      </c>
      <c r="BW27">
        <f>ROUNDUP(225/(H27*O27),0)</f>
        <v>17</v>
      </c>
      <c r="BX27" s="140">
        <f>ROUNDUP(150/(I27*O27),0)</f>
        <v>7</v>
      </c>
      <c r="BY27">
        <f>ROUNDUP(175/(I27*O27),0)</f>
        <v>8</v>
      </c>
      <c r="BZ27">
        <f>ROUNDUP(200/(I27*O27),0)</f>
        <v>9</v>
      </c>
      <c r="CA27" s="137">
        <f>ROUNDUP(225/(I27*O27),0)</f>
        <v>10</v>
      </c>
      <c r="CB27">
        <f>ROUNDUP(150/(J27*O27),0)</f>
        <v>8</v>
      </c>
      <c r="CC27">
        <f>ROUNDUP(175/(J27*O27),0)</f>
        <v>9</v>
      </c>
      <c r="CD27">
        <f>ROUNDUP(200/(J27*O27),0)</f>
        <v>11</v>
      </c>
      <c r="CE27">
        <f>ROUNDUP(225/(J27*O27),0)</f>
        <v>12</v>
      </c>
      <c r="CF27" s="140">
        <f>ROUNDUP(150/(K27*O27),0)</f>
        <v>8</v>
      </c>
      <c r="CG27">
        <f>ROUNDUP(175/(K27*O27),0)</f>
        <v>10</v>
      </c>
      <c r="CH27">
        <f>ROUNDUP(200/(K27*O27),0)</f>
        <v>11</v>
      </c>
      <c r="CI27" s="137">
        <f>ROUNDUP(225/(K27*O27),0)</f>
        <v>12</v>
      </c>
      <c r="CJ27">
        <f>ROUNDUP(150/(L27*O27),0)</f>
        <v>10</v>
      </c>
      <c r="CK27">
        <f>ROUNDUP(175/(L27*O27),0)</f>
        <v>11</v>
      </c>
      <c r="CL27">
        <f>ROUNDUP(200/(L27*O27),0)</f>
        <v>13</v>
      </c>
      <c r="CM27">
        <f>ROUNDUP(225/(L27*O27),0)</f>
        <v>14</v>
      </c>
      <c r="CN27" s="140">
        <f>ROUNDUP(150/(M27*O27),0)</f>
        <v>12</v>
      </c>
      <c r="CO27">
        <f>ROUNDUP(175/(M27*O27),0)</f>
        <v>14</v>
      </c>
      <c r="CP27">
        <f>ROUNDUP(200/(M27*O27),0)</f>
        <v>16</v>
      </c>
      <c r="CQ27" s="2">
        <f>ROUNDUP(225/(M27*O27),0)</f>
        <v>17</v>
      </c>
    </row>
    <row r="28" spans="1:95" ht="17.25" thickTop="1" thickBot="1" x14ac:dyDescent="0.3">
      <c r="A28" s="12" t="s">
        <v>92</v>
      </c>
      <c r="B28" s="64">
        <v>81</v>
      </c>
      <c r="C28" s="76">
        <f t="shared" si="0"/>
        <v>1.35</v>
      </c>
      <c r="D28" s="64">
        <v>34</v>
      </c>
      <c r="E28" s="72">
        <v>29</v>
      </c>
      <c r="F28" s="72">
        <v>27</v>
      </c>
      <c r="G28" s="72">
        <v>21</v>
      </c>
      <c r="H28" s="76">
        <v>19</v>
      </c>
      <c r="I28" s="89">
        <f t="shared" si="1"/>
        <v>32.299999999999997</v>
      </c>
      <c r="J28" s="66">
        <f t="shared" si="2"/>
        <v>27.549999999999997</v>
      </c>
      <c r="K28" s="66">
        <f t="shared" si="3"/>
        <v>25.65</v>
      </c>
      <c r="L28" s="66">
        <f t="shared" si="4"/>
        <v>19.95</v>
      </c>
      <c r="M28" s="79">
        <f t="shared" si="5"/>
        <v>18.05</v>
      </c>
      <c r="N28" s="107">
        <v>3</v>
      </c>
      <c r="O28" s="110">
        <f t="shared" si="6"/>
        <v>1</v>
      </c>
      <c r="P28">
        <f t="shared" si="7"/>
        <v>1.0900000000000001</v>
      </c>
      <c r="Q28">
        <f t="shared" si="8"/>
        <v>1.27</v>
      </c>
      <c r="R28">
        <f t="shared" si="9"/>
        <v>1.45</v>
      </c>
      <c r="S28" s="137">
        <f t="shared" si="10"/>
        <v>1.63</v>
      </c>
      <c r="T28">
        <f t="shared" si="11"/>
        <v>1.28</v>
      </c>
      <c r="U28">
        <f t="shared" si="12"/>
        <v>1.49</v>
      </c>
      <c r="V28">
        <f t="shared" si="13"/>
        <v>1.7</v>
      </c>
      <c r="W28" s="137">
        <f t="shared" si="14"/>
        <v>1.92</v>
      </c>
      <c r="X28">
        <f t="shared" si="15"/>
        <v>1.37</v>
      </c>
      <c r="Y28">
        <f t="shared" si="16"/>
        <v>1.6</v>
      </c>
      <c r="Z28">
        <f t="shared" si="17"/>
        <v>1.83</v>
      </c>
      <c r="AA28" s="137">
        <f t="shared" si="18"/>
        <v>2.06</v>
      </c>
      <c r="AB28">
        <f t="shared" si="19"/>
        <v>1.76</v>
      </c>
      <c r="AC28">
        <f t="shared" si="20"/>
        <v>2.06</v>
      </c>
      <c r="AD28">
        <f t="shared" si="21"/>
        <v>2.35</v>
      </c>
      <c r="AE28" s="137">
        <f t="shared" si="22"/>
        <v>2.65</v>
      </c>
      <c r="AF28">
        <f t="shared" si="23"/>
        <v>1.95</v>
      </c>
      <c r="AG28">
        <f t="shared" si="24"/>
        <v>2.27</v>
      </c>
      <c r="AH28">
        <f t="shared" si="25"/>
        <v>2.6</v>
      </c>
      <c r="AI28" s="137">
        <f t="shared" si="26"/>
        <v>2.92</v>
      </c>
      <c r="AJ28">
        <f t="shared" si="27"/>
        <v>1.1499999999999999</v>
      </c>
      <c r="AK28">
        <f t="shared" si="28"/>
        <v>1.34</v>
      </c>
      <c r="AL28">
        <f t="shared" si="29"/>
        <v>1.53</v>
      </c>
      <c r="AM28" s="137">
        <f t="shared" si="30"/>
        <v>1.72</v>
      </c>
      <c r="AN28">
        <f t="shared" si="31"/>
        <v>1.34</v>
      </c>
      <c r="AO28">
        <f t="shared" si="32"/>
        <v>1.57</v>
      </c>
      <c r="AP28">
        <f t="shared" si="33"/>
        <v>1.79</v>
      </c>
      <c r="AQ28" s="137">
        <f t="shared" si="34"/>
        <v>2.02</v>
      </c>
      <c r="AR28">
        <f t="shared" si="35"/>
        <v>1.44</v>
      </c>
      <c r="AS28">
        <f t="shared" si="36"/>
        <v>1.68</v>
      </c>
      <c r="AT28">
        <f t="shared" si="37"/>
        <v>1.93</v>
      </c>
      <c r="AU28" s="137">
        <f t="shared" si="38"/>
        <v>2.17</v>
      </c>
      <c r="AV28">
        <f t="shared" si="39"/>
        <v>1.86</v>
      </c>
      <c r="AW28">
        <f t="shared" si="40"/>
        <v>2.17</v>
      </c>
      <c r="AX28">
        <f t="shared" si="41"/>
        <v>2.48</v>
      </c>
      <c r="AY28" s="137">
        <f t="shared" si="42"/>
        <v>2.78</v>
      </c>
      <c r="AZ28">
        <f t="shared" si="43"/>
        <v>2.16</v>
      </c>
      <c r="BA28">
        <f t="shared" si="44"/>
        <v>2.39</v>
      </c>
      <c r="BB28">
        <f t="shared" si="45"/>
        <v>2.74</v>
      </c>
      <c r="BC28">
        <f t="shared" si="46"/>
        <v>3.08</v>
      </c>
      <c r="BD28" s="110">
        <f>ROUNDUP(150/(D28*N28*O28),0)</f>
        <v>2</v>
      </c>
      <c r="BE28">
        <f>ROUNDUP(175/(D28*N28*O28),0)</f>
        <v>2</v>
      </c>
      <c r="BF28">
        <f>ROUNDUP(200/(D28*N28*O28),0)</f>
        <v>2</v>
      </c>
      <c r="BG28">
        <f>ROUNDUP(225/(D28*N28*O28),0)</f>
        <v>3</v>
      </c>
      <c r="BH28" s="140">
        <f>ROUNDUP(150/(E28*N28*O28),0)</f>
        <v>2</v>
      </c>
      <c r="BI28">
        <f>ROUNDUP(175/(E28*N28*O28),0)</f>
        <v>3</v>
      </c>
      <c r="BJ28">
        <f>ROUNDUP(200/(E28*N28*O28),0)</f>
        <v>3</v>
      </c>
      <c r="BK28" s="137">
        <f>ROUNDUP(225/(E28*N28*O28),0)</f>
        <v>3</v>
      </c>
      <c r="BL28">
        <f>ROUNDUP(150/(F28*N28*O28),0)</f>
        <v>2</v>
      </c>
      <c r="BM28">
        <f>ROUNDUP(175/(F28*N28*O28),0)</f>
        <v>3</v>
      </c>
      <c r="BN28">
        <f>ROUNDUP(200/(F28*N28*O28),0)</f>
        <v>3</v>
      </c>
      <c r="BO28">
        <f>ROUNDUP(225/(F28*N28*O28),0)</f>
        <v>3</v>
      </c>
      <c r="BP28" s="140">
        <f>ROUNDUP(150/(G28*N28*O28),0)</f>
        <v>3</v>
      </c>
      <c r="BQ28">
        <f>ROUNDUP(175/(G28*N28*O28),0)</f>
        <v>3</v>
      </c>
      <c r="BR28">
        <f>ROUNDUP(200/(G28*N28*O28),0)</f>
        <v>4</v>
      </c>
      <c r="BS28" s="137">
        <f>ROUNDUP(225/(G28*N28*O28),0)</f>
        <v>4</v>
      </c>
      <c r="BT28">
        <f>ROUNDUP(150/(H28*N28*O28),0)</f>
        <v>3</v>
      </c>
      <c r="BU28">
        <f>ROUNDUP(175/(H28*N28*O28),0)</f>
        <v>4</v>
      </c>
      <c r="BV28">
        <f>ROUNDUP(200/(H28*N28*O28),0)</f>
        <v>4</v>
      </c>
      <c r="BW28">
        <f>ROUNDUP(225/(H28*N28*O28),0)</f>
        <v>4</v>
      </c>
      <c r="BX28" s="140">
        <f>ROUNDUP(150/(I28*N28*O28),0)</f>
        <v>2</v>
      </c>
      <c r="BY28">
        <f>ROUNDUP(175/(I28*N28*O28),0)</f>
        <v>2</v>
      </c>
      <c r="BZ28">
        <f>ROUNDUP(200/(I28*N28*O28),0)</f>
        <v>3</v>
      </c>
      <c r="CA28" s="137">
        <f>ROUNDUP(225/(I28*N28*O28),0)</f>
        <v>3</v>
      </c>
      <c r="CB28">
        <f>ROUNDUP(150/(J28*N28*O28),0)</f>
        <v>2</v>
      </c>
      <c r="CC28">
        <f>ROUNDUP(175/(J28*N28*O28),0)</f>
        <v>3</v>
      </c>
      <c r="CD28">
        <f>ROUNDUP(200/(J28*N28*O28),0)</f>
        <v>3</v>
      </c>
      <c r="CE28">
        <f>ROUNDUP(225/(J28*N28*O28),0)</f>
        <v>3</v>
      </c>
      <c r="CF28" s="140">
        <f>ROUNDUP(150/(K28*N28*O28),0)</f>
        <v>2</v>
      </c>
      <c r="CG28">
        <f>ROUNDUP(175/(K28*N28*O28),0)</f>
        <v>3</v>
      </c>
      <c r="CH28">
        <f>ROUNDUP(200/(K28*N28*O28),0)</f>
        <v>3</v>
      </c>
      <c r="CI28" s="137">
        <f>ROUNDUP(225/(K28*N28*O28),0)</f>
        <v>3</v>
      </c>
      <c r="CJ28">
        <f>ROUNDUP(150/(L28*N28*O28),0)</f>
        <v>3</v>
      </c>
      <c r="CK28">
        <f>ROUNDUP(175/(L28*N28*O28),0)</f>
        <v>3</v>
      </c>
      <c r="CL28">
        <f>ROUNDUP(200/(L28*N28*O28),0)</f>
        <v>4</v>
      </c>
      <c r="CM28">
        <f>ROUNDUP(225/(L28*N28*O28),0)</f>
        <v>4</v>
      </c>
      <c r="CN28" s="140">
        <f>ROUNDUP(150/(M28*N28*O28),0)</f>
        <v>3</v>
      </c>
      <c r="CO28">
        <f>ROUNDUP(175/(M28*N28*O28),0)</f>
        <v>4</v>
      </c>
      <c r="CP28">
        <f>ROUNDUP(200/(M28*N28*O28),0)</f>
        <v>4</v>
      </c>
      <c r="CQ28" s="2">
        <f>ROUNDUP(225/(M28*N28*O28),0)</f>
        <v>5</v>
      </c>
    </row>
    <row r="29" spans="1:95" ht="17.25" thickTop="1" thickBot="1" x14ac:dyDescent="0.3">
      <c r="A29" s="12" t="s">
        <v>95</v>
      </c>
      <c r="B29" s="64">
        <v>720</v>
      </c>
      <c r="C29" s="76">
        <f t="shared" si="0"/>
        <v>12</v>
      </c>
      <c r="D29" s="64">
        <v>18</v>
      </c>
      <c r="E29" s="72">
        <v>17</v>
      </c>
      <c r="F29" s="72">
        <v>16</v>
      </c>
      <c r="G29" s="72">
        <v>15</v>
      </c>
      <c r="H29" s="76">
        <v>12</v>
      </c>
      <c r="I29" s="89">
        <f t="shared" si="1"/>
        <v>17.099999999999998</v>
      </c>
      <c r="J29" s="66">
        <f t="shared" si="2"/>
        <v>16.149999999999999</v>
      </c>
      <c r="K29" s="66">
        <f t="shared" si="3"/>
        <v>15.2</v>
      </c>
      <c r="L29" s="66">
        <f t="shared" si="4"/>
        <v>14.25</v>
      </c>
      <c r="M29" s="79">
        <f t="shared" si="5"/>
        <v>11.399999999999999</v>
      </c>
      <c r="N29" s="107">
        <v>1</v>
      </c>
      <c r="O29" s="110">
        <f t="shared" si="6"/>
        <v>1</v>
      </c>
      <c r="P29">
        <f t="shared" si="7"/>
        <v>0.69</v>
      </c>
      <c r="Q29">
        <f t="shared" si="8"/>
        <v>0.81</v>
      </c>
      <c r="R29">
        <f t="shared" si="9"/>
        <v>0.93</v>
      </c>
      <c r="S29" s="137">
        <f t="shared" si="10"/>
        <v>1.04</v>
      </c>
      <c r="T29">
        <f t="shared" si="11"/>
        <v>0.74</v>
      </c>
      <c r="U29">
        <f t="shared" si="12"/>
        <v>0.86</v>
      </c>
      <c r="V29">
        <f t="shared" si="13"/>
        <v>0.98</v>
      </c>
      <c r="W29" s="137">
        <f t="shared" si="14"/>
        <v>1.1000000000000001</v>
      </c>
      <c r="X29">
        <f t="shared" si="15"/>
        <v>0.78</v>
      </c>
      <c r="Y29">
        <f t="shared" si="16"/>
        <v>0.91</v>
      </c>
      <c r="Z29">
        <f t="shared" si="17"/>
        <v>1.04</v>
      </c>
      <c r="AA29" s="137">
        <f t="shared" si="18"/>
        <v>1.17</v>
      </c>
      <c r="AB29">
        <f t="shared" si="19"/>
        <v>0.83</v>
      </c>
      <c r="AC29">
        <f t="shared" si="20"/>
        <v>0.97</v>
      </c>
      <c r="AD29">
        <f t="shared" si="21"/>
        <v>1.1100000000000001</v>
      </c>
      <c r="AE29" s="137">
        <f t="shared" si="22"/>
        <v>1.25</v>
      </c>
      <c r="AF29">
        <f t="shared" si="23"/>
        <v>1.04</v>
      </c>
      <c r="AG29">
        <f t="shared" si="24"/>
        <v>1.22</v>
      </c>
      <c r="AH29">
        <f t="shared" si="25"/>
        <v>1.39</v>
      </c>
      <c r="AI29" s="137">
        <f t="shared" si="26"/>
        <v>1.56</v>
      </c>
      <c r="AJ29">
        <f t="shared" si="27"/>
        <v>0.73</v>
      </c>
      <c r="AK29">
        <f t="shared" si="28"/>
        <v>0.85</v>
      </c>
      <c r="AL29">
        <f t="shared" si="29"/>
        <v>0.97</v>
      </c>
      <c r="AM29" s="137">
        <f t="shared" si="30"/>
        <v>1.1000000000000001</v>
      </c>
      <c r="AN29">
        <f t="shared" si="31"/>
        <v>0.77</v>
      </c>
      <c r="AO29">
        <f t="shared" si="32"/>
        <v>0.9</v>
      </c>
      <c r="AP29">
        <f t="shared" si="33"/>
        <v>1.03</v>
      </c>
      <c r="AQ29" s="137">
        <f t="shared" si="34"/>
        <v>1.1599999999999999</v>
      </c>
      <c r="AR29">
        <f t="shared" si="35"/>
        <v>0.82</v>
      </c>
      <c r="AS29">
        <f t="shared" si="36"/>
        <v>0.96</v>
      </c>
      <c r="AT29">
        <f t="shared" si="37"/>
        <v>1.1000000000000001</v>
      </c>
      <c r="AU29" s="137">
        <f t="shared" si="38"/>
        <v>1.23</v>
      </c>
      <c r="AV29">
        <f t="shared" si="39"/>
        <v>0.88</v>
      </c>
      <c r="AW29">
        <f t="shared" si="40"/>
        <v>1.02</v>
      </c>
      <c r="AX29">
        <f t="shared" si="41"/>
        <v>1.17</v>
      </c>
      <c r="AY29" s="137">
        <f t="shared" si="42"/>
        <v>1.32</v>
      </c>
      <c r="AZ29">
        <f t="shared" si="43"/>
        <v>1.1499999999999999</v>
      </c>
      <c r="BA29">
        <f t="shared" si="44"/>
        <v>1.28</v>
      </c>
      <c r="BB29">
        <f t="shared" si="45"/>
        <v>1.46</v>
      </c>
      <c r="BC29">
        <f t="shared" si="46"/>
        <v>1.64</v>
      </c>
      <c r="BD29" s="110">
        <f>ROUNDUP(150/(D29*O29),0)</f>
        <v>9</v>
      </c>
      <c r="BE29">
        <f>ROUNDUP(175/(D29*O29),0)</f>
        <v>10</v>
      </c>
      <c r="BF29">
        <f>ROUNDUP(200/(D29*O29),0)</f>
        <v>12</v>
      </c>
      <c r="BG29">
        <f>ROUNDUP(225/(D29*O29),0)</f>
        <v>13</v>
      </c>
      <c r="BH29" s="140">
        <f>ROUNDUP(150/(E29*O29),0)</f>
        <v>9</v>
      </c>
      <c r="BI29">
        <f>ROUNDUP(175/(E29*O29),0)</f>
        <v>11</v>
      </c>
      <c r="BJ29">
        <f>ROUNDUP(200/(E29*O29),0)</f>
        <v>12</v>
      </c>
      <c r="BK29" s="137">
        <f>ROUNDUP(225/(E29*O29),0)</f>
        <v>14</v>
      </c>
      <c r="BL29">
        <f>ROUNDUP(150/(F29*O29),0)</f>
        <v>10</v>
      </c>
      <c r="BM29">
        <f>ROUNDUP(175/(F29*O29),0)</f>
        <v>11</v>
      </c>
      <c r="BN29">
        <f>ROUNDUP(200/(F29*O29),0)</f>
        <v>13</v>
      </c>
      <c r="BO29">
        <f>ROUNDUP(225/(F29*O29),0)</f>
        <v>15</v>
      </c>
      <c r="BP29" s="140">
        <f>ROUNDUP(150/(G29*O29),0)</f>
        <v>10</v>
      </c>
      <c r="BQ29">
        <f>ROUNDUP(175/(G29*O29),0)</f>
        <v>12</v>
      </c>
      <c r="BR29">
        <f>ROUNDUP(200/(G29*O29),0)</f>
        <v>14</v>
      </c>
      <c r="BS29" s="137">
        <f>ROUNDUP(225/(G29*O29),0)</f>
        <v>15</v>
      </c>
      <c r="BT29">
        <f>ROUNDUP(150/(H29*O29),0)</f>
        <v>13</v>
      </c>
      <c r="BU29">
        <f>ROUNDUP(175/(H29*O29),0)</f>
        <v>15</v>
      </c>
      <c r="BV29">
        <f>ROUNDUP(200/(H29*O29),0)</f>
        <v>17</v>
      </c>
      <c r="BW29">
        <f>ROUNDUP(225/(H29*O29),0)</f>
        <v>19</v>
      </c>
      <c r="BX29" s="140">
        <f>ROUNDUP(150/(I29*O29),0)</f>
        <v>9</v>
      </c>
      <c r="BY29">
        <f>ROUNDUP(175/(I29*O29),0)</f>
        <v>11</v>
      </c>
      <c r="BZ29">
        <f>ROUNDUP(200/(I29*O29),0)</f>
        <v>12</v>
      </c>
      <c r="CA29" s="137">
        <f>ROUNDUP(225/(I29*O29),0)</f>
        <v>14</v>
      </c>
      <c r="CB29">
        <f>ROUNDUP(150/(J29*O29),0)</f>
        <v>10</v>
      </c>
      <c r="CC29">
        <f>ROUNDUP(175/(J29*O29),0)</f>
        <v>11</v>
      </c>
      <c r="CD29">
        <f>ROUNDUP(200/(J29*O29),0)</f>
        <v>13</v>
      </c>
      <c r="CE29">
        <f>ROUNDUP(225/(J29*O29),0)</f>
        <v>14</v>
      </c>
      <c r="CF29" s="140">
        <f>ROUNDUP(150/(K29*O29),0)</f>
        <v>10</v>
      </c>
      <c r="CG29">
        <f>ROUNDUP(175/(K29*O29),0)</f>
        <v>12</v>
      </c>
      <c r="CH29">
        <f>ROUNDUP(200/(K29*O29),0)</f>
        <v>14</v>
      </c>
      <c r="CI29" s="137">
        <f>ROUNDUP(225/(K29*O29),0)</f>
        <v>15</v>
      </c>
      <c r="CJ29">
        <f>ROUNDUP(150/(L29*O29),0)</f>
        <v>11</v>
      </c>
      <c r="CK29">
        <f>ROUNDUP(175/(L29*O29),0)</f>
        <v>13</v>
      </c>
      <c r="CL29">
        <f>ROUNDUP(200/(L29*O29),0)</f>
        <v>15</v>
      </c>
      <c r="CM29">
        <f>ROUNDUP(225/(L29*O29),0)</f>
        <v>16</v>
      </c>
      <c r="CN29" s="140">
        <f>ROUNDUP(150/(M29*O29),0)</f>
        <v>14</v>
      </c>
      <c r="CO29">
        <f>ROUNDUP(175/(M29*O29),0)</f>
        <v>16</v>
      </c>
      <c r="CP29">
        <f>ROUNDUP(200/(M29*O29),0)</f>
        <v>18</v>
      </c>
      <c r="CQ29" s="2">
        <f>ROUNDUP(225/(M29*O29),0)</f>
        <v>20</v>
      </c>
    </row>
    <row r="30" spans="1:95" ht="17.25" thickTop="1" thickBot="1" x14ac:dyDescent="0.3">
      <c r="A30" s="12" t="s">
        <v>96</v>
      </c>
      <c r="B30" s="64">
        <v>451</v>
      </c>
      <c r="C30" s="76">
        <f t="shared" si="0"/>
        <v>7.5166666666666666</v>
      </c>
      <c r="D30" s="64">
        <v>26</v>
      </c>
      <c r="E30" s="72">
        <v>22</v>
      </c>
      <c r="F30" s="72">
        <v>20</v>
      </c>
      <c r="G30" s="72">
        <v>16</v>
      </c>
      <c r="H30" s="76">
        <v>12</v>
      </c>
      <c r="I30" s="89">
        <f t="shared" si="1"/>
        <v>24.7</v>
      </c>
      <c r="J30" s="66">
        <f t="shared" si="2"/>
        <v>20.9</v>
      </c>
      <c r="K30" s="66">
        <f t="shared" si="3"/>
        <v>19</v>
      </c>
      <c r="L30" s="66">
        <f t="shared" si="4"/>
        <v>15.2</v>
      </c>
      <c r="M30" s="79">
        <f t="shared" si="5"/>
        <v>11.399999999999999</v>
      </c>
      <c r="N30" s="107">
        <v>4</v>
      </c>
      <c r="O30" s="110">
        <f t="shared" si="6"/>
        <v>1</v>
      </c>
      <c r="P30">
        <f t="shared" si="7"/>
        <v>0.19</v>
      </c>
      <c r="Q30">
        <f t="shared" si="8"/>
        <v>0.22</v>
      </c>
      <c r="R30">
        <f t="shared" si="9"/>
        <v>0.26</v>
      </c>
      <c r="S30" s="137">
        <f t="shared" si="10"/>
        <v>0.28999999999999998</v>
      </c>
      <c r="T30">
        <f t="shared" si="11"/>
        <v>0.23</v>
      </c>
      <c r="U30">
        <f t="shared" si="12"/>
        <v>0.26</v>
      </c>
      <c r="V30">
        <f t="shared" si="13"/>
        <v>0.3</v>
      </c>
      <c r="W30" s="137">
        <f t="shared" si="14"/>
        <v>0.34</v>
      </c>
      <c r="X30">
        <f t="shared" si="15"/>
        <v>0.25</v>
      </c>
      <c r="Y30">
        <f t="shared" si="16"/>
        <v>0.28999999999999998</v>
      </c>
      <c r="Z30">
        <f t="shared" si="17"/>
        <v>0.33</v>
      </c>
      <c r="AA30" s="137">
        <f t="shared" si="18"/>
        <v>0.37</v>
      </c>
      <c r="AB30">
        <f t="shared" si="19"/>
        <v>0.31</v>
      </c>
      <c r="AC30">
        <f t="shared" si="20"/>
        <v>0.36</v>
      </c>
      <c r="AD30">
        <f t="shared" si="21"/>
        <v>0.42</v>
      </c>
      <c r="AE30" s="137">
        <f t="shared" si="22"/>
        <v>0.47</v>
      </c>
      <c r="AF30">
        <f t="shared" si="23"/>
        <v>0.42</v>
      </c>
      <c r="AG30">
        <f t="shared" si="24"/>
        <v>0.49</v>
      </c>
      <c r="AH30">
        <f t="shared" si="25"/>
        <v>0.55000000000000004</v>
      </c>
      <c r="AI30" s="137">
        <f t="shared" si="26"/>
        <v>0.62</v>
      </c>
      <c r="AJ30">
        <f t="shared" si="27"/>
        <v>0.2</v>
      </c>
      <c r="AK30">
        <f t="shared" si="28"/>
        <v>0.24</v>
      </c>
      <c r="AL30">
        <f t="shared" si="29"/>
        <v>0.27</v>
      </c>
      <c r="AM30" s="137">
        <f t="shared" si="30"/>
        <v>0.3</v>
      </c>
      <c r="AN30">
        <f t="shared" si="31"/>
        <v>0.24</v>
      </c>
      <c r="AO30">
        <f t="shared" si="32"/>
        <v>0.28000000000000003</v>
      </c>
      <c r="AP30">
        <f t="shared" si="33"/>
        <v>0.32</v>
      </c>
      <c r="AQ30" s="137">
        <f t="shared" si="34"/>
        <v>0.36</v>
      </c>
      <c r="AR30">
        <f t="shared" si="35"/>
        <v>0.26</v>
      </c>
      <c r="AS30">
        <f t="shared" si="36"/>
        <v>0.31</v>
      </c>
      <c r="AT30">
        <f t="shared" si="37"/>
        <v>0.35</v>
      </c>
      <c r="AU30" s="137">
        <f t="shared" si="38"/>
        <v>0.39</v>
      </c>
      <c r="AV30">
        <f t="shared" si="39"/>
        <v>0.33</v>
      </c>
      <c r="AW30">
        <f t="shared" si="40"/>
        <v>0.38</v>
      </c>
      <c r="AX30">
        <f t="shared" si="41"/>
        <v>0.44</v>
      </c>
      <c r="AY30" s="137">
        <f t="shared" si="42"/>
        <v>0.49</v>
      </c>
      <c r="AZ30">
        <f t="shared" si="43"/>
        <v>0.46</v>
      </c>
      <c r="BA30">
        <f t="shared" si="44"/>
        <v>0.51</v>
      </c>
      <c r="BB30">
        <f t="shared" si="45"/>
        <v>0.57999999999999996</v>
      </c>
      <c r="BC30">
        <f t="shared" si="46"/>
        <v>0.66</v>
      </c>
      <c r="BD30" s="110">
        <f>ROUNDUP(150/(D30*N30*O30),0)</f>
        <v>2</v>
      </c>
      <c r="BE30">
        <f>ROUNDUP(175/(D30*N30*O30),0)</f>
        <v>2</v>
      </c>
      <c r="BF30">
        <f>ROUNDUP(200/(D30*N30*O30),0)</f>
        <v>2</v>
      </c>
      <c r="BG30">
        <f>ROUNDUP(225/(D30*N30*O30),0)</f>
        <v>3</v>
      </c>
      <c r="BH30" s="140">
        <f>ROUNDUP(150/(E30*N30*O30),0)</f>
        <v>2</v>
      </c>
      <c r="BI30">
        <f>ROUNDUP(175/(E30*N30*O30),0)</f>
        <v>2</v>
      </c>
      <c r="BJ30">
        <f>ROUNDUP(200/(E30*N30*O30),0)</f>
        <v>3</v>
      </c>
      <c r="BK30" s="137">
        <f>ROUNDUP(225/(E30*N30*O30),0)</f>
        <v>3</v>
      </c>
      <c r="BL30">
        <f>ROUNDUP(150/(F30*N30*O30),0)</f>
        <v>2</v>
      </c>
      <c r="BM30">
        <f>ROUNDUP(175/(F30*N30*O30),0)</f>
        <v>3</v>
      </c>
      <c r="BN30">
        <f>ROUNDUP(200/(F30*N30*O30),0)</f>
        <v>3</v>
      </c>
      <c r="BO30">
        <f>ROUNDUP(225/(F30*N30*O30),0)</f>
        <v>3</v>
      </c>
      <c r="BP30" s="140">
        <f>ROUNDUP(150/(G30*N30*O30),0)</f>
        <v>3</v>
      </c>
      <c r="BQ30">
        <f>ROUNDUP(175/(G30*N30*O30),0)</f>
        <v>3</v>
      </c>
      <c r="BR30">
        <f>ROUNDUP(200/(G30*N30*O30),0)</f>
        <v>4</v>
      </c>
      <c r="BS30" s="137">
        <f>ROUNDUP(225/(G30*N30*O30),0)</f>
        <v>4</v>
      </c>
      <c r="BT30">
        <f>ROUNDUP(150/(H30*N30*O30),0)</f>
        <v>4</v>
      </c>
      <c r="BU30">
        <f>ROUNDUP(175/(H30*N30*O30),0)</f>
        <v>4</v>
      </c>
      <c r="BV30">
        <f>ROUNDUP(200/(H30*N30*O30),0)</f>
        <v>5</v>
      </c>
      <c r="BW30">
        <f>ROUNDUP(225/(H30*N30*O30),0)</f>
        <v>5</v>
      </c>
      <c r="BX30" s="140">
        <f>ROUNDUP(150/(I30*N30*O30),0)</f>
        <v>2</v>
      </c>
      <c r="BY30">
        <f>ROUNDUP(175/(I30*N30*O30),0)</f>
        <v>2</v>
      </c>
      <c r="BZ30">
        <f>ROUNDUP(200/(I30*N30*O30),0)</f>
        <v>3</v>
      </c>
      <c r="CA30" s="137">
        <f>ROUNDUP(225/(I30*N30*O30),0)</f>
        <v>3</v>
      </c>
      <c r="CB30">
        <f>ROUNDUP(150/(J30*N30*O30),0)</f>
        <v>2</v>
      </c>
      <c r="CC30">
        <f>ROUNDUP(175/(J30*N30*O30),0)</f>
        <v>3</v>
      </c>
      <c r="CD30">
        <f>ROUNDUP(200/(J30*N30*O30),0)</f>
        <v>3</v>
      </c>
      <c r="CE30">
        <f>ROUNDUP(225/(J30*N30*O30),0)</f>
        <v>3</v>
      </c>
      <c r="CF30" s="140">
        <f>ROUNDUP(150/(K30*N30*O30),0)</f>
        <v>2</v>
      </c>
      <c r="CG30">
        <f>ROUNDUP(175/(K30*N30*O30),0)</f>
        <v>3</v>
      </c>
      <c r="CH30">
        <f>ROUNDUP(200/(K30*N30*O30),0)</f>
        <v>3</v>
      </c>
      <c r="CI30" s="137">
        <f>ROUNDUP(225/(K30*N30*O30),0)</f>
        <v>3</v>
      </c>
      <c r="CJ30">
        <f>ROUNDUP(150/(L30*N30*O30),0)</f>
        <v>3</v>
      </c>
      <c r="CK30">
        <f>ROUNDUP(175/(L30*N30*O30),0)</f>
        <v>3</v>
      </c>
      <c r="CL30">
        <f>ROUNDUP(200/(L30*N30*O30),0)</f>
        <v>4</v>
      </c>
      <c r="CM30">
        <f>ROUNDUP(225/(L30*N30*O30),0)</f>
        <v>4</v>
      </c>
      <c r="CN30" s="140">
        <f>ROUNDUP(150/(M30*N30*O30),0)</f>
        <v>4</v>
      </c>
      <c r="CO30">
        <f>ROUNDUP(175/(M30*N30*O30),0)</f>
        <v>4</v>
      </c>
      <c r="CP30">
        <f>ROUNDUP(200/(M30*N30*O30),0)</f>
        <v>5</v>
      </c>
      <c r="CQ30" s="2">
        <f>ROUNDUP(225/(M30*N30*O30),0)</f>
        <v>5</v>
      </c>
    </row>
    <row r="31" spans="1:95" ht="17.25" thickTop="1" thickBot="1" x14ac:dyDescent="0.3">
      <c r="A31" s="12" t="s">
        <v>173</v>
      </c>
      <c r="B31" s="64">
        <v>582</v>
      </c>
      <c r="C31" s="76">
        <f t="shared" si="0"/>
        <v>9.6999999999999993</v>
      </c>
      <c r="D31" s="64">
        <v>26</v>
      </c>
      <c r="E31" s="72">
        <v>22</v>
      </c>
      <c r="F31" s="72">
        <v>20</v>
      </c>
      <c r="G31" s="72">
        <v>16</v>
      </c>
      <c r="H31" s="76">
        <v>12</v>
      </c>
      <c r="I31" s="89">
        <f t="shared" si="1"/>
        <v>24.7</v>
      </c>
      <c r="J31" s="66">
        <f t="shared" si="2"/>
        <v>20.9</v>
      </c>
      <c r="K31" s="66">
        <f t="shared" si="3"/>
        <v>19</v>
      </c>
      <c r="L31" s="66">
        <f t="shared" si="4"/>
        <v>15.2</v>
      </c>
      <c r="M31" s="79">
        <f t="shared" si="5"/>
        <v>11.399999999999999</v>
      </c>
      <c r="N31" s="107">
        <v>4</v>
      </c>
      <c r="O31" s="110">
        <f t="shared" si="6"/>
        <v>1</v>
      </c>
      <c r="P31">
        <f t="shared" si="7"/>
        <v>0.15</v>
      </c>
      <c r="Q31">
        <f t="shared" si="8"/>
        <v>0.17</v>
      </c>
      <c r="R31">
        <f t="shared" si="9"/>
        <v>0.2</v>
      </c>
      <c r="S31" s="137">
        <f t="shared" si="10"/>
        <v>0.22</v>
      </c>
      <c r="T31">
        <f t="shared" si="11"/>
        <v>0.18</v>
      </c>
      <c r="U31">
        <f t="shared" si="12"/>
        <v>0.21</v>
      </c>
      <c r="V31">
        <f t="shared" si="13"/>
        <v>0.23</v>
      </c>
      <c r="W31" s="137">
        <f t="shared" si="14"/>
        <v>0.26</v>
      </c>
      <c r="X31">
        <f t="shared" si="15"/>
        <v>0.19</v>
      </c>
      <c r="Y31">
        <f t="shared" si="16"/>
        <v>0.23</v>
      </c>
      <c r="Z31">
        <f t="shared" si="17"/>
        <v>0.26</v>
      </c>
      <c r="AA31" s="137">
        <f t="shared" si="18"/>
        <v>0.28999999999999998</v>
      </c>
      <c r="AB31">
        <f t="shared" si="19"/>
        <v>0.24</v>
      </c>
      <c r="AC31">
        <f t="shared" si="20"/>
        <v>0.28000000000000003</v>
      </c>
      <c r="AD31">
        <f t="shared" si="21"/>
        <v>0.32</v>
      </c>
      <c r="AE31" s="137">
        <f t="shared" si="22"/>
        <v>0.36</v>
      </c>
      <c r="AF31">
        <f t="shared" si="23"/>
        <v>0.32</v>
      </c>
      <c r="AG31">
        <f t="shared" si="24"/>
        <v>0.38</v>
      </c>
      <c r="AH31">
        <f t="shared" si="25"/>
        <v>0.43</v>
      </c>
      <c r="AI31" s="137">
        <f t="shared" si="26"/>
        <v>0.48</v>
      </c>
      <c r="AJ31">
        <f t="shared" si="27"/>
        <v>0.16</v>
      </c>
      <c r="AK31">
        <f t="shared" si="28"/>
        <v>0.18</v>
      </c>
      <c r="AL31">
        <f t="shared" si="29"/>
        <v>0.21</v>
      </c>
      <c r="AM31" s="137">
        <f t="shared" si="30"/>
        <v>0.23</v>
      </c>
      <c r="AN31">
        <f t="shared" si="31"/>
        <v>0.18</v>
      </c>
      <c r="AO31">
        <f t="shared" si="32"/>
        <v>0.22</v>
      </c>
      <c r="AP31">
        <f t="shared" si="33"/>
        <v>0.25</v>
      </c>
      <c r="AQ31" s="137">
        <f t="shared" si="34"/>
        <v>0.28000000000000003</v>
      </c>
      <c r="AR31">
        <f t="shared" si="35"/>
        <v>0.2</v>
      </c>
      <c r="AS31">
        <f t="shared" si="36"/>
        <v>0.24</v>
      </c>
      <c r="AT31">
        <f t="shared" si="37"/>
        <v>0.27</v>
      </c>
      <c r="AU31" s="137">
        <f t="shared" si="38"/>
        <v>0.31</v>
      </c>
      <c r="AV31">
        <f t="shared" si="39"/>
        <v>0.25</v>
      </c>
      <c r="AW31">
        <f t="shared" si="40"/>
        <v>0.3</v>
      </c>
      <c r="AX31">
        <f t="shared" si="41"/>
        <v>0.34</v>
      </c>
      <c r="AY31" s="137">
        <f t="shared" si="42"/>
        <v>0.38</v>
      </c>
      <c r="AZ31">
        <f t="shared" si="43"/>
        <v>0.36</v>
      </c>
      <c r="BA31">
        <f t="shared" si="44"/>
        <v>0.4</v>
      </c>
      <c r="BB31">
        <f t="shared" si="45"/>
        <v>0.45</v>
      </c>
      <c r="BC31">
        <f t="shared" si="46"/>
        <v>0.51</v>
      </c>
      <c r="BD31" s="110">
        <f>ROUNDUP(150/(D31*N31*O31),0)</f>
        <v>2</v>
      </c>
      <c r="BE31">
        <f>ROUNDUP(175/(D31*N31*O31),0)</f>
        <v>2</v>
      </c>
      <c r="BF31">
        <f>ROUNDUP(200/(D31*N31*O31),0)</f>
        <v>2</v>
      </c>
      <c r="BG31">
        <f>ROUNDUP(225/(D31*N31*O31),0)</f>
        <v>3</v>
      </c>
      <c r="BH31" s="140">
        <f>ROUNDUP(150/(E31*N31*O31),0)</f>
        <v>2</v>
      </c>
      <c r="BI31">
        <f>ROUNDUP(175/(E31*N31*O31),0)</f>
        <v>2</v>
      </c>
      <c r="BJ31">
        <f>ROUNDUP(200/(E31*N31*O31),0)</f>
        <v>3</v>
      </c>
      <c r="BK31" s="137">
        <f>ROUNDUP(225/(E31*N31*O31),0)</f>
        <v>3</v>
      </c>
      <c r="BL31">
        <f>ROUNDUP(150/(F31*N31*O31),0)</f>
        <v>2</v>
      </c>
      <c r="BM31">
        <f>ROUNDUP(175/(F31*N31*O31),0)</f>
        <v>3</v>
      </c>
      <c r="BN31">
        <f>ROUNDUP(200/(F31*N31*O31),0)</f>
        <v>3</v>
      </c>
      <c r="BO31">
        <f>ROUNDUP(225/(F31*N31*O31),0)</f>
        <v>3</v>
      </c>
      <c r="BP31" s="140">
        <f>ROUNDUP(150/(G31*N31*O31),0)</f>
        <v>3</v>
      </c>
      <c r="BQ31">
        <f>ROUNDUP(175/(G31*N31*O31),0)</f>
        <v>3</v>
      </c>
      <c r="BR31">
        <f>ROUNDUP(200/(G31*N31*O31),0)</f>
        <v>4</v>
      </c>
      <c r="BS31" s="137">
        <f>ROUNDUP(225/(G31*N31*O31),0)</f>
        <v>4</v>
      </c>
      <c r="BT31">
        <f>ROUNDUP(150/(H31*N31*O31),0)</f>
        <v>4</v>
      </c>
      <c r="BU31">
        <f>ROUNDUP(175/(H31*N31*O31),0)</f>
        <v>4</v>
      </c>
      <c r="BV31">
        <f>ROUNDUP(200/(H31*N31*O31),0)</f>
        <v>5</v>
      </c>
      <c r="BW31">
        <f>ROUNDUP(225/(H31*N31*O31),0)</f>
        <v>5</v>
      </c>
      <c r="BX31" s="140">
        <f>ROUNDUP(150/(I31*N31*O31),0)</f>
        <v>2</v>
      </c>
      <c r="BY31">
        <f>ROUNDUP(175/(I31*N31*O31),0)</f>
        <v>2</v>
      </c>
      <c r="BZ31">
        <f>ROUNDUP(200/(I31*N31*O31),0)</f>
        <v>3</v>
      </c>
      <c r="CA31" s="137">
        <f>ROUNDUP(225/(I31*N31*O31),0)</f>
        <v>3</v>
      </c>
      <c r="CB31">
        <f>ROUNDUP(150/(J31*N31*O31),0)</f>
        <v>2</v>
      </c>
      <c r="CC31">
        <f>ROUNDUP(175/(J31*N31*O31),0)</f>
        <v>3</v>
      </c>
      <c r="CD31">
        <f>ROUNDUP(200/(J31*N31*O31),0)</f>
        <v>3</v>
      </c>
      <c r="CE31">
        <f>ROUNDUP(225/(J31*N31*O31),0)</f>
        <v>3</v>
      </c>
      <c r="CF31" s="140">
        <f>ROUNDUP(150/(K31*N31*O31),0)</f>
        <v>2</v>
      </c>
      <c r="CG31">
        <f>ROUNDUP(175/(K31*N31*O31),0)</f>
        <v>3</v>
      </c>
      <c r="CH31">
        <f>ROUNDUP(200/(K31*N31*O31),0)</f>
        <v>3</v>
      </c>
      <c r="CI31" s="137">
        <f>ROUNDUP(225/(K31*N31*O31),0)</f>
        <v>3</v>
      </c>
      <c r="CJ31">
        <f>ROUNDUP(150/(L31*N31*O31),0)</f>
        <v>3</v>
      </c>
      <c r="CK31">
        <f>ROUNDUP(175/(L31*N31*O31),0)</f>
        <v>3</v>
      </c>
      <c r="CL31">
        <f>ROUNDUP(200/(L31*N31*O31),0)</f>
        <v>4</v>
      </c>
      <c r="CM31">
        <f>ROUNDUP(225/(L31*N31*O31),0)</f>
        <v>4</v>
      </c>
      <c r="CN31" s="140">
        <f>ROUNDUP(150/(M31*N31*O31),0)</f>
        <v>4</v>
      </c>
      <c r="CO31">
        <f>ROUNDUP(175/(M31*N31*O31),0)</f>
        <v>4</v>
      </c>
      <c r="CP31">
        <f>ROUNDUP(200/(M31*N31*O31),0)</f>
        <v>5</v>
      </c>
      <c r="CQ31" s="2">
        <f>ROUNDUP(225/(M31*N31*O31),0)</f>
        <v>5</v>
      </c>
    </row>
    <row r="32" spans="1:95" ht="17.25" thickTop="1" thickBot="1" x14ac:dyDescent="0.3">
      <c r="A32" s="12" t="s">
        <v>99</v>
      </c>
      <c r="B32" s="64">
        <v>156</v>
      </c>
      <c r="C32" s="76">
        <f t="shared" si="0"/>
        <v>2.6</v>
      </c>
      <c r="D32" s="64">
        <v>86</v>
      </c>
      <c r="E32" s="72">
        <v>71</v>
      </c>
      <c r="F32" s="72">
        <v>63</v>
      </c>
      <c r="G32" s="72">
        <v>45</v>
      </c>
      <c r="H32" s="76">
        <v>41</v>
      </c>
      <c r="I32" s="89">
        <f t="shared" si="1"/>
        <v>81.7</v>
      </c>
      <c r="J32" s="66">
        <f t="shared" si="2"/>
        <v>67.45</v>
      </c>
      <c r="K32" s="66">
        <f t="shared" si="3"/>
        <v>59.849999999999994</v>
      </c>
      <c r="L32" s="66">
        <f t="shared" si="4"/>
        <v>42.75</v>
      </c>
      <c r="M32" s="79">
        <f t="shared" si="5"/>
        <v>38.949999999999996</v>
      </c>
      <c r="N32" s="107">
        <v>1</v>
      </c>
      <c r="O32" s="110">
        <f t="shared" si="6"/>
        <v>1</v>
      </c>
      <c r="P32">
        <f t="shared" si="7"/>
        <v>0.67</v>
      </c>
      <c r="Q32">
        <f t="shared" si="8"/>
        <v>0.78</v>
      </c>
      <c r="R32">
        <f t="shared" si="9"/>
        <v>0.89</v>
      </c>
      <c r="S32" s="137">
        <f t="shared" si="10"/>
        <v>1.01</v>
      </c>
      <c r="T32">
        <f t="shared" si="11"/>
        <v>0.81</v>
      </c>
      <c r="U32">
        <f t="shared" si="12"/>
        <v>0.95</v>
      </c>
      <c r="V32">
        <f t="shared" si="13"/>
        <v>1.08</v>
      </c>
      <c r="W32" s="137">
        <f t="shared" si="14"/>
        <v>1.22</v>
      </c>
      <c r="X32">
        <f t="shared" si="15"/>
        <v>0.92</v>
      </c>
      <c r="Y32">
        <f t="shared" si="16"/>
        <v>1.07</v>
      </c>
      <c r="Z32">
        <f t="shared" si="17"/>
        <v>1.22</v>
      </c>
      <c r="AA32" s="137">
        <f t="shared" si="18"/>
        <v>1.37</v>
      </c>
      <c r="AB32">
        <f t="shared" si="19"/>
        <v>1.28</v>
      </c>
      <c r="AC32">
        <f t="shared" si="20"/>
        <v>1.5</v>
      </c>
      <c r="AD32">
        <f t="shared" si="21"/>
        <v>1.71</v>
      </c>
      <c r="AE32" s="137">
        <f t="shared" si="22"/>
        <v>1.92</v>
      </c>
      <c r="AF32">
        <f t="shared" si="23"/>
        <v>1.41</v>
      </c>
      <c r="AG32">
        <f t="shared" si="24"/>
        <v>1.64</v>
      </c>
      <c r="AH32">
        <f t="shared" si="25"/>
        <v>1.88</v>
      </c>
      <c r="AI32" s="137">
        <f t="shared" si="26"/>
        <v>2.11</v>
      </c>
      <c r="AJ32">
        <f t="shared" si="27"/>
        <v>0.71</v>
      </c>
      <c r="AK32">
        <f t="shared" si="28"/>
        <v>0.82</v>
      </c>
      <c r="AL32">
        <f t="shared" si="29"/>
        <v>0.94</v>
      </c>
      <c r="AM32" s="137">
        <f t="shared" si="30"/>
        <v>1.06</v>
      </c>
      <c r="AN32">
        <f t="shared" si="31"/>
        <v>0.86</v>
      </c>
      <c r="AO32">
        <f t="shared" si="32"/>
        <v>1</v>
      </c>
      <c r="AP32">
        <f t="shared" si="33"/>
        <v>1.1399999999999999</v>
      </c>
      <c r="AQ32" s="137">
        <f t="shared" si="34"/>
        <v>1.28</v>
      </c>
      <c r="AR32">
        <f t="shared" si="35"/>
        <v>0.96</v>
      </c>
      <c r="AS32">
        <f t="shared" si="36"/>
        <v>1.1200000000000001</v>
      </c>
      <c r="AT32">
        <f t="shared" si="37"/>
        <v>1.29</v>
      </c>
      <c r="AU32" s="137">
        <f t="shared" si="38"/>
        <v>1.45</v>
      </c>
      <c r="AV32">
        <f t="shared" si="39"/>
        <v>1.35</v>
      </c>
      <c r="AW32">
        <f t="shared" si="40"/>
        <v>1.57</v>
      </c>
      <c r="AX32">
        <f t="shared" si="41"/>
        <v>1.8</v>
      </c>
      <c r="AY32" s="137">
        <f t="shared" si="42"/>
        <v>2.02</v>
      </c>
      <c r="AZ32">
        <f t="shared" si="43"/>
        <v>1.56</v>
      </c>
      <c r="BA32">
        <f t="shared" si="44"/>
        <v>1.73</v>
      </c>
      <c r="BB32">
        <f t="shared" si="45"/>
        <v>1.97</v>
      </c>
      <c r="BC32">
        <f t="shared" si="46"/>
        <v>2.2200000000000002</v>
      </c>
      <c r="BD32" s="110">
        <f>ROUNDUP(150/(D32*O32),0)</f>
        <v>2</v>
      </c>
      <c r="BE32">
        <f>ROUNDUP(175/(D32*O32),0)</f>
        <v>3</v>
      </c>
      <c r="BF32">
        <f>ROUNDUP(200/(D32*O32),0)</f>
        <v>3</v>
      </c>
      <c r="BG32">
        <f>ROUNDUP(225/(D32*O32),0)</f>
        <v>3</v>
      </c>
      <c r="BH32" s="140">
        <f>ROUNDUP(150/(E32*O32),0)</f>
        <v>3</v>
      </c>
      <c r="BI32">
        <f>ROUNDUP(175/(E32*O32),0)</f>
        <v>3</v>
      </c>
      <c r="BJ32">
        <f>ROUNDUP(200/(E32*O32),0)</f>
        <v>3</v>
      </c>
      <c r="BK32" s="137">
        <f>ROUNDUP(225/(E32*O32),0)</f>
        <v>4</v>
      </c>
      <c r="BL32">
        <f>ROUNDUP(150/(F32*O32),0)</f>
        <v>3</v>
      </c>
      <c r="BM32">
        <f>ROUNDUP(175/(F32*O32),0)</f>
        <v>3</v>
      </c>
      <c r="BN32">
        <f>ROUNDUP(200/(F32*O32),0)</f>
        <v>4</v>
      </c>
      <c r="BO32">
        <f>ROUNDUP(225/(F32*O32),0)</f>
        <v>4</v>
      </c>
      <c r="BP32" s="140">
        <f>ROUNDUP(150/(G32*O32),0)</f>
        <v>4</v>
      </c>
      <c r="BQ32">
        <f>ROUNDUP(175/(G32*O32),0)</f>
        <v>4</v>
      </c>
      <c r="BR32">
        <f>ROUNDUP(200/(G32*O32),0)</f>
        <v>5</v>
      </c>
      <c r="BS32" s="137">
        <f>ROUNDUP(225/(G32*O32),0)</f>
        <v>5</v>
      </c>
      <c r="BT32">
        <f>ROUNDUP(150/(H32*O32),0)</f>
        <v>4</v>
      </c>
      <c r="BU32">
        <f>ROUNDUP(175/(H32*O32),0)</f>
        <v>5</v>
      </c>
      <c r="BV32">
        <f>ROUNDUP(200/(H32*O32),0)</f>
        <v>5</v>
      </c>
      <c r="BW32">
        <f>ROUNDUP(225/(H32*O32),0)</f>
        <v>6</v>
      </c>
      <c r="BX32" s="140">
        <f>ROUNDUP(150/(I32*O32),0)</f>
        <v>2</v>
      </c>
      <c r="BY32">
        <f>ROUNDUP(175/(I32*O32),0)</f>
        <v>3</v>
      </c>
      <c r="BZ32">
        <f>ROUNDUP(200/(I32*O32),0)</f>
        <v>3</v>
      </c>
      <c r="CA32" s="137">
        <f>ROUNDUP(225/(I32*O32),0)</f>
        <v>3</v>
      </c>
      <c r="CB32">
        <f>ROUNDUP(150/(J32*O32),0)</f>
        <v>3</v>
      </c>
      <c r="CC32">
        <f>ROUNDUP(175/(J32*O32),0)</f>
        <v>3</v>
      </c>
      <c r="CD32">
        <f>ROUNDUP(200/(J32*O32),0)</f>
        <v>3</v>
      </c>
      <c r="CE32">
        <f>ROUNDUP(225/(J32*O32),0)</f>
        <v>4</v>
      </c>
      <c r="CF32" s="140">
        <f>ROUNDUP(150/(K32*O32),0)</f>
        <v>3</v>
      </c>
      <c r="CG32">
        <f>ROUNDUP(175/(K32*O32),0)</f>
        <v>3</v>
      </c>
      <c r="CH32">
        <f>ROUNDUP(200/(K32*O32),0)</f>
        <v>4</v>
      </c>
      <c r="CI32" s="137">
        <f>ROUNDUP(225/(K32*O32),0)</f>
        <v>4</v>
      </c>
      <c r="CJ32">
        <f>ROUNDUP(150/(L32*O32),0)</f>
        <v>4</v>
      </c>
      <c r="CK32">
        <f>ROUNDUP(175/(L32*O32),0)</f>
        <v>5</v>
      </c>
      <c r="CL32">
        <f>ROUNDUP(200/(L32*O32),0)</f>
        <v>5</v>
      </c>
      <c r="CM32">
        <f>ROUNDUP(225/(L32*O32),0)</f>
        <v>6</v>
      </c>
      <c r="CN32" s="140">
        <f>ROUNDUP(150/(M32*O32),0)</f>
        <v>4</v>
      </c>
      <c r="CO32">
        <f>ROUNDUP(175/(M32*O32),0)</f>
        <v>5</v>
      </c>
      <c r="CP32">
        <f>ROUNDUP(200/(M32*O32),0)</f>
        <v>6</v>
      </c>
      <c r="CQ32" s="2">
        <f>ROUNDUP(225/(M32*O32),0)</f>
        <v>6</v>
      </c>
    </row>
    <row r="33" spans="1:95" ht="17.25" thickTop="1" thickBot="1" x14ac:dyDescent="0.3">
      <c r="A33" s="12" t="s">
        <v>101</v>
      </c>
      <c r="B33" s="64">
        <v>78</v>
      </c>
      <c r="C33" s="76">
        <f t="shared" si="0"/>
        <v>1.3</v>
      </c>
      <c r="D33" s="64">
        <v>106</v>
      </c>
      <c r="E33" s="72">
        <v>87</v>
      </c>
      <c r="F33" s="72">
        <v>77</v>
      </c>
      <c r="G33" s="72">
        <v>55</v>
      </c>
      <c r="H33" s="76">
        <v>44</v>
      </c>
      <c r="I33" s="89">
        <f t="shared" si="1"/>
        <v>100.69999999999999</v>
      </c>
      <c r="J33" s="66">
        <f t="shared" si="2"/>
        <v>82.649999999999991</v>
      </c>
      <c r="K33" s="66">
        <f t="shared" si="3"/>
        <v>73.149999999999991</v>
      </c>
      <c r="L33" s="66">
        <f t="shared" si="4"/>
        <v>52.25</v>
      </c>
      <c r="M33" s="79">
        <f t="shared" si="5"/>
        <v>41.8</v>
      </c>
      <c r="N33" s="107">
        <v>1</v>
      </c>
      <c r="O33" s="110">
        <f t="shared" si="6"/>
        <v>1</v>
      </c>
      <c r="P33">
        <f t="shared" si="7"/>
        <v>1.0900000000000001</v>
      </c>
      <c r="Q33">
        <f t="shared" si="8"/>
        <v>1.27</v>
      </c>
      <c r="R33">
        <f t="shared" si="9"/>
        <v>1.45</v>
      </c>
      <c r="S33" s="137">
        <f t="shared" si="10"/>
        <v>1.63</v>
      </c>
      <c r="T33">
        <f t="shared" si="11"/>
        <v>1.33</v>
      </c>
      <c r="U33">
        <f t="shared" si="12"/>
        <v>1.55</v>
      </c>
      <c r="V33">
        <f t="shared" si="13"/>
        <v>1.77</v>
      </c>
      <c r="W33" s="137">
        <f t="shared" si="14"/>
        <v>1.99</v>
      </c>
      <c r="X33">
        <f t="shared" si="15"/>
        <v>1.5</v>
      </c>
      <c r="Y33">
        <f t="shared" si="16"/>
        <v>1.75</v>
      </c>
      <c r="Z33">
        <f t="shared" si="17"/>
        <v>2</v>
      </c>
      <c r="AA33" s="137">
        <f t="shared" si="18"/>
        <v>2.25</v>
      </c>
      <c r="AB33">
        <f t="shared" si="19"/>
        <v>2.1</v>
      </c>
      <c r="AC33">
        <f t="shared" si="20"/>
        <v>2.4500000000000002</v>
      </c>
      <c r="AD33">
        <f t="shared" si="21"/>
        <v>2.8</v>
      </c>
      <c r="AE33" s="137">
        <f t="shared" si="22"/>
        <v>3.15</v>
      </c>
      <c r="AF33">
        <f t="shared" si="23"/>
        <v>2.62</v>
      </c>
      <c r="AG33">
        <f t="shared" si="24"/>
        <v>3.06</v>
      </c>
      <c r="AH33">
        <f t="shared" si="25"/>
        <v>3.5</v>
      </c>
      <c r="AI33" s="137">
        <f t="shared" si="26"/>
        <v>3.93</v>
      </c>
      <c r="AJ33">
        <f t="shared" si="27"/>
        <v>1.1499999999999999</v>
      </c>
      <c r="AK33">
        <f t="shared" si="28"/>
        <v>1.34</v>
      </c>
      <c r="AL33">
        <f t="shared" si="29"/>
        <v>1.53</v>
      </c>
      <c r="AM33" s="137">
        <f t="shared" si="30"/>
        <v>1.72</v>
      </c>
      <c r="AN33">
        <f t="shared" si="31"/>
        <v>1.4</v>
      </c>
      <c r="AO33">
        <f t="shared" si="32"/>
        <v>1.63</v>
      </c>
      <c r="AP33">
        <f t="shared" si="33"/>
        <v>1.86</v>
      </c>
      <c r="AQ33" s="137">
        <f t="shared" si="34"/>
        <v>2.09</v>
      </c>
      <c r="AR33">
        <f t="shared" si="35"/>
        <v>1.58</v>
      </c>
      <c r="AS33">
        <f t="shared" si="36"/>
        <v>1.84</v>
      </c>
      <c r="AT33">
        <f t="shared" si="37"/>
        <v>2.1</v>
      </c>
      <c r="AU33" s="137">
        <f t="shared" si="38"/>
        <v>2.37</v>
      </c>
      <c r="AV33">
        <f t="shared" si="39"/>
        <v>2.21</v>
      </c>
      <c r="AW33">
        <f t="shared" si="40"/>
        <v>2.58</v>
      </c>
      <c r="AX33">
        <f t="shared" si="41"/>
        <v>2.94</v>
      </c>
      <c r="AY33" s="137">
        <f t="shared" si="42"/>
        <v>3.31</v>
      </c>
      <c r="AZ33">
        <f t="shared" si="43"/>
        <v>2.91</v>
      </c>
      <c r="BA33">
        <f t="shared" si="44"/>
        <v>3.22</v>
      </c>
      <c r="BB33">
        <f t="shared" si="45"/>
        <v>3.68</v>
      </c>
      <c r="BC33">
        <f t="shared" si="46"/>
        <v>4.1399999999999997</v>
      </c>
      <c r="BD33" s="110">
        <f>ROUNDUP(150/(D33*O33),0)</f>
        <v>2</v>
      </c>
      <c r="BE33">
        <f>ROUNDUP(175/(D33*O33),0)</f>
        <v>2</v>
      </c>
      <c r="BF33">
        <f>ROUNDUP(200/(D33*O33),0)</f>
        <v>2</v>
      </c>
      <c r="BG33">
        <f>ROUNDUP(225/(D33*O33),0)</f>
        <v>3</v>
      </c>
      <c r="BH33" s="140">
        <f>ROUNDUP(150/(E33*O33),0)</f>
        <v>2</v>
      </c>
      <c r="BI33">
        <f>ROUNDUP(175/(E33*O33),0)</f>
        <v>3</v>
      </c>
      <c r="BJ33">
        <f>ROUNDUP(200/(E33*O33),0)</f>
        <v>3</v>
      </c>
      <c r="BK33" s="137">
        <f>ROUNDUP(225/(E33*O33),0)</f>
        <v>3</v>
      </c>
      <c r="BL33">
        <f>ROUNDUP(150/(F33*O33),0)</f>
        <v>2</v>
      </c>
      <c r="BM33">
        <f>ROUNDUP(175/(F33*O33),0)</f>
        <v>3</v>
      </c>
      <c r="BN33">
        <f>ROUNDUP(200/(F33*O33),0)</f>
        <v>3</v>
      </c>
      <c r="BO33">
        <f>ROUNDUP(225/(F33*O33),0)</f>
        <v>3</v>
      </c>
      <c r="BP33" s="140">
        <f>ROUNDUP(150/(G33*O33),0)</f>
        <v>3</v>
      </c>
      <c r="BQ33">
        <f>ROUNDUP(175/(G33*O33),0)</f>
        <v>4</v>
      </c>
      <c r="BR33">
        <f>ROUNDUP(200/(G33*O33),0)</f>
        <v>4</v>
      </c>
      <c r="BS33" s="137">
        <f>ROUNDUP(225/(G33*O33),0)</f>
        <v>5</v>
      </c>
      <c r="BT33">
        <f>ROUNDUP(150/(H33*O33),0)</f>
        <v>4</v>
      </c>
      <c r="BU33">
        <f>ROUNDUP(175/(H33*O33),0)</f>
        <v>4</v>
      </c>
      <c r="BV33">
        <f>ROUNDUP(200/(H33*O33),0)</f>
        <v>5</v>
      </c>
      <c r="BW33">
        <f>ROUNDUP(225/(H33*O33),0)</f>
        <v>6</v>
      </c>
      <c r="BX33" s="140">
        <f>ROUNDUP(150/(I33*O33),0)</f>
        <v>2</v>
      </c>
      <c r="BY33">
        <f>ROUNDUP(175/(I33*O33),0)</f>
        <v>2</v>
      </c>
      <c r="BZ33">
        <f>ROUNDUP(200/(I33*O33),0)</f>
        <v>2</v>
      </c>
      <c r="CA33" s="137">
        <f>ROUNDUP(225/(I33*O33),0)</f>
        <v>3</v>
      </c>
      <c r="CB33">
        <f>ROUNDUP(150/(J33*O33),0)</f>
        <v>2</v>
      </c>
      <c r="CC33">
        <f>ROUNDUP(175/(J33*O33),0)</f>
        <v>3</v>
      </c>
      <c r="CD33">
        <f>ROUNDUP(200/(J33*O33),0)</f>
        <v>3</v>
      </c>
      <c r="CE33">
        <f>ROUNDUP(225/(J33*O33),0)</f>
        <v>3</v>
      </c>
      <c r="CF33" s="140">
        <f>ROUNDUP(150/(K33*O33),0)</f>
        <v>3</v>
      </c>
      <c r="CG33">
        <f>ROUNDUP(175/(K33*O33),0)</f>
        <v>3</v>
      </c>
      <c r="CH33">
        <f>ROUNDUP(200/(K33*O33),0)</f>
        <v>3</v>
      </c>
      <c r="CI33" s="137">
        <f>ROUNDUP(225/(K33*O33),0)</f>
        <v>4</v>
      </c>
      <c r="CJ33">
        <f>ROUNDUP(150/(L33*O33),0)</f>
        <v>3</v>
      </c>
      <c r="CK33">
        <f>ROUNDUP(175/(L33*O33),0)</f>
        <v>4</v>
      </c>
      <c r="CL33">
        <f>ROUNDUP(200/(L33*O33),0)</f>
        <v>4</v>
      </c>
      <c r="CM33">
        <f>ROUNDUP(225/(L33*O33),0)</f>
        <v>5</v>
      </c>
      <c r="CN33" s="140">
        <f>ROUNDUP(150/(M33*O33),0)</f>
        <v>4</v>
      </c>
      <c r="CO33">
        <f>ROUNDUP(175/(M33*O33),0)</f>
        <v>5</v>
      </c>
      <c r="CP33">
        <f>ROUNDUP(200/(M33*O33),0)</f>
        <v>5</v>
      </c>
      <c r="CQ33" s="2">
        <f>ROUNDUP(225/(M33*O33),0)</f>
        <v>6</v>
      </c>
    </row>
    <row r="34" spans="1:95" ht="17.25" thickTop="1" thickBot="1" x14ac:dyDescent="0.3">
      <c r="A34" s="12" t="s">
        <v>102</v>
      </c>
      <c r="B34" s="64">
        <v>26</v>
      </c>
      <c r="C34" s="76">
        <f t="shared" si="0"/>
        <v>0.43333333333333335</v>
      </c>
      <c r="D34" s="64">
        <v>135</v>
      </c>
      <c r="E34" s="72">
        <v>113</v>
      </c>
      <c r="F34" s="72">
        <v>101</v>
      </c>
      <c r="G34" s="72">
        <v>75</v>
      </c>
      <c r="H34" s="76">
        <v>68</v>
      </c>
      <c r="I34" s="89">
        <f t="shared" si="1"/>
        <v>128.25</v>
      </c>
      <c r="J34" s="66">
        <f t="shared" si="2"/>
        <v>107.35</v>
      </c>
      <c r="K34" s="66">
        <f t="shared" si="3"/>
        <v>95.949999999999989</v>
      </c>
      <c r="L34" s="66">
        <f t="shared" si="4"/>
        <v>71.25</v>
      </c>
      <c r="M34" s="79">
        <f t="shared" si="5"/>
        <v>64.599999999999994</v>
      </c>
      <c r="N34" s="107">
        <v>1</v>
      </c>
      <c r="O34" s="110">
        <f t="shared" si="6"/>
        <v>1</v>
      </c>
      <c r="P34">
        <f t="shared" si="7"/>
        <v>2.56</v>
      </c>
      <c r="Q34">
        <f t="shared" si="8"/>
        <v>2.99</v>
      </c>
      <c r="R34">
        <f t="shared" si="9"/>
        <v>3.42</v>
      </c>
      <c r="S34" s="137">
        <f t="shared" si="10"/>
        <v>3.85</v>
      </c>
      <c r="T34">
        <f t="shared" si="11"/>
        <v>3.06</v>
      </c>
      <c r="U34">
        <f t="shared" si="12"/>
        <v>3.57</v>
      </c>
      <c r="V34">
        <f t="shared" si="13"/>
        <v>4.08</v>
      </c>
      <c r="W34" s="137">
        <f t="shared" si="14"/>
        <v>4.59</v>
      </c>
      <c r="X34">
        <f t="shared" si="15"/>
        <v>3.43</v>
      </c>
      <c r="Y34">
        <f t="shared" si="16"/>
        <v>4</v>
      </c>
      <c r="Z34">
        <f t="shared" si="17"/>
        <v>4.57</v>
      </c>
      <c r="AA34" s="137">
        <f t="shared" si="18"/>
        <v>5.14</v>
      </c>
      <c r="AB34">
        <f t="shared" si="19"/>
        <v>4.62</v>
      </c>
      <c r="AC34">
        <f t="shared" si="20"/>
        <v>5.38</v>
      </c>
      <c r="AD34">
        <f t="shared" si="21"/>
        <v>6.15</v>
      </c>
      <c r="AE34" s="137">
        <f t="shared" si="22"/>
        <v>6.92</v>
      </c>
      <c r="AF34">
        <f t="shared" si="23"/>
        <v>5.09</v>
      </c>
      <c r="AG34">
        <f t="shared" si="24"/>
        <v>5.94</v>
      </c>
      <c r="AH34">
        <f t="shared" si="25"/>
        <v>6.79</v>
      </c>
      <c r="AI34" s="137">
        <f t="shared" si="26"/>
        <v>7.64</v>
      </c>
      <c r="AJ34">
        <f t="shared" si="27"/>
        <v>2.7</v>
      </c>
      <c r="AK34">
        <f t="shared" si="28"/>
        <v>3.15</v>
      </c>
      <c r="AL34">
        <f t="shared" si="29"/>
        <v>3.6</v>
      </c>
      <c r="AM34" s="137">
        <f t="shared" si="30"/>
        <v>4.05</v>
      </c>
      <c r="AN34">
        <f t="shared" si="31"/>
        <v>3.22</v>
      </c>
      <c r="AO34">
        <f t="shared" si="32"/>
        <v>3.76</v>
      </c>
      <c r="AP34">
        <f t="shared" si="33"/>
        <v>4.3</v>
      </c>
      <c r="AQ34" s="137">
        <f t="shared" si="34"/>
        <v>4.84</v>
      </c>
      <c r="AR34">
        <f t="shared" si="35"/>
        <v>3.61</v>
      </c>
      <c r="AS34">
        <f t="shared" si="36"/>
        <v>4.21</v>
      </c>
      <c r="AT34">
        <f t="shared" si="37"/>
        <v>4.8099999999999996</v>
      </c>
      <c r="AU34" s="137">
        <f t="shared" si="38"/>
        <v>5.41</v>
      </c>
      <c r="AV34">
        <f t="shared" si="39"/>
        <v>4.8600000000000003</v>
      </c>
      <c r="AW34">
        <f t="shared" si="40"/>
        <v>5.67</v>
      </c>
      <c r="AX34">
        <f t="shared" si="41"/>
        <v>6.48</v>
      </c>
      <c r="AY34" s="137">
        <f t="shared" si="42"/>
        <v>7.29</v>
      </c>
      <c r="AZ34">
        <f t="shared" si="43"/>
        <v>5.64</v>
      </c>
      <c r="BA34">
        <f t="shared" si="44"/>
        <v>6.25</v>
      </c>
      <c r="BB34">
        <f t="shared" si="45"/>
        <v>7.14</v>
      </c>
      <c r="BC34">
        <f t="shared" si="46"/>
        <v>8.0399999999999991</v>
      </c>
      <c r="BD34" s="110">
        <f>ROUNDUP(150/(D34*O34),0)</f>
        <v>2</v>
      </c>
      <c r="BE34">
        <f>ROUNDUP(175/(D34*O34),0)</f>
        <v>2</v>
      </c>
      <c r="BF34">
        <f>ROUNDUP(200/(D34*O34),0)</f>
        <v>2</v>
      </c>
      <c r="BG34">
        <f>ROUNDUP(225/(D34*O34),0)</f>
        <v>2</v>
      </c>
      <c r="BH34" s="140">
        <f>ROUNDUP(150/(E34*O34),0)</f>
        <v>2</v>
      </c>
      <c r="BI34">
        <f>ROUNDUP(175/(E34*O34),0)</f>
        <v>2</v>
      </c>
      <c r="BJ34">
        <f>ROUNDUP(200/(E34*O34),0)</f>
        <v>2</v>
      </c>
      <c r="BK34" s="137">
        <f>ROUNDUP(225/(E34*O34),0)</f>
        <v>2</v>
      </c>
      <c r="BL34">
        <f>ROUNDUP(150/(F34*O34),0)</f>
        <v>2</v>
      </c>
      <c r="BM34">
        <f>ROUNDUP(175/(F34*O34),0)</f>
        <v>2</v>
      </c>
      <c r="BN34">
        <f>ROUNDUP(200/(F34*O34),0)</f>
        <v>2</v>
      </c>
      <c r="BO34">
        <f>ROUNDUP(225/(F34*O34),0)</f>
        <v>3</v>
      </c>
      <c r="BP34" s="140">
        <f>ROUNDUP(150/(G34*O34),0)</f>
        <v>2</v>
      </c>
      <c r="BQ34">
        <f>ROUNDUP(175/(G34*O34),0)</f>
        <v>3</v>
      </c>
      <c r="BR34">
        <f>ROUNDUP(200/(G34*O34),0)</f>
        <v>3</v>
      </c>
      <c r="BS34" s="137">
        <f>ROUNDUP(225/(G34*O34),0)</f>
        <v>3</v>
      </c>
      <c r="BT34">
        <f>ROUNDUP(150/(H34*O34),0)</f>
        <v>3</v>
      </c>
      <c r="BU34">
        <f>ROUNDUP(175/(H34*O34),0)</f>
        <v>3</v>
      </c>
      <c r="BV34">
        <f>ROUNDUP(200/(H34*O34),0)</f>
        <v>3</v>
      </c>
      <c r="BW34">
        <f>ROUNDUP(225/(H34*O34),0)</f>
        <v>4</v>
      </c>
      <c r="BX34" s="140">
        <f>ROUNDUP(150/(I34*O34),0)</f>
        <v>2</v>
      </c>
      <c r="BY34">
        <f>ROUNDUP(175/(I34*O34),0)</f>
        <v>2</v>
      </c>
      <c r="BZ34">
        <f>ROUNDUP(200/(I34*O34),0)</f>
        <v>2</v>
      </c>
      <c r="CA34" s="137">
        <f>ROUNDUP(225/(I34*O34),0)</f>
        <v>2</v>
      </c>
      <c r="CB34">
        <f>ROUNDUP(150/(J34*O34),0)</f>
        <v>2</v>
      </c>
      <c r="CC34">
        <f>ROUNDUP(175/(J34*O34),0)</f>
        <v>2</v>
      </c>
      <c r="CD34">
        <f>ROUNDUP(200/(J34*O34),0)</f>
        <v>2</v>
      </c>
      <c r="CE34">
        <f>ROUNDUP(225/(J34*O34),0)</f>
        <v>3</v>
      </c>
      <c r="CF34" s="140">
        <f>ROUNDUP(150/(K34*O34),0)</f>
        <v>2</v>
      </c>
      <c r="CG34">
        <f>ROUNDUP(175/(K34*O34),0)</f>
        <v>2</v>
      </c>
      <c r="CH34">
        <f>ROUNDUP(200/(K34*O34),0)</f>
        <v>3</v>
      </c>
      <c r="CI34" s="137">
        <f>ROUNDUP(225/(K34*O34),0)</f>
        <v>3</v>
      </c>
      <c r="CJ34">
        <f>ROUNDUP(150/(L34*O34),0)</f>
        <v>3</v>
      </c>
      <c r="CK34">
        <f>ROUNDUP(175/(L34*O34),0)</f>
        <v>3</v>
      </c>
      <c r="CL34">
        <f>ROUNDUP(200/(L34*O34),0)</f>
        <v>3</v>
      </c>
      <c r="CM34">
        <f>ROUNDUP(225/(L34*O34),0)</f>
        <v>4</v>
      </c>
      <c r="CN34" s="140">
        <f>ROUNDUP(150/(M34*O34),0)</f>
        <v>3</v>
      </c>
      <c r="CO34">
        <f>ROUNDUP(175/(M34*O34),0)</f>
        <v>3</v>
      </c>
      <c r="CP34">
        <f>ROUNDUP(200/(M34*O34),0)</f>
        <v>4</v>
      </c>
      <c r="CQ34" s="2">
        <f>ROUNDUP(225/(M34*O34),0)</f>
        <v>4</v>
      </c>
    </row>
    <row r="35" spans="1:95" ht="17.25" thickTop="1" thickBot="1" x14ac:dyDescent="0.3">
      <c r="A35" s="12" t="s">
        <v>104</v>
      </c>
      <c r="B35" s="64">
        <v>31</v>
      </c>
      <c r="C35" s="76">
        <f t="shared" si="0"/>
        <v>0.51666666666666672</v>
      </c>
      <c r="D35" s="64">
        <v>126</v>
      </c>
      <c r="E35" s="72">
        <v>105</v>
      </c>
      <c r="F35" s="72">
        <v>95</v>
      </c>
      <c r="G35" s="72">
        <v>70</v>
      </c>
      <c r="H35" s="76">
        <v>63</v>
      </c>
      <c r="I35" s="89">
        <f t="shared" si="1"/>
        <v>119.69999999999999</v>
      </c>
      <c r="J35" s="66">
        <f t="shared" si="2"/>
        <v>99.75</v>
      </c>
      <c r="K35" s="66">
        <f t="shared" si="3"/>
        <v>90.25</v>
      </c>
      <c r="L35" s="66">
        <f t="shared" si="4"/>
        <v>66.5</v>
      </c>
      <c r="M35" s="79">
        <f t="shared" si="5"/>
        <v>59.849999999999994</v>
      </c>
      <c r="N35" s="107">
        <v>1</v>
      </c>
      <c r="O35" s="110">
        <f t="shared" si="6"/>
        <v>1</v>
      </c>
      <c r="P35">
        <f t="shared" si="7"/>
        <v>2.2999999999999998</v>
      </c>
      <c r="Q35">
        <f t="shared" si="8"/>
        <v>2.69</v>
      </c>
      <c r="R35">
        <f t="shared" si="9"/>
        <v>3.07</v>
      </c>
      <c r="S35" s="137">
        <f t="shared" si="10"/>
        <v>3.46</v>
      </c>
      <c r="T35">
        <f t="shared" si="11"/>
        <v>2.76</v>
      </c>
      <c r="U35">
        <f t="shared" si="12"/>
        <v>3.23</v>
      </c>
      <c r="V35">
        <f t="shared" si="13"/>
        <v>3.69</v>
      </c>
      <c r="W35" s="137">
        <f t="shared" si="14"/>
        <v>4.1500000000000004</v>
      </c>
      <c r="X35">
        <f t="shared" si="15"/>
        <v>3.06</v>
      </c>
      <c r="Y35">
        <f t="shared" si="16"/>
        <v>3.57</v>
      </c>
      <c r="Z35">
        <f t="shared" si="17"/>
        <v>4.07</v>
      </c>
      <c r="AA35" s="137">
        <f t="shared" si="18"/>
        <v>4.58</v>
      </c>
      <c r="AB35">
        <f t="shared" si="19"/>
        <v>4.1500000000000004</v>
      </c>
      <c r="AC35">
        <f t="shared" si="20"/>
        <v>4.84</v>
      </c>
      <c r="AD35">
        <f t="shared" si="21"/>
        <v>5.53</v>
      </c>
      <c r="AE35" s="137">
        <f t="shared" si="22"/>
        <v>6.22</v>
      </c>
      <c r="AF35">
        <f t="shared" si="23"/>
        <v>4.6100000000000003</v>
      </c>
      <c r="AG35">
        <f t="shared" si="24"/>
        <v>5.38</v>
      </c>
      <c r="AH35">
        <f t="shared" si="25"/>
        <v>6.14</v>
      </c>
      <c r="AI35" s="137">
        <f t="shared" si="26"/>
        <v>6.91</v>
      </c>
      <c r="AJ35">
        <f t="shared" si="27"/>
        <v>2.4300000000000002</v>
      </c>
      <c r="AK35">
        <f t="shared" si="28"/>
        <v>2.83</v>
      </c>
      <c r="AL35">
        <f t="shared" si="29"/>
        <v>3.23</v>
      </c>
      <c r="AM35" s="137">
        <f t="shared" si="30"/>
        <v>3.64</v>
      </c>
      <c r="AN35">
        <f t="shared" si="31"/>
        <v>2.91</v>
      </c>
      <c r="AO35">
        <f t="shared" si="32"/>
        <v>3.4</v>
      </c>
      <c r="AP35">
        <f t="shared" si="33"/>
        <v>3.88</v>
      </c>
      <c r="AQ35" s="137">
        <f t="shared" si="34"/>
        <v>4.37</v>
      </c>
      <c r="AR35">
        <f t="shared" si="35"/>
        <v>3.22</v>
      </c>
      <c r="AS35">
        <f t="shared" si="36"/>
        <v>3.75</v>
      </c>
      <c r="AT35">
        <f t="shared" si="37"/>
        <v>4.29</v>
      </c>
      <c r="AU35" s="137">
        <f t="shared" si="38"/>
        <v>4.83</v>
      </c>
      <c r="AV35">
        <f t="shared" si="39"/>
        <v>4.37</v>
      </c>
      <c r="AW35">
        <f t="shared" si="40"/>
        <v>5.09</v>
      </c>
      <c r="AX35">
        <f t="shared" si="41"/>
        <v>5.82</v>
      </c>
      <c r="AY35" s="137">
        <f t="shared" si="42"/>
        <v>6.55</v>
      </c>
      <c r="AZ35">
        <f t="shared" si="43"/>
        <v>5.1100000000000003</v>
      </c>
      <c r="BA35">
        <f t="shared" si="44"/>
        <v>5.66</v>
      </c>
      <c r="BB35">
        <f t="shared" si="45"/>
        <v>6.47</v>
      </c>
      <c r="BC35">
        <f t="shared" si="46"/>
        <v>7.28</v>
      </c>
      <c r="BD35" s="110">
        <f>ROUNDUP(150/(D35*O35),0)</f>
        <v>2</v>
      </c>
      <c r="BE35">
        <f>ROUNDUP(175/(D35*O35),0)</f>
        <v>2</v>
      </c>
      <c r="BF35">
        <f>ROUNDUP(200/(D35*O35),0)</f>
        <v>2</v>
      </c>
      <c r="BG35">
        <f>ROUNDUP(225/(D35*O35),0)</f>
        <v>2</v>
      </c>
      <c r="BH35" s="140">
        <f>ROUNDUP(150/(E35*O35),0)</f>
        <v>2</v>
      </c>
      <c r="BI35">
        <f>ROUNDUP(175/(E35*O35),0)</f>
        <v>2</v>
      </c>
      <c r="BJ35">
        <f>ROUNDUP(200/(E35*O35),0)</f>
        <v>2</v>
      </c>
      <c r="BK35" s="137">
        <f>ROUNDUP(225/(E35*O35),0)</f>
        <v>3</v>
      </c>
      <c r="BL35">
        <f>ROUNDUP(150/(F35*O35),0)</f>
        <v>2</v>
      </c>
      <c r="BM35">
        <f>ROUNDUP(175/(F35*O35),0)</f>
        <v>2</v>
      </c>
      <c r="BN35">
        <f>ROUNDUP(200/(F35*O35),0)</f>
        <v>3</v>
      </c>
      <c r="BO35">
        <f>ROUNDUP(225/(F35*O35),0)</f>
        <v>3</v>
      </c>
      <c r="BP35" s="140">
        <f>ROUNDUP(150/(G35*O35),0)</f>
        <v>3</v>
      </c>
      <c r="BQ35">
        <f>ROUNDUP(175/(G35*O35),0)</f>
        <v>3</v>
      </c>
      <c r="BR35">
        <f>ROUNDUP(200/(G35*O35),0)</f>
        <v>3</v>
      </c>
      <c r="BS35" s="137">
        <f>ROUNDUP(225/(G35*O35),0)</f>
        <v>4</v>
      </c>
      <c r="BT35">
        <f>ROUNDUP(150/(H35*O35),0)</f>
        <v>3</v>
      </c>
      <c r="BU35">
        <f>ROUNDUP(175/(H35*O35),0)</f>
        <v>3</v>
      </c>
      <c r="BV35">
        <f>ROUNDUP(200/(H35*O35),0)</f>
        <v>4</v>
      </c>
      <c r="BW35">
        <f>ROUNDUP(225/(H35*O35),0)</f>
        <v>4</v>
      </c>
      <c r="BX35" s="140">
        <f>ROUNDUP(150/(I35*O35),0)</f>
        <v>2</v>
      </c>
      <c r="BY35">
        <f>ROUNDUP(175/(I35*O35),0)</f>
        <v>2</v>
      </c>
      <c r="BZ35">
        <f>ROUNDUP(200/(I35*O35),0)</f>
        <v>2</v>
      </c>
      <c r="CA35" s="137">
        <f>ROUNDUP(225/(I35*O35),0)</f>
        <v>2</v>
      </c>
      <c r="CB35">
        <f>ROUNDUP(150/(J35*O35),0)</f>
        <v>2</v>
      </c>
      <c r="CC35">
        <f>ROUNDUP(175/(J35*O35),0)</f>
        <v>2</v>
      </c>
      <c r="CD35">
        <f>ROUNDUP(200/(J35*O35),0)</f>
        <v>3</v>
      </c>
      <c r="CE35">
        <f>ROUNDUP(225/(J35*O35),0)</f>
        <v>3</v>
      </c>
      <c r="CF35" s="140">
        <f>ROUNDUP(150/(K35*O35),0)</f>
        <v>2</v>
      </c>
      <c r="CG35">
        <f>ROUNDUP(175/(K35*O35),0)</f>
        <v>2</v>
      </c>
      <c r="CH35">
        <f>ROUNDUP(200/(K35*O35),0)</f>
        <v>3</v>
      </c>
      <c r="CI35" s="137">
        <f>ROUNDUP(225/(K35*O35),0)</f>
        <v>3</v>
      </c>
      <c r="CJ35">
        <f>ROUNDUP(150/(L35*O35),0)</f>
        <v>3</v>
      </c>
      <c r="CK35">
        <f>ROUNDUP(175/(L35*O35),0)</f>
        <v>3</v>
      </c>
      <c r="CL35">
        <f>ROUNDUP(200/(L35*O35),0)</f>
        <v>4</v>
      </c>
      <c r="CM35">
        <f>ROUNDUP(225/(L35*O35),0)</f>
        <v>4</v>
      </c>
      <c r="CN35" s="140">
        <f>ROUNDUP(150/(M35*O35),0)</f>
        <v>3</v>
      </c>
      <c r="CO35">
        <f>ROUNDUP(175/(M35*O35),0)</f>
        <v>3</v>
      </c>
      <c r="CP35">
        <f>ROUNDUP(200/(M35*O35),0)</f>
        <v>4</v>
      </c>
      <c r="CQ35" s="2">
        <f>ROUNDUP(225/(M35*O35),0)</f>
        <v>4</v>
      </c>
    </row>
    <row r="36" spans="1:95" ht="17.25" thickTop="1" thickBot="1" x14ac:dyDescent="0.3">
      <c r="A36" s="74" t="s">
        <v>174</v>
      </c>
      <c r="B36" s="64">
        <v>38</v>
      </c>
      <c r="C36" s="76">
        <f t="shared" si="0"/>
        <v>0.6333333333333333</v>
      </c>
      <c r="D36" s="64">
        <v>126</v>
      </c>
      <c r="E36" s="72">
        <v>105</v>
      </c>
      <c r="F36" s="72">
        <v>95</v>
      </c>
      <c r="G36" s="72">
        <v>70</v>
      </c>
      <c r="H36" s="76">
        <v>63</v>
      </c>
      <c r="I36" s="89">
        <f t="shared" si="1"/>
        <v>119.69999999999999</v>
      </c>
      <c r="J36" s="66">
        <f t="shared" si="2"/>
        <v>99.75</v>
      </c>
      <c r="K36" s="66">
        <f t="shared" si="3"/>
        <v>90.25</v>
      </c>
      <c r="L36" s="66">
        <f t="shared" si="4"/>
        <v>66.5</v>
      </c>
      <c r="M36" s="79">
        <f t="shared" si="5"/>
        <v>59.849999999999994</v>
      </c>
      <c r="N36" s="107">
        <v>1</v>
      </c>
      <c r="O36" s="110">
        <f t="shared" si="6"/>
        <v>1</v>
      </c>
      <c r="P36">
        <f t="shared" si="7"/>
        <v>1.88</v>
      </c>
      <c r="Q36">
        <f t="shared" si="8"/>
        <v>2.19</v>
      </c>
      <c r="R36">
        <f t="shared" si="9"/>
        <v>2.5099999999999998</v>
      </c>
      <c r="S36" s="137">
        <f t="shared" si="10"/>
        <v>2.82</v>
      </c>
      <c r="T36">
        <f t="shared" si="11"/>
        <v>2.2599999999999998</v>
      </c>
      <c r="U36">
        <f t="shared" si="12"/>
        <v>2.63</v>
      </c>
      <c r="V36">
        <f t="shared" si="13"/>
        <v>3.01</v>
      </c>
      <c r="W36" s="137">
        <f t="shared" si="14"/>
        <v>3.38</v>
      </c>
      <c r="X36">
        <f t="shared" si="15"/>
        <v>2.4900000000000002</v>
      </c>
      <c r="Y36">
        <f t="shared" si="16"/>
        <v>2.91</v>
      </c>
      <c r="Z36">
        <f t="shared" si="17"/>
        <v>3.32</v>
      </c>
      <c r="AA36" s="137">
        <f t="shared" si="18"/>
        <v>3.74</v>
      </c>
      <c r="AB36">
        <f t="shared" si="19"/>
        <v>3.38</v>
      </c>
      <c r="AC36">
        <f t="shared" si="20"/>
        <v>3.95</v>
      </c>
      <c r="AD36">
        <f t="shared" si="21"/>
        <v>4.51</v>
      </c>
      <c r="AE36" s="137">
        <f t="shared" si="22"/>
        <v>5.08</v>
      </c>
      <c r="AF36">
        <f t="shared" si="23"/>
        <v>3.76</v>
      </c>
      <c r="AG36">
        <f t="shared" si="24"/>
        <v>4.3899999999999997</v>
      </c>
      <c r="AH36">
        <f t="shared" si="25"/>
        <v>5.01</v>
      </c>
      <c r="AI36" s="137">
        <f t="shared" si="26"/>
        <v>5.64</v>
      </c>
      <c r="AJ36">
        <f t="shared" si="27"/>
        <v>1.98</v>
      </c>
      <c r="AK36">
        <f t="shared" si="28"/>
        <v>2.31</v>
      </c>
      <c r="AL36">
        <f t="shared" si="29"/>
        <v>2.64</v>
      </c>
      <c r="AM36" s="137">
        <f t="shared" si="30"/>
        <v>2.97</v>
      </c>
      <c r="AN36">
        <f t="shared" si="31"/>
        <v>2.37</v>
      </c>
      <c r="AO36">
        <f t="shared" si="32"/>
        <v>2.77</v>
      </c>
      <c r="AP36">
        <f t="shared" si="33"/>
        <v>3.17</v>
      </c>
      <c r="AQ36" s="137">
        <f t="shared" si="34"/>
        <v>3.56</v>
      </c>
      <c r="AR36">
        <f t="shared" si="35"/>
        <v>2.62</v>
      </c>
      <c r="AS36">
        <f t="shared" si="36"/>
        <v>3.06</v>
      </c>
      <c r="AT36">
        <f t="shared" si="37"/>
        <v>3.5</v>
      </c>
      <c r="AU36" s="137">
        <f t="shared" si="38"/>
        <v>3.94</v>
      </c>
      <c r="AV36">
        <f t="shared" si="39"/>
        <v>3.56</v>
      </c>
      <c r="AW36">
        <f t="shared" si="40"/>
        <v>4.16</v>
      </c>
      <c r="AX36">
        <f t="shared" si="41"/>
        <v>4.75</v>
      </c>
      <c r="AY36" s="137">
        <f t="shared" si="42"/>
        <v>5.34</v>
      </c>
      <c r="AZ36">
        <f t="shared" si="43"/>
        <v>4.17</v>
      </c>
      <c r="BA36">
        <f t="shared" si="44"/>
        <v>4.62</v>
      </c>
      <c r="BB36">
        <f t="shared" si="45"/>
        <v>5.28</v>
      </c>
      <c r="BC36">
        <f t="shared" si="46"/>
        <v>5.94</v>
      </c>
      <c r="BD36" s="110">
        <f>ROUNDUP(150/(D36*O36),0)</f>
        <v>2</v>
      </c>
      <c r="BE36">
        <f>ROUNDUP(175/(D36*O36),0)</f>
        <v>2</v>
      </c>
      <c r="BF36">
        <f>ROUNDUP(200/(D36*O36),0)</f>
        <v>2</v>
      </c>
      <c r="BG36">
        <f>ROUNDUP(225/(D36*O36),0)</f>
        <v>2</v>
      </c>
      <c r="BH36" s="140">
        <f>ROUNDUP(150/(E36*O36),0)</f>
        <v>2</v>
      </c>
      <c r="BI36">
        <f>ROUNDUP(175/(E36*O36),0)</f>
        <v>2</v>
      </c>
      <c r="BJ36">
        <f>ROUNDUP(200/(E36*O36),0)</f>
        <v>2</v>
      </c>
      <c r="BK36" s="137">
        <f>ROUNDUP(225/(E36*O36),0)</f>
        <v>3</v>
      </c>
      <c r="BL36">
        <f>ROUNDUP(150/(F36*O36),0)</f>
        <v>2</v>
      </c>
      <c r="BM36">
        <f>ROUNDUP(175/(F36*O36),0)</f>
        <v>2</v>
      </c>
      <c r="BN36">
        <f>ROUNDUP(200/(F36*O36),0)</f>
        <v>3</v>
      </c>
      <c r="BO36">
        <f>ROUNDUP(225/(F36*O36),0)</f>
        <v>3</v>
      </c>
      <c r="BP36" s="140">
        <f>ROUNDUP(150/(G36*O36),0)</f>
        <v>3</v>
      </c>
      <c r="BQ36">
        <f>ROUNDUP(175/(G36*O36),0)</f>
        <v>3</v>
      </c>
      <c r="BR36">
        <f>ROUNDUP(200/(G36*O36),0)</f>
        <v>3</v>
      </c>
      <c r="BS36" s="137">
        <f>ROUNDUP(225/(G36*O36),0)</f>
        <v>4</v>
      </c>
      <c r="BT36">
        <f>ROUNDUP(150/(H36*O36),0)</f>
        <v>3</v>
      </c>
      <c r="BU36">
        <f>ROUNDUP(175/(H36*O36),0)</f>
        <v>3</v>
      </c>
      <c r="BV36">
        <f>ROUNDUP(200/(H36*O36),0)</f>
        <v>4</v>
      </c>
      <c r="BW36">
        <f>ROUNDUP(225/(H36*O36),0)</f>
        <v>4</v>
      </c>
      <c r="BX36" s="140">
        <f>ROUNDUP(150/(I36*O36),0)</f>
        <v>2</v>
      </c>
      <c r="BY36">
        <f>ROUNDUP(175/(I36*O36),0)</f>
        <v>2</v>
      </c>
      <c r="BZ36">
        <f>ROUNDUP(200/(I36*O36),0)</f>
        <v>2</v>
      </c>
      <c r="CA36" s="137">
        <f>ROUNDUP(225/(I36*O36),0)</f>
        <v>2</v>
      </c>
      <c r="CB36">
        <f>ROUNDUP(150/(J36*O36),0)</f>
        <v>2</v>
      </c>
      <c r="CC36">
        <f>ROUNDUP(175/(J36*O36),0)</f>
        <v>2</v>
      </c>
      <c r="CD36">
        <f>ROUNDUP(200/(J36*O36),0)</f>
        <v>3</v>
      </c>
      <c r="CE36">
        <f>ROUNDUP(225/(J36*O36),0)</f>
        <v>3</v>
      </c>
      <c r="CF36" s="140">
        <f>ROUNDUP(150/(K36*O36),0)</f>
        <v>2</v>
      </c>
      <c r="CG36">
        <f>ROUNDUP(175/(K36*O36),0)</f>
        <v>2</v>
      </c>
      <c r="CH36">
        <f>ROUNDUP(200/(K36*O36),0)</f>
        <v>3</v>
      </c>
      <c r="CI36" s="137">
        <f>ROUNDUP(225/(K36*O36),0)</f>
        <v>3</v>
      </c>
      <c r="CJ36">
        <f>ROUNDUP(150/(L36*O36),0)</f>
        <v>3</v>
      </c>
      <c r="CK36">
        <f>ROUNDUP(175/(L36*O36),0)</f>
        <v>3</v>
      </c>
      <c r="CL36">
        <f>ROUNDUP(200/(L36*O36),0)</f>
        <v>4</v>
      </c>
      <c r="CM36">
        <f>ROUNDUP(225/(L36*O36),0)</f>
        <v>4</v>
      </c>
      <c r="CN36" s="140">
        <f>ROUNDUP(150/(M36*O36),0)</f>
        <v>3</v>
      </c>
      <c r="CO36">
        <f>ROUNDUP(175/(M36*O36),0)</f>
        <v>3</v>
      </c>
      <c r="CP36">
        <f>ROUNDUP(200/(M36*O36),0)</f>
        <v>4</v>
      </c>
      <c r="CQ36" s="2">
        <f>ROUNDUP(225/(M36*O36),0)</f>
        <v>4</v>
      </c>
    </row>
    <row r="37" spans="1:95" ht="17.25" thickTop="1" thickBot="1" x14ac:dyDescent="0.3">
      <c r="A37" s="12" t="s">
        <v>175</v>
      </c>
      <c r="B37" s="64">
        <v>66</v>
      </c>
      <c r="C37" s="76">
        <f t="shared" ref="C37:C67" si="87">B37/60</f>
        <v>1.1000000000000001</v>
      </c>
      <c r="D37" s="64">
        <v>13</v>
      </c>
      <c r="E37" s="72">
        <v>12</v>
      </c>
      <c r="F37" s="72">
        <v>12</v>
      </c>
      <c r="G37" s="72">
        <v>11</v>
      </c>
      <c r="H37" s="76">
        <v>11</v>
      </c>
      <c r="I37" s="89">
        <f t="shared" ref="I37:I67" si="88">D37*0.95</f>
        <v>12.35</v>
      </c>
      <c r="J37" s="66">
        <f t="shared" ref="J37:J67" si="89">E37*0.95</f>
        <v>11.399999999999999</v>
      </c>
      <c r="K37" s="66">
        <f t="shared" ref="K37:K67" si="90">F37*0.95</f>
        <v>11.399999999999999</v>
      </c>
      <c r="L37" s="66">
        <f t="shared" ref="L37:L67" si="91">G37*0.95</f>
        <v>10.45</v>
      </c>
      <c r="M37" s="79">
        <f t="shared" ref="M37:M67" si="92">H37*0.95</f>
        <v>10.45</v>
      </c>
      <c r="N37" s="107">
        <v>8</v>
      </c>
      <c r="O37" s="110">
        <f t="shared" ref="O37:O67" si="93">O36</f>
        <v>1</v>
      </c>
      <c r="P37">
        <f t="shared" ref="P37:P68" si="94">ROUND(150/(O37*N37*D37*C37),2)</f>
        <v>1.31</v>
      </c>
      <c r="Q37">
        <f t="shared" ref="Q37:Q67" si="95">ROUND(175/(O37*N37*D37*C37), 2)</f>
        <v>1.53</v>
      </c>
      <c r="R37">
        <f t="shared" ref="R37:R67" si="96">ROUND(200/(O37*N37*D37*C37), 2)</f>
        <v>1.75</v>
      </c>
      <c r="S37" s="137">
        <f t="shared" ref="S37:S67" si="97">ROUND(225/(O37*N37*D37*C37), 2)</f>
        <v>1.97</v>
      </c>
      <c r="T37">
        <f t="shared" ref="T37:T67" si="98">ROUND(150/(O37*N37*E37*C37), 2)</f>
        <v>1.42</v>
      </c>
      <c r="U37">
        <f t="shared" ref="U37:U67" si="99">ROUND(175/(O37*N37*E37*C37), 2)</f>
        <v>1.66</v>
      </c>
      <c r="V37">
        <f t="shared" ref="V37:V67" si="100">ROUND(200/(O37*N37*E37*C37),2)</f>
        <v>1.89</v>
      </c>
      <c r="W37" s="137">
        <f t="shared" ref="W37:W67" si="101">ROUND(225/(O37*N37*E37*C37),2)</f>
        <v>2.13</v>
      </c>
      <c r="X37">
        <f t="shared" ref="X37:X67" si="102">ROUND(150/(O37*N37*F37*C37),2)</f>
        <v>1.42</v>
      </c>
      <c r="Y37">
        <f t="shared" ref="Y37:Y67" si="103">ROUND(175/(O37*N37*F37*C37),2)</f>
        <v>1.66</v>
      </c>
      <c r="Z37">
        <f t="shared" ref="Z37:Z67" si="104">ROUND(200/(O37*N37*F37*C37),2)</f>
        <v>1.89</v>
      </c>
      <c r="AA37" s="137">
        <f t="shared" ref="AA37:AA67" si="105">ROUND(225/(O37*N37*F37*C37),2)</f>
        <v>2.13</v>
      </c>
      <c r="AB37">
        <f t="shared" ref="AB37:AB67" si="106">ROUND(150/(O37*N37*G37*C37),2)</f>
        <v>1.55</v>
      </c>
      <c r="AC37">
        <f t="shared" ref="AC37:AC67" si="107">ROUND(175/(O37*N37*G37*C37),2)</f>
        <v>1.81</v>
      </c>
      <c r="AD37">
        <f t="shared" ref="AD37:AD67" si="108">ROUND(200/(O37*N37*G37*C37),2)</f>
        <v>2.0699999999999998</v>
      </c>
      <c r="AE37" s="137">
        <f t="shared" ref="AE37:AE67" si="109">ROUND(225/(O37*N37*G37*C37),2)</f>
        <v>2.3199999999999998</v>
      </c>
      <c r="AF37">
        <f t="shared" ref="AF37:AF67" si="110">ROUND(150/(O37*N37*H37*C37),2)</f>
        <v>1.55</v>
      </c>
      <c r="AG37">
        <f t="shared" ref="AG37:AG67" si="111">ROUND(175/(O37*N37*H37*C37),2)</f>
        <v>1.81</v>
      </c>
      <c r="AH37">
        <f t="shared" ref="AH37:AH67" si="112">ROUND(200/(O37*N37*H37*C37),2)</f>
        <v>2.0699999999999998</v>
      </c>
      <c r="AI37" s="137">
        <f t="shared" ref="AI37:AI67" si="113">ROUND(225/(O37*N37*H37*C37),2)</f>
        <v>2.3199999999999998</v>
      </c>
      <c r="AJ37">
        <f t="shared" ref="AJ37:AJ67" si="114">ROUND(150/(O37*N37*C37*I37),2)</f>
        <v>1.38</v>
      </c>
      <c r="AK37">
        <f t="shared" ref="AK37:AK67" si="115">ROUND(175/(O37*N37*C37*I37),2)</f>
        <v>1.61</v>
      </c>
      <c r="AL37">
        <f t="shared" ref="AL37:AL67" si="116">ROUND(200/(O37*N37*C37*I37),2)</f>
        <v>1.84</v>
      </c>
      <c r="AM37" s="137">
        <f t="shared" ref="AM37:AM67" si="117">ROUND(225/(O37*N37*C37*I37),2)</f>
        <v>2.0699999999999998</v>
      </c>
      <c r="AN37">
        <f t="shared" ref="AN37:AN67" si="118">ROUND(150/(O37*N37*C37*J37),2)</f>
        <v>1.5</v>
      </c>
      <c r="AO37">
        <f t="shared" ref="AO37:AO67" si="119">ROUND(175/(O37*N37*J37*C37),2)</f>
        <v>1.74</v>
      </c>
      <c r="AP37">
        <f t="shared" ref="AP37:AP67" si="120">ROUND(200/(O37*N37*J37*C37),2)</f>
        <v>1.99</v>
      </c>
      <c r="AQ37" s="137">
        <f t="shared" ref="AQ37:AQ67" si="121">ROUND(225/(O37*N37*J37*C37),2)</f>
        <v>2.2400000000000002</v>
      </c>
      <c r="AR37">
        <f t="shared" ref="AR37:AR67" si="122">ROUND(150/(O37*N37*K37*C37),2)</f>
        <v>1.5</v>
      </c>
      <c r="AS37">
        <f t="shared" ref="AS37:AS67" si="123">ROUND(175/(O37*N37*K37*C37),2)</f>
        <v>1.74</v>
      </c>
      <c r="AT37">
        <f t="shared" ref="AT37:AT67" si="124">ROUND(200/(O37*N37*K37*C37),2)</f>
        <v>1.99</v>
      </c>
      <c r="AU37" s="137">
        <f t="shared" ref="AU37:AU67" si="125">ROUND(225/(O37*N37*K37*C37),2)</f>
        <v>2.2400000000000002</v>
      </c>
      <c r="AV37">
        <f t="shared" ref="AV37:AV67" si="126">ROUND(150/(O37*N37*L37*C37),2)</f>
        <v>1.63</v>
      </c>
      <c r="AW37">
        <f t="shared" ref="AW37:AW67" si="127">ROUND(175/(O37*N37*L37*C37),2)</f>
        <v>1.9</v>
      </c>
      <c r="AX37">
        <f t="shared" ref="AX37:AX67" si="128">ROUND(200/(O37*N37*L37*C37),2)</f>
        <v>2.17</v>
      </c>
      <c r="AY37" s="137">
        <f t="shared" ref="AY37:AY67" si="129">ROUND(225/(O37*N37*L37*C37),2)</f>
        <v>2.4500000000000002</v>
      </c>
      <c r="AZ37">
        <f t="shared" ref="AZ37:AZ67" si="130">ROUND(150/(O37*N37*M37*C37*0.95),2)</f>
        <v>1.72</v>
      </c>
      <c r="BA37">
        <f t="shared" ref="BA37:BA67" si="131">ROUND(175/(O37*N37*M37*C37),2)</f>
        <v>1.9</v>
      </c>
      <c r="BB37">
        <f t="shared" ref="BB37:BB67" si="132">ROUND(200/(O37*N37*M37*C37),2)</f>
        <v>2.17</v>
      </c>
      <c r="BC37">
        <f t="shared" ref="BC37:BC67" si="133">ROUND(225/(O37*N37*M37*C37),2)</f>
        <v>2.4500000000000002</v>
      </c>
      <c r="BD37" s="110">
        <f t="shared" ref="BD37:BD56" si="134">ROUNDUP(150/(D37*N37*O37),0)</f>
        <v>2</v>
      </c>
      <c r="BE37">
        <f t="shared" ref="BE37:BE56" si="135">ROUNDUP(175/(D37*N37*O37),0)</f>
        <v>2</v>
      </c>
      <c r="BF37">
        <f t="shared" ref="BF37:BF56" si="136">ROUNDUP(200/(D37*N37*O37),0)</f>
        <v>2</v>
      </c>
      <c r="BG37">
        <f t="shared" ref="BG37:BG56" si="137">ROUNDUP(225/(D37*N37*O37),0)</f>
        <v>3</v>
      </c>
      <c r="BH37" s="140">
        <f t="shared" ref="BH37:BH56" si="138">ROUNDUP(150/(E37*N37*O37),0)</f>
        <v>2</v>
      </c>
      <c r="BI37">
        <f t="shared" ref="BI37:BI56" si="139">ROUNDUP(175/(E37*N37*O37),0)</f>
        <v>2</v>
      </c>
      <c r="BJ37">
        <f t="shared" ref="BJ37:BJ56" si="140">ROUNDUP(200/(E37*N37*O37),0)</f>
        <v>3</v>
      </c>
      <c r="BK37" s="137">
        <f t="shared" ref="BK37:BK56" si="141">ROUNDUP(225/(E37*N37*O37),0)</f>
        <v>3</v>
      </c>
      <c r="BL37">
        <f t="shared" ref="BL37:BL56" si="142">ROUNDUP(150/(F37*N37*O37),0)</f>
        <v>2</v>
      </c>
      <c r="BM37">
        <f t="shared" ref="BM37:BM56" si="143">ROUNDUP(175/(F37*N37*O37),0)</f>
        <v>2</v>
      </c>
      <c r="BN37">
        <f t="shared" ref="BN37:BN56" si="144">ROUNDUP(200/(F37*N37*O37),0)</f>
        <v>3</v>
      </c>
      <c r="BO37">
        <f t="shared" ref="BO37:BO56" si="145">ROUNDUP(225/(F37*N37*O37),0)</f>
        <v>3</v>
      </c>
      <c r="BP37" s="140">
        <f t="shared" ref="BP37:BP56" si="146">ROUNDUP(150/(G37*N37*O37),0)</f>
        <v>2</v>
      </c>
      <c r="BQ37">
        <f t="shared" ref="BQ37:BQ56" si="147">ROUNDUP(175/(G37*N37*O37),0)</f>
        <v>2</v>
      </c>
      <c r="BR37">
        <f t="shared" ref="BR37:BR56" si="148">ROUNDUP(200/(G37*N37*O37),0)</f>
        <v>3</v>
      </c>
      <c r="BS37" s="137">
        <f t="shared" ref="BS37:BS56" si="149">ROUNDUP(225/(G37*N37*O37),0)</f>
        <v>3</v>
      </c>
      <c r="BT37">
        <f t="shared" ref="BT37:BT56" si="150">ROUNDUP(150/(H37*N37*O37),0)</f>
        <v>2</v>
      </c>
      <c r="BU37">
        <f t="shared" ref="BU37:BU56" si="151">ROUNDUP(175/(H37*N37*O37),0)</f>
        <v>2</v>
      </c>
      <c r="BV37">
        <f t="shared" ref="BV37:BV56" si="152">ROUNDUP(200/(H37*N37*O37),0)</f>
        <v>3</v>
      </c>
      <c r="BW37">
        <f t="shared" ref="BW37:BW56" si="153">ROUNDUP(225/(H37*N37*O37),0)</f>
        <v>3</v>
      </c>
      <c r="BX37" s="140">
        <f t="shared" ref="BX37:BX56" si="154">ROUNDUP(150/(I37*N37*O37),0)</f>
        <v>2</v>
      </c>
      <c r="BY37">
        <f t="shared" ref="BY37:BY56" si="155">ROUNDUP(175/(I37*N37*O37),0)</f>
        <v>2</v>
      </c>
      <c r="BZ37">
        <f t="shared" ref="BZ37:BZ56" si="156">ROUNDUP(200/(I37*N37*O37),0)</f>
        <v>3</v>
      </c>
      <c r="CA37" s="137">
        <f t="shared" ref="CA37:CA56" si="157">ROUNDUP(225/(I37*N37*O37),0)</f>
        <v>3</v>
      </c>
      <c r="CB37">
        <f t="shared" ref="CB37:CB56" si="158">ROUNDUP(150/(J37*N37*O37),0)</f>
        <v>2</v>
      </c>
      <c r="CC37">
        <f t="shared" ref="CC37:CC56" si="159">ROUNDUP(175/(J37*N37*O37),0)</f>
        <v>2</v>
      </c>
      <c r="CD37">
        <f t="shared" ref="CD37:CD56" si="160">ROUNDUP(200/(J37*N37*O37),0)</f>
        <v>3</v>
      </c>
      <c r="CE37">
        <f t="shared" ref="CE37:CE56" si="161">ROUNDUP(225/(J37*N37*O37),0)</f>
        <v>3</v>
      </c>
      <c r="CF37" s="140">
        <f t="shared" ref="CF37:CF56" si="162">ROUNDUP(150/(K37*N37*O37),0)</f>
        <v>2</v>
      </c>
      <c r="CG37">
        <f t="shared" ref="CG37:CG56" si="163">ROUNDUP(175/(K37*N37*O37),0)</f>
        <v>2</v>
      </c>
      <c r="CH37">
        <f t="shared" ref="CH37:CH56" si="164">ROUNDUP(200/(K37*N37*O37),0)</f>
        <v>3</v>
      </c>
      <c r="CI37" s="137">
        <f t="shared" ref="CI37:CI56" si="165">ROUNDUP(225/(K37*N37*O37),0)</f>
        <v>3</v>
      </c>
      <c r="CJ37">
        <f t="shared" ref="CJ37:CJ56" si="166">ROUNDUP(150/(L37*N37*O37),0)</f>
        <v>2</v>
      </c>
      <c r="CK37">
        <f t="shared" ref="CK37:CK56" si="167">ROUNDUP(175/(L37*N37*O37),0)</f>
        <v>3</v>
      </c>
      <c r="CL37">
        <f t="shared" ref="CL37:CL56" si="168">ROUNDUP(200/(L37*N37*O37),0)</f>
        <v>3</v>
      </c>
      <c r="CM37">
        <f t="shared" ref="CM37:CM56" si="169">ROUNDUP(225/(L37*N37*O37),0)</f>
        <v>3</v>
      </c>
      <c r="CN37" s="140">
        <f t="shared" ref="CN37:CN56" si="170">ROUNDUP(150/(M37*N37*O37),0)</f>
        <v>2</v>
      </c>
      <c r="CO37">
        <f t="shared" ref="CO37:CO56" si="171">ROUNDUP(175/(M37*N37*O37),0)</f>
        <v>3</v>
      </c>
      <c r="CP37">
        <f t="shared" ref="CP37:CP56" si="172">ROUNDUP(200/(M37*N37*O37),0)</f>
        <v>3</v>
      </c>
      <c r="CQ37" s="2">
        <f t="shared" ref="CQ37:CQ56" si="173">ROUNDUP(225/(M37*N37*O37),0)</f>
        <v>3</v>
      </c>
    </row>
    <row r="38" spans="1:95" ht="17.25" thickTop="1" thickBot="1" x14ac:dyDescent="0.3">
      <c r="A38" s="12" t="s">
        <v>176</v>
      </c>
      <c r="B38" s="64">
        <v>73</v>
      </c>
      <c r="C38" s="76">
        <f t="shared" si="87"/>
        <v>1.2166666666666666</v>
      </c>
      <c r="D38" s="64">
        <v>13</v>
      </c>
      <c r="E38" s="72">
        <v>12</v>
      </c>
      <c r="F38" s="72">
        <v>12</v>
      </c>
      <c r="G38" s="72">
        <v>11</v>
      </c>
      <c r="H38" s="76">
        <v>11</v>
      </c>
      <c r="I38" s="89">
        <f t="shared" si="88"/>
        <v>12.35</v>
      </c>
      <c r="J38" s="66">
        <f t="shared" si="89"/>
        <v>11.399999999999999</v>
      </c>
      <c r="K38" s="66">
        <f t="shared" si="90"/>
        <v>11.399999999999999</v>
      </c>
      <c r="L38" s="66">
        <f t="shared" si="91"/>
        <v>10.45</v>
      </c>
      <c r="M38" s="79">
        <f t="shared" si="92"/>
        <v>10.45</v>
      </c>
      <c r="N38" s="107">
        <v>8</v>
      </c>
      <c r="O38" s="110">
        <f t="shared" si="93"/>
        <v>1</v>
      </c>
      <c r="P38">
        <f t="shared" si="94"/>
        <v>1.19</v>
      </c>
      <c r="Q38">
        <f t="shared" si="95"/>
        <v>1.38</v>
      </c>
      <c r="R38">
        <f t="shared" si="96"/>
        <v>1.58</v>
      </c>
      <c r="S38" s="137">
        <f t="shared" si="97"/>
        <v>1.78</v>
      </c>
      <c r="T38">
        <f t="shared" si="98"/>
        <v>1.28</v>
      </c>
      <c r="U38">
        <f t="shared" si="99"/>
        <v>1.5</v>
      </c>
      <c r="V38">
        <f t="shared" si="100"/>
        <v>1.71</v>
      </c>
      <c r="W38" s="137">
        <f t="shared" si="101"/>
        <v>1.93</v>
      </c>
      <c r="X38">
        <f t="shared" si="102"/>
        <v>1.28</v>
      </c>
      <c r="Y38">
        <f t="shared" si="103"/>
        <v>1.5</v>
      </c>
      <c r="Z38">
        <f t="shared" si="104"/>
        <v>1.71</v>
      </c>
      <c r="AA38" s="137">
        <f t="shared" si="105"/>
        <v>1.93</v>
      </c>
      <c r="AB38">
        <f t="shared" si="106"/>
        <v>1.4</v>
      </c>
      <c r="AC38">
        <f t="shared" si="107"/>
        <v>1.63</v>
      </c>
      <c r="AD38">
        <f t="shared" si="108"/>
        <v>1.87</v>
      </c>
      <c r="AE38" s="137">
        <f t="shared" si="109"/>
        <v>2.1</v>
      </c>
      <c r="AF38">
        <f t="shared" si="110"/>
        <v>1.4</v>
      </c>
      <c r="AG38">
        <f t="shared" si="111"/>
        <v>1.63</v>
      </c>
      <c r="AH38">
        <f t="shared" si="112"/>
        <v>1.87</v>
      </c>
      <c r="AI38" s="137">
        <f t="shared" si="113"/>
        <v>2.1</v>
      </c>
      <c r="AJ38">
        <f t="shared" si="114"/>
        <v>1.25</v>
      </c>
      <c r="AK38">
        <f t="shared" si="115"/>
        <v>1.46</v>
      </c>
      <c r="AL38">
        <f t="shared" si="116"/>
        <v>1.66</v>
      </c>
      <c r="AM38" s="137">
        <f t="shared" si="117"/>
        <v>1.87</v>
      </c>
      <c r="AN38">
        <f t="shared" si="118"/>
        <v>1.35</v>
      </c>
      <c r="AO38">
        <f t="shared" si="119"/>
        <v>1.58</v>
      </c>
      <c r="AP38">
        <f t="shared" si="120"/>
        <v>1.8</v>
      </c>
      <c r="AQ38" s="137">
        <f t="shared" si="121"/>
        <v>2.0299999999999998</v>
      </c>
      <c r="AR38">
        <f t="shared" si="122"/>
        <v>1.35</v>
      </c>
      <c r="AS38">
        <f t="shared" si="123"/>
        <v>1.58</v>
      </c>
      <c r="AT38">
        <f t="shared" si="124"/>
        <v>1.8</v>
      </c>
      <c r="AU38" s="137">
        <f t="shared" si="125"/>
        <v>2.0299999999999998</v>
      </c>
      <c r="AV38">
        <f t="shared" si="126"/>
        <v>1.47</v>
      </c>
      <c r="AW38">
        <f t="shared" si="127"/>
        <v>1.72</v>
      </c>
      <c r="AX38">
        <f t="shared" si="128"/>
        <v>1.97</v>
      </c>
      <c r="AY38" s="137">
        <f t="shared" si="129"/>
        <v>2.21</v>
      </c>
      <c r="AZ38">
        <f t="shared" si="130"/>
        <v>1.55</v>
      </c>
      <c r="BA38">
        <f t="shared" si="131"/>
        <v>1.72</v>
      </c>
      <c r="BB38">
        <f t="shared" si="132"/>
        <v>1.97</v>
      </c>
      <c r="BC38">
        <f t="shared" si="133"/>
        <v>2.21</v>
      </c>
      <c r="BD38" s="110">
        <f t="shared" si="134"/>
        <v>2</v>
      </c>
      <c r="BE38">
        <f t="shared" si="135"/>
        <v>2</v>
      </c>
      <c r="BF38">
        <f t="shared" si="136"/>
        <v>2</v>
      </c>
      <c r="BG38">
        <f t="shared" si="137"/>
        <v>3</v>
      </c>
      <c r="BH38" s="140">
        <f t="shared" si="138"/>
        <v>2</v>
      </c>
      <c r="BI38">
        <f t="shared" si="139"/>
        <v>2</v>
      </c>
      <c r="BJ38">
        <f t="shared" si="140"/>
        <v>3</v>
      </c>
      <c r="BK38" s="137">
        <f t="shared" si="141"/>
        <v>3</v>
      </c>
      <c r="BL38">
        <f t="shared" si="142"/>
        <v>2</v>
      </c>
      <c r="BM38">
        <f t="shared" si="143"/>
        <v>2</v>
      </c>
      <c r="BN38">
        <f t="shared" si="144"/>
        <v>3</v>
      </c>
      <c r="BO38">
        <f t="shared" si="145"/>
        <v>3</v>
      </c>
      <c r="BP38" s="140">
        <f t="shared" si="146"/>
        <v>2</v>
      </c>
      <c r="BQ38">
        <f t="shared" si="147"/>
        <v>2</v>
      </c>
      <c r="BR38">
        <f t="shared" si="148"/>
        <v>3</v>
      </c>
      <c r="BS38" s="137">
        <f t="shared" si="149"/>
        <v>3</v>
      </c>
      <c r="BT38">
        <f t="shared" si="150"/>
        <v>2</v>
      </c>
      <c r="BU38">
        <f t="shared" si="151"/>
        <v>2</v>
      </c>
      <c r="BV38">
        <f t="shared" si="152"/>
        <v>3</v>
      </c>
      <c r="BW38">
        <f t="shared" si="153"/>
        <v>3</v>
      </c>
      <c r="BX38" s="140">
        <f t="shared" si="154"/>
        <v>2</v>
      </c>
      <c r="BY38">
        <f t="shared" si="155"/>
        <v>2</v>
      </c>
      <c r="BZ38">
        <f t="shared" si="156"/>
        <v>3</v>
      </c>
      <c r="CA38" s="137">
        <f t="shared" si="157"/>
        <v>3</v>
      </c>
      <c r="CB38">
        <f t="shared" si="158"/>
        <v>2</v>
      </c>
      <c r="CC38">
        <f t="shared" si="159"/>
        <v>2</v>
      </c>
      <c r="CD38">
        <f t="shared" si="160"/>
        <v>3</v>
      </c>
      <c r="CE38">
        <f t="shared" si="161"/>
        <v>3</v>
      </c>
      <c r="CF38" s="140">
        <f t="shared" si="162"/>
        <v>2</v>
      </c>
      <c r="CG38">
        <f t="shared" si="163"/>
        <v>2</v>
      </c>
      <c r="CH38">
        <f t="shared" si="164"/>
        <v>3</v>
      </c>
      <c r="CI38" s="137">
        <f t="shared" si="165"/>
        <v>3</v>
      </c>
      <c r="CJ38">
        <f t="shared" si="166"/>
        <v>2</v>
      </c>
      <c r="CK38">
        <f t="shared" si="167"/>
        <v>3</v>
      </c>
      <c r="CL38">
        <f t="shared" si="168"/>
        <v>3</v>
      </c>
      <c r="CM38">
        <f t="shared" si="169"/>
        <v>3</v>
      </c>
      <c r="CN38" s="140">
        <f t="shared" si="170"/>
        <v>2</v>
      </c>
      <c r="CO38">
        <f t="shared" si="171"/>
        <v>3</v>
      </c>
      <c r="CP38">
        <f t="shared" si="172"/>
        <v>3</v>
      </c>
      <c r="CQ38" s="2">
        <f t="shared" si="173"/>
        <v>3</v>
      </c>
    </row>
    <row r="39" spans="1:95" ht="17.25" thickTop="1" thickBot="1" x14ac:dyDescent="0.3">
      <c r="A39" s="12" t="s">
        <v>177</v>
      </c>
      <c r="B39" s="64">
        <v>76</v>
      </c>
      <c r="C39" s="76">
        <f t="shared" si="87"/>
        <v>1.2666666666666666</v>
      </c>
      <c r="D39" s="64">
        <v>13</v>
      </c>
      <c r="E39" s="72">
        <v>12</v>
      </c>
      <c r="F39" s="72">
        <v>12</v>
      </c>
      <c r="G39" s="72">
        <v>11</v>
      </c>
      <c r="H39" s="76">
        <v>11</v>
      </c>
      <c r="I39" s="89">
        <f t="shared" si="88"/>
        <v>12.35</v>
      </c>
      <c r="J39" s="66">
        <f t="shared" si="89"/>
        <v>11.399999999999999</v>
      </c>
      <c r="K39" s="66">
        <f t="shared" si="90"/>
        <v>11.399999999999999</v>
      </c>
      <c r="L39" s="66">
        <f t="shared" si="91"/>
        <v>10.45</v>
      </c>
      <c r="M39" s="79">
        <f t="shared" si="92"/>
        <v>10.45</v>
      </c>
      <c r="N39" s="107">
        <v>8</v>
      </c>
      <c r="O39" s="110">
        <f t="shared" si="93"/>
        <v>1</v>
      </c>
      <c r="P39">
        <f t="shared" si="94"/>
        <v>1.1399999999999999</v>
      </c>
      <c r="Q39">
        <f t="shared" si="95"/>
        <v>1.33</v>
      </c>
      <c r="R39">
        <f t="shared" si="96"/>
        <v>1.52</v>
      </c>
      <c r="S39" s="137">
        <f t="shared" si="97"/>
        <v>1.71</v>
      </c>
      <c r="T39">
        <f t="shared" si="98"/>
        <v>1.23</v>
      </c>
      <c r="U39">
        <f t="shared" si="99"/>
        <v>1.44</v>
      </c>
      <c r="V39">
        <f t="shared" si="100"/>
        <v>1.64</v>
      </c>
      <c r="W39" s="137">
        <f t="shared" si="101"/>
        <v>1.85</v>
      </c>
      <c r="X39">
        <f t="shared" si="102"/>
        <v>1.23</v>
      </c>
      <c r="Y39">
        <f t="shared" si="103"/>
        <v>1.44</v>
      </c>
      <c r="Z39">
        <f t="shared" si="104"/>
        <v>1.64</v>
      </c>
      <c r="AA39" s="137">
        <f t="shared" si="105"/>
        <v>1.85</v>
      </c>
      <c r="AB39">
        <f t="shared" si="106"/>
        <v>1.35</v>
      </c>
      <c r="AC39">
        <f t="shared" si="107"/>
        <v>1.57</v>
      </c>
      <c r="AD39">
        <f t="shared" si="108"/>
        <v>1.79</v>
      </c>
      <c r="AE39" s="137">
        <f t="shared" si="109"/>
        <v>2.02</v>
      </c>
      <c r="AF39">
        <f t="shared" si="110"/>
        <v>1.35</v>
      </c>
      <c r="AG39">
        <f t="shared" si="111"/>
        <v>1.57</v>
      </c>
      <c r="AH39">
        <f t="shared" si="112"/>
        <v>1.79</v>
      </c>
      <c r="AI39" s="137">
        <f t="shared" si="113"/>
        <v>2.02</v>
      </c>
      <c r="AJ39">
        <f t="shared" si="114"/>
        <v>1.2</v>
      </c>
      <c r="AK39">
        <f t="shared" si="115"/>
        <v>1.4</v>
      </c>
      <c r="AL39">
        <f t="shared" si="116"/>
        <v>1.6</v>
      </c>
      <c r="AM39" s="137">
        <f t="shared" si="117"/>
        <v>1.8</v>
      </c>
      <c r="AN39">
        <f t="shared" si="118"/>
        <v>1.3</v>
      </c>
      <c r="AO39">
        <f t="shared" si="119"/>
        <v>1.51</v>
      </c>
      <c r="AP39">
        <f t="shared" si="120"/>
        <v>1.73</v>
      </c>
      <c r="AQ39" s="137">
        <f t="shared" si="121"/>
        <v>1.95</v>
      </c>
      <c r="AR39">
        <f t="shared" si="122"/>
        <v>1.3</v>
      </c>
      <c r="AS39">
        <f t="shared" si="123"/>
        <v>1.51</v>
      </c>
      <c r="AT39">
        <f t="shared" si="124"/>
        <v>1.73</v>
      </c>
      <c r="AU39" s="137">
        <f t="shared" si="125"/>
        <v>1.95</v>
      </c>
      <c r="AV39">
        <f t="shared" si="126"/>
        <v>1.42</v>
      </c>
      <c r="AW39">
        <f t="shared" si="127"/>
        <v>1.65</v>
      </c>
      <c r="AX39">
        <f t="shared" si="128"/>
        <v>1.89</v>
      </c>
      <c r="AY39" s="137">
        <f t="shared" si="129"/>
        <v>2.12</v>
      </c>
      <c r="AZ39">
        <f t="shared" si="130"/>
        <v>1.49</v>
      </c>
      <c r="BA39">
        <f t="shared" si="131"/>
        <v>1.65</v>
      </c>
      <c r="BB39">
        <f t="shared" si="132"/>
        <v>1.89</v>
      </c>
      <c r="BC39">
        <f t="shared" si="133"/>
        <v>2.12</v>
      </c>
      <c r="BD39" s="110">
        <f t="shared" si="134"/>
        <v>2</v>
      </c>
      <c r="BE39">
        <f t="shared" si="135"/>
        <v>2</v>
      </c>
      <c r="BF39">
        <f t="shared" si="136"/>
        <v>2</v>
      </c>
      <c r="BG39">
        <f t="shared" si="137"/>
        <v>3</v>
      </c>
      <c r="BH39" s="140">
        <f t="shared" si="138"/>
        <v>2</v>
      </c>
      <c r="BI39">
        <f t="shared" si="139"/>
        <v>2</v>
      </c>
      <c r="BJ39">
        <f t="shared" si="140"/>
        <v>3</v>
      </c>
      <c r="BK39" s="137">
        <f t="shared" si="141"/>
        <v>3</v>
      </c>
      <c r="BL39">
        <f t="shared" si="142"/>
        <v>2</v>
      </c>
      <c r="BM39">
        <f t="shared" si="143"/>
        <v>2</v>
      </c>
      <c r="BN39">
        <f t="shared" si="144"/>
        <v>3</v>
      </c>
      <c r="BO39">
        <f t="shared" si="145"/>
        <v>3</v>
      </c>
      <c r="BP39" s="140">
        <f t="shared" si="146"/>
        <v>2</v>
      </c>
      <c r="BQ39">
        <f t="shared" si="147"/>
        <v>2</v>
      </c>
      <c r="BR39">
        <f t="shared" si="148"/>
        <v>3</v>
      </c>
      <c r="BS39" s="137">
        <f t="shared" si="149"/>
        <v>3</v>
      </c>
      <c r="BT39">
        <f t="shared" si="150"/>
        <v>2</v>
      </c>
      <c r="BU39">
        <f t="shared" si="151"/>
        <v>2</v>
      </c>
      <c r="BV39">
        <f t="shared" si="152"/>
        <v>3</v>
      </c>
      <c r="BW39">
        <f t="shared" si="153"/>
        <v>3</v>
      </c>
      <c r="BX39" s="140">
        <f t="shared" si="154"/>
        <v>2</v>
      </c>
      <c r="BY39">
        <f t="shared" si="155"/>
        <v>2</v>
      </c>
      <c r="BZ39">
        <f t="shared" si="156"/>
        <v>3</v>
      </c>
      <c r="CA39" s="137">
        <f t="shared" si="157"/>
        <v>3</v>
      </c>
      <c r="CB39">
        <f t="shared" si="158"/>
        <v>2</v>
      </c>
      <c r="CC39">
        <f t="shared" si="159"/>
        <v>2</v>
      </c>
      <c r="CD39">
        <f t="shared" si="160"/>
        <v>3</v>
      </c>
      <c r="CE39">
        <f t="shared" si="161"/>
        <v>3</v>
      </c>
      <c r="CF39" s="140">
        <f t="shared" si="162"/>
        <v>2</v>
      </c>
      <c r="CG39">
        <f t="shared" si="163"/>
        <v>2</v>
      </c>
      <c r="CH39">
        <f t="shared" si="164"/>
        <v>3</v>
      </c>
      <c r="CI39" s="137">
        <f t="shared" si="165"/>
        <v>3</v>
      </c>
      <c r="CJ39">
        <f t="shared" si="166"/>
        <v>2</v>
      </c>
      <c r="CK39">
        <f t="shared" si="167"/>
        <v>3</v>
      </c>
      <c r="CL39">
        <f t="shared" si="168"/>
        <v>3</v>
      </c>
      <c r="CM39">
        <f t="shared" si="169"/>
        <v>3</v>
      </c>
      <c r="CN39" s="140">
        <f t="shared" si="170"/>
        <v>2</v>
      </c>
      <c r="CO39">
        <f t="shared" si="171"/>
        <v>3</v>
      </c>
      <c r="CP39">
        <f t="shared" si="172"/>
        <v>3</v>
      </c>
      <c r="CQ39" s="2">
        <f t="shared" si="173"/>
        <v>3</v>
      </c>
    </row>
    <row r="40" spans="1:95" ht="17.25" thickTop="1" thickBot="1" x14ac:dyDescent="0.3">
      <c r="A40" s="12" t="s">
        <v>178</v>
      </c>
      <c r="B40" s="64">
        <v>79</v>
      </c>
      <c r="C40" s="76">
        <f t="shared" si="87"/>
        <v>1.3166666666666667</v>
      </c>
      <c r="D40" s="64">
        <v>13</v>
      </c>
      <c r="E40" s="72">
        <v>12</v>
      </c>
      <c r="F40" s="72">
        <v>12</v>
      </c>
      <c r="G40" s="72">
        <v>11</v>
      </c>
      <c r="H40" s="76">
        <v>11</v>
      </c>
      <c r="I40" s="89">
        <f t="shared" si="88"/>
        <v>12.35</v>
      </c>
      <c r="J40" s="66">
        <f t="shared" si="89"/>
        <v>11.399999999999999</v>
      </c>
      <c r="K40" s="66">
        <f t="shared" si="90"/>
        <v>11.399999999999999</v>
      </c>
      <c r="L40" s="66">
        <f t="shared" si="91"/>
        <v>10.45</v>
      </c>
      <c r="M40" s="79">
        <f t="shared" si="92"/>
        <v>10.45</v>
      </c>
      <c r="N40" s="107">
        <v>8</v>
      </c>
      <c r="O40" s="110">
        <f t="shared" si="93"/>
        <v>1</v>
      </c>
      <c r="P40">
        <f t="shared" si="94"/>
        <v>1.1000000000000001</v>
      </c>
      <c r="Q40">
        <f t="shared" si="95"/>
        <v>1.28</v>
      </c>
      <c r="R40">
        <f t="shared" si="96"/>
        <v>1.46</v>
      </c>
      <c r="S40" s="137">
        <f t="shared" si="97"/>
        <v>1.64</v>
      </c>
      <c r="T40">
        <f t="shared" si="98"/>
        <v>1.19</v>
      </c>
      <c r="U40">
        <f t="shared" si="99"/>
        <v>1.38</v>
      </c>
      <c r="V40">
        <f t="shared" si="100"/>
        <v>1.58</v>
      </c>
      <c r="W40" s="137">
        <f t="shared" si="101"/>
        <v>1.78</v>
      </c>
      <c r="X40">
        <f t="shared" si="102"/>
        <v>1.19</v>
      </c>
      <c r="Y40">
        <f t="shared" si="103"/>
        <v>1.38</v>
      </c>
      <c r="Z40">
        <f t="shared" si="104"/>
        <v>1.58</v>
      </c>
      <c r="AA40" s="137">
        <f t="shared" si="105"/>
        <v>1.78</v>
      </c>
      <c r="AB40">
        <f t="shared" si="106"/>
        <v>1.29</v>
      </c>
      <c r="AC40">
        <f t="shared" si="107"/>
        <v>1.51</v>
      </c>
      <c r="AD40">
        <f t="shared" si="108"/>
        <v>1.73</v>
      </c>
      <c r="AE40" s="137">
        <f t="shared" si="109"/>
        <v>1.94</v>
      </c>
      <c r="AF40">
        <f t="shared" si="110"/>
        <v>1.29</v>
      </c>
      <c r="AG40">
        <f t="shared" si="111"/>
        <v>1.51</v>
      </c>
      <c r="AH40">
        <f t="shared" si="112"/>
        <v>1.73</v>
      </c>
      <c r="AI40" s="137">
        <f t="shared" si="113"/>
        <v>1.94</v>
      </c>
      <c r="AJ40">
        <f t="shared" si="114"/>
        <v>1.1499999999999999</v>
      </c>
      <c r="AK40">
        <f t="shared" si="115"/>
        <v>1.35</v>
      </c>
      <c r="AL40">
        <f t="shared" si="116"/>
        <v>1.54</v>
      </c>
      <c r="AM40" s="137">
        <f t="shared" si="117"/>
        <v>1.73</v>
      </c>
      <c r="AN40">
        <f t="shared" si="118"/>
        <v>1.25</v>
      </c>
      <c r="AO40">
        <f t="shared" si="119"/>
        <v>1.46</v>
      </c>
      <c r="AP40">
        <f t="shared" si="120"/>
        <v>1.67</v>
      </c>
      <c r="AQ40" s="137">
        <f t="shared" si="121"/>
        <v>1.87</v>
      </c>
      <c r="AR40">
        <f t="shared" si="122"/>
        <v>1.25</v>
      </c>
      <c r="AS40">
        <f t="shared" si="123"/>
        <v>1.46</v>
      </c>
      <c r="AT40">
        <f t="shared" si="124"/>
        <v>1.67</v>
      </c>
      <c r="AU40" s="137">
        <f t="shared" si="125"/>
        <v>1.87</v>
      </c>
      <c r="AV40">
        <f t="shared" si="126"/>
        <v>1.36</v>
      </c>
      <c r="AW40">
        <f t="shared" si="127"/>
        <v>1.59</v>
      </c>
      <c r="AX40">
        <f t="shared" si="128"/>
        <v>1.82</v>
      </c>
      <c r="AY40" s="137">
        <f t="shared" si="129"/>
        <v>2.04</v>
      </c>
      <c r="AZ40">
        <f t="shared" si="130"/>
        <v>1.43</v>
      </c>
      <c r="BA40">
        <f t="shared" si="131"/>
        <v>1.59</v>
      </c>
      <c r="BB40">
        <f t="shared" si="132"/>
        <v>1.82</v>
      </c>
      <c r="BC40">
        <f t="shared" si="133"/>
        <v>2.04</v>
      </c>
      <c r="BD40" s="110">
        <f t="shared" si="134"/>
        <v>2</v>
      </c>
      <c r="BE40">
        <f t="shared" si="135"/>
        <v>2</v>
      </c>
      <c r="BF40">
        <f t="shared" si="136"/>
        <v>2</v>
      </c>
      <c r="BG40">
        <f t="shared" si="137"/>
        <v>3</v>
      </c>
      <c r="BH40" s="140">
        <f t="shared" si="138"/>
        <v>2</v>
      </c>
      <c r="BI40">
        <f t="shared" si="139"/>
        <v>2</v>
      </c>
      <c r="BJ40">
        <f t="shared" si="140"/>
        <v>3</v>
      </c>
      <c r="BK40" s="137">
        <f t="shared" si="141"/>
        <v>3</v>
      </c>
      <c r="BL40">
        <f t="shared" si="142"/>
        <v>2</v>
      </c>
      <c r="BM40">
        <f t="shared" si="143"/>
        <v>2</v>
      </c>
      <c r="BN40">
        <f t="shared" si="144"/>
        <v>3</v>
      </c>
      <c r="BO40">
        <f t="shared" si="145"/>
        <v>3</v>
      </c>
      <c r="BP40" s="140">
        <f t="shared" si="146"/>
        <v>2</v>
      </c>
      <c r="BQ40">
        <f t="shared" si="147"/>
        <v>2</v>
      </c>
      <c r="BR40">
        <f t="shared" si="148"/>
        <v>3</v>
      </c>
      <c r="BS40" s="137">
        <f t="shared" si="149"/>
        <v>3</v>
      </c>
      <c r="BT40">
        <f t="shared" si="150"/>
        <v>2</v>
      </c>
      <c r="BU40">
        <f t="shared" si="151"/>
        <v>2</v>
      </c>
      <c r="BV40">
        <f t="shared" si="152"/>
        <v>3</v>
      </c>
      <c r="BW40">
        <f t="shared" si="153"/>
        <v>3</v>
      </c>
      <c r="BX40" s="140">
        <f t="shared" si="154"/>
        <v>2</v>
      </c>
      <c r="BY40">
        <f t="shared" si="155"/>
        <v>2</v>
      </c>
      <c r="BZ40">
        <f t="shared" si="156"/>
        <v>3</v>
      </c>
      <c r="CA40" s="137">
        <f t="shared" si="157"/>
        <v>3</v>
      </c>
      <c r="CB40">
        <f t="shared" si="158"/>
        <v>2</v>
      </c>
      <c r="CC40">
        <f t="shared" si="159"/>
        <v>2</v>
      </c>
      <c r="CD40">
        <f t="shared" si="160"/>
        <v>3</v>
      </c>
      <c r="CE40">
        <f t="shared" si="161"/>
        <v>3</v>
      </c>
      <c r="CF40" s="140">
        <f t="shared" si="162"/>
        <v>2</v>
      </c>
      <c r="CG40">
        <f t="shared" si="163"/>
        <v>2</v>
      </c>
      <c r="CH40">
        <f t="shared" si="164"/>
        <v>3</v>
      </c>
      <c r="CI40" s="137">
        <f t="shared" si="165"/>
        <v>3</v>
      </c>
      <c r="CJ40">
        <f t="shared" si="166"/>
        <v>2</v>
      </c>
      <c r="CK40">
        <f t="shared" si="167"/>
        <v>3</v>
      </c>
      <c r="CL40">
        <f t="shared" si="168"/>
        <v>3</v>
      </c>
      <c r="CM40">
        <f t="shared" si="169"/>
        <v>3</v>
      </c>
      <c r="CN40" s="140">
        <f t="shared" si="170"/>
        <v>2</v>
      </c>
      <c r="CO40">
        <f t="shared" si="171"/>
        <v>3</v>
      </c>
      <c r="CP40">
        <f t="shared" si="172"/>
        <v>3</v>
      </c>
      <c r="CQ40" s="2">
        <f t="shared" si="173"/>
        <v>3</v>
      </c>
    </row>
    <row r="41" spans="1:95" ht="17.25" thickTop="1" thickBot="1" x14ac:dyDescent="0.3">
      <c r="A41" s="12" t="s">
        <v>179</v>
      </c>
      <c r="B41" s="64">
        <v>44</v>
      </c>
      <c r="C41" s="76">
        <f t="shared" si="87"/>
        <v>0.73333333333333328</v>
      </c>
      <c r="D41" s="64">
        <v>11</v>
      </c>
      <c r="E41" s="72">
        <v>10</v>
      </c>
      <c r="F41" s="72">
        <v>10</v>
      </c>
      <c r="G41" s="72">
        <v>9</v>
      </c>
      <c r="H41" s="76">
        <v>9</v>
      </c>
      <c r="I41" s="89">
        <f t="shared" si="88"/>
        <v>10.45</v>
      </c>
      <c r="J41" s="66">
        <f t="shared" si="89"/>
        <v>9.5</v>
      </c>
      <c r="K41" s="66">
        <f t="shared" si="90"/>
        <v>9.5</v>
      </c>
      <c r="L41" s="66">
        <f t="shared" si="91"/>
        <v>8.5499999999999989</v>
      </c>
      <c r="M41" s="79">
        <f t="shared" si="92"/>
        <v>8.5499999999999989</v>
      </c>
      <c r="N41" s="107">
        <v>11</v>
      </c>
      <c r="O41" s="110">
        <f t="shared" si="93"/>
        <v>1</v>
      </c>
      <c r="P41">
        <f t="shared" si="94"/>
        <v>1.69</v>
      </c>
      <c r="Q41">
        <f t="shared" si="95"/>
        <v>1.97</v>
      </c>
      <c r="R41">
        <f t="shared" si="96"/>
        <v>2.25</v>
      </c>
      <c r="S41" s="137">
        <f t="shared" si="97"/>
        <v>2.54</v>
      </c>
      <c r="T41">
        <f t="shared" si="98"/>
        <v>1.86</v>
      </c>
      <c r="U41">
        <f t="shared" si="99"/>
        <v>2.17</v>
      </c>
      <c r="V41">
        <f t="shared" si="100"/>
        <v>2.48</v>
      </c>
      <c r="W41" s="137">
        <f t="shared" si="101"/>
        <v>2.79</v>
      </c>
      <c r="X41">
        <f t="shared" si="102"/>
        <v>1.86</v>
      </c>
      <c r="Y41">
        <f t="shared" si="103"/>
        <v>2.17</v>
      </c>
      <c r="Z41">
        <f t="shared" si="104"/>
        <v>2.48</v>
      </c>
      <c r="AA41" s="137">
        <f t="shared" si="105"/>
        <v>2.79</v>
      </c>
      <c r="AB41">
        <f t="shared" si="106"/>
        <v>2.0699999999999998</v>
      </c>
      <c r="AC41">
        <f t="shared" si="107"/>
        <v>2.41</v>
      </c>
      <c r="AD41">
        <f t="shared" si="108"/>
        <v>2.75</v>
      </c>
      <c r="AE41" s="137">
        <f t="shared" si="109"/>
        <v>3.1</v>
      </c>
      <c r="AF41">
        <f t="shared" si="110"/>
        <v>2.0699999999999998</v>
      </c>
      <c r="AG41">
        <f t="shared" si="111"/>
        <v>2.41</v>
      </c>
      <c r="AH41">
        <f t="shared" si="112"/>
        <v>2.75</v>
      </c>
      <c r="AI41" s="137">
        <f t="shared" si="113"/>
        <v>3.1</v>
      </c>
      <c r="AJ41">
        <f t="shared" si="114"/>
        <v>1.78</v>
      </c>
      <c r="AK41">
        <f t="shared" si="115"/>
        <v>2.08</v>
      </c>
      <c r="AL41">
        <f t="shared" si="116"/>
        <v>2.37</v>
      </c>
      <c r="AM41" s="137">
        <f t="shared" si="117"/>
        <v>2.67</v>
      </c>
      <c r="AN41">
        <f t="shared" si="118"/>
        <v>1.96</v>
      </c>
      <c r="AO41">
        <f t="shared" si="119"/>
        <v>2.2799999999999998</v>
      </c>
      <c r="AP41">
        <f t="shared" si="120"/>
        <v>2.61</v>
      </c>
      <c r="AQ41" s="137">
        <f t="shared" si="121"/>
        <v>2.94</v>
      </c>
      <c r="AR41">
        <f t="shared" si="122"/>
        <v>1.96</v>
      </c>
      <c r="AS41">
        <f t="shared" si="123"/>
        <v>2.2799999999999998</v>
      </c>
      <c r="AT41">
        <f t="shared" si="124"/>
        <v>2.61</v>
      </c>
      <c r="AU41" s="137">
        <f t="shared" si="125"/>
        <v>2.94</v>
      </c>
      <c r="AV41">
        <f t="shared" si="126"/>
        <v>2.17</v>
      </c>
      <c r="AW41">
        <f t="shared" si="127"/>
        <v>2.54</v>
      </c>
      <c r="AX41">
        <f t="shared" si="128"/>
        <v>2.9</v>
      </c>
      <c r="AY41" s="137">
        <f t="shared" si="129"/>
        <v>3.26</v>
      </c>
      <c r="AZ41">
        <f t="shared" si="130"/>
        <v>2.29</v>
      </c>
      <c r="BA41">
        <f t="shared" si="131"/>
        <v>2.54</v>
      </c>
      <c r="BB41">
        <f t="shared" si="132"/>
        <v>2.9</v>
      </c>
      <c r="BC41">
        <f t="shared" si="133"/>
        <v>3.26</v>
      </c>
      <c r="BD41" s="110">
        <f t="shared" si="134"/>
        <v>2</v>
      </c>
      <c r="BE41">
        <f t="shared" si="135"/>
        <v>2</v>
      </c>
      <c r="BF41">
        <f t="shared" si="136"/>
        <v>2</v>
      </c>
      <c r="BG41">
        <f t="shared" si="137"/>
        <v>2</v>
      </c>
      <c r="BH41" s="140">
        <f t="shared" si="138"/>
        <v>2</v>
      </c>
      <c r="BI41">
        <f t="shared" si="139"/>
        <v>2</v>
      </c>
      <c r="BJ41">
        <f t="shared" si="140"/>
        <v>2</v>
      </c>
      <c r="BK41" s="137">
        <f t="shared" si="141"/>
        <v>3</v>
      </c>
      <c r="BL41">
        <f t="shared" si="142"/>
        <v>2</v>
      </c>
      <c r="BM41">
        <f t="shared" si="143"/>
        <v>2</v>
      </c>
      <c r="BN41">
        <f t="shared" si="144"/>
        <v>2</v>
      </c>
      <c r="BO41">
        <f t="shared" si="145"/>
        <v>3</v>
      </c>
      <c r="BP41" s="140">
        <f t="shared" si="146"/>
        <v>2</v>
      </c>
      <c r="BQ41">
        <f t="shared" si="147"/>
        <v>2</v>
      </c>
      <c r="BR41">
        <f t="shared" si="148"/>
        <v>3</v>
      </c>
      <c r="BS41" s="137">
        <f t="shared" si="149"/>
        <v>3</v>
      </c>
      <c r="BT41">
        <f t="shared" si="150"/>
        <v>2</v>
      </c>
      <c r="BU41">
        <f t="shared" si="151"/>
        <v>2</v>
      </c>
      <c r="BV41">
        <f t="shared" si="152"/>
        <v>3</v>
      </c>
      <c r="BW41">
        <f t="shared" si="153"/>
        <v>3</v>
      </c>
      <c r="BX41" s="140">
        <f t="shared" si="154"/>
        <v>2</v>
      </c>
      <c r="BY41">
        <f t="shared" si="155"/>
        <v>2</v>
      </c>
      <c r="BZ41">
        <f t="shared" si="156"/>
        <v>2</v>
      </c>
      <c r="CA41" s="137">
        <f t="shared" si="157"/>
        <v>2</v>
      </c>
      <c r="CB41">
        <f t="shared" si="158"/>
        <v>2</v>
      </c>
      <c r="CC41">
        <f t="shared" si="159"/>
        <v>2</v>
      </c>
      <c r="CD41">
        <f t="shared" si="160"/>
        <v>2</v>
      </c>
      <c r="CE41">
        <f t="shared" si="161"/>
        <v>3</v>
      </c>
      <c r="CF41" s="140">
        <f t="shared" si="162"/>
        <v>2</v>
      </c>
      <c r="CG41">
        <f t="shared" si="163"/>
        <v>2</v>
      </c>
      <c r="CH41">
        <f t="shared" si="164"/>
        <v>2</v>
      </c>
      <c r="CI41" s="137">
        <f t="shared" si="165"/>
        <v>3</v>
      </c>
      <c r="CJ41">
        <f t="shared" si="166"/>
        <v>2</v>
      </c>
      <c r="CK41">
        <f t="shared" si="167"/>
        <v>2</v>
      </c>
      <c r="CL41">
        <f t="shared" si="168"/>
        <v>3</v>
      </c>
      <c r="CM41">
        <f t="shared" si="169"/>
        <v>3</v>
      </c>
      <c r="CN41" s="140">
        <f t="shared" si="170"/>
        <v>2</v>
      </c>
      <c r="CO41">
        <f t="shared" si="171"/>
        <v>2</v>
      </c>
      <c r="CP41">
        <f t="shared" si="172"/>
        <v>3</v>
      </c>
      <c r="CQ41" s="2">
        <f t="shared" si="173"/>
        <v>3</v>
      </c>
    </row>
    <row r="42" spans="1:95" ht="17.25" thickTop="1" thickBot="1" x14ac:dyDescent="0.3">
      <c r="A42" s="12" t="s">
        <v>180</v>
      </c>
      <c r="B42" s="64">
        <v>47</v>
      </c>
      <c r="C42" s="76">
        <f t="shared" si="87"/>
        <v>0.78333333333333333</v>
      </c>
      <c r="D42" s="64">
        <v>11</v>
      </c>
      <c r="E42" s="72">
        <v>10</v>
      </c>
      <c r="F42" s="72">
        <v>10</v>
      </c>
      <c r="G42" s="72">
        <v>9</v>
      </c>
      <c r="H42" s="76">
        <v>9</v>
      </c>
      <c r="I42" s="89">
        <f t="shared" si="88"/>
        <v>10.45</v>
      </c>
      <c r="J42" s="66">
        <f t="shared" si="89"/>
        <v>9.5</v>
      </c>
      <c r="K42" s="66">
        <f t="shared" si="90"/>
        <v>9.5</v>
      </c>
      <c r="L42" s="66">
        <f t="shared" si="91"/>
        <v>8.5499999999999989</v>
      </c>
      <c r="M42" s="79">
        <f t="shared" si="92"/>
        <v>8.5499999999999989</v>
      </c>
      <c r="N42" s="107">
        <v>11</v>
      </c>
      <c r="O42" s="110">
        <f t="shared" si="93"/>
        <v>1</v>
      </c>
      <c r="P42">
        <f t="shared" si="94"/>
        <v>1.58</v>
      </c>
      <c r="Q42">
        <f t="shared" si="95"/>
        <v>1.85</v>
      </c>
      <c r="R42">
        <f t="shared" si="96"/>
        <v>2.11</v>
      </c>
      <c r="S42" s="137">
        <f t="shared" si="97"/>
        <v>2.37</v>
      </c>
      <c r="T42">
        <f t="shared" si="98"/>
        <v>1.74</v>
      </c>
      <c r="U42">
        <f t="shared" si="99"/>
        <v>2.0299999999999998</v>
      </c>
      <c r="V42">
        <f t="shared" si="100"/>
        <v>2.3199999999999998</v>
      </c>
      <c r="W42" s="137">
        <f t="shared" si="101"/>
        <v>2.61</v>
      </c>
      <c r="X42">
        <f t="shared" si="102"/>
        <v>1.74</v>
      </c>
      <c r="Y42">
        <f t="shared" si="103"/>
        <v>2.0299999999999998</v>
      </c>
      <c r="Z42">
        <f t="shared" si="104"/>
        <v>2.3199999999999998</v>
      </c>
      <c r="AA42" s="137">
        <f t="shared" si="105"/>
        <v>2.61</v>
      </c>
      <c r="AB42">
        <f t="shared" si="106"/>
        <v>1.93</v>
      </c>
      <c r="AC42">
        <f t="shared" si="107"/>
        <v>2.2599999999999998</v>
      </c>
      <c r="AD42">
        <f t="shared" si="108"/>
        <v>2.58</v>
      </c>
      <c r="AE42" s="137">
        <f t="shared" si="109"/>
        <v>2.9</v>
      </c>
      <c r="AF42">
        <f t="shared" si="110"/>
        <v>1.93</v>
      </c>
      <c r="AG42">
        <f t="shared" si="111"/>
        <v>2.2599999999999998</v>
      </c>
      <c r="AH42">
        <f t="shared" si="112"/>
        <v>2.58</v>
      </c>
      <c r="AI42" s="137">
        <f t="shared" si="113"/>
        <v>2.9</v>
      </c>
      <c r="AJ42">
        <f t="shared" si="114"/>
        <v>1.67</v>
      </c>
      <c r="AK42">
        <f t="shared" si="115"/>
        <v>1.94</v>
      </c>
      <c r="AL42">
        <f t="shared" si="116"/>
        <v>2.2200000000000002</v>
      </c>
      <c r="AM42" s="137">
        <f t="shared" si="117"/>
        <v>2.5</v>
      </c>
      <c r="AN42">
        <f t="shared" si="118"/>
        <v>1.83</v>
      </c>
      <c r="AO42">
        <f t="shared" si="119"/>
        <v>2.14</v>
      </c>
      <c r="AP42">
        <f t="shared" si="120"/>
        <v>2.44</v>
      </c>
      <c r="AQ42" s="137">
        <f t="shared" si="121"/>
        <v>2.75</v>
      </c>
      <c r="AR42">
        <f t="shared" si="122"/>
        <v>1.83</v>
      </c>
      <c r="AS42">
        <f t="shared" si="123"/>
        <v>2.14</v>
      </c>
      <c r="AT42">
        <f t="shared" si="124"/>
        <v>2.44</v>
      </c>
      <c r="AU42" s="137">
        <f t="shared" si="125"/>
        <v>2.75</v>
      </c>
      <c r="AV42">
        <f t="shared" si="126"/>
        <v>2.04</v>
      </c>
      <c r="AW42">
        <f t="shared" si="127"/>
        <v>2.38</v>
      </c>
      <c r="AX42">
        <f t="shared" si="128"/>
        <v>2.71</v>
      </c>
      <c r="AY42" s="137">
        <f t="shared" si="129"/>
        <v>3.05</v>
      </c>
      <c r="AZ42">
        <f t="shared" si="130"/>
        <v>2.14</v>
      </c>
      <c r="BA42">
        <f t="shared" si="131"/>
        <v>2.38</v>
      </c>
      <c r="BB42">
        <f t="shared" si="132"/>
        <v>2.71</v>
      </c>
      <c r="BC42">
        <f t="shared" si="133"/>
        <v>3.05</v>
      </c>
      <c r="BD42" s="110">
        <f t="shared" si="134"/>
        <v>2</v>
      </c>
      <c r="BE42">
        <f t="shared" si="135"/>
        <v>2</v>
      </c>
      <c r="BF42">
        <f t="shared" si="136"/>
        <v>2</v>
      </c>
      <c r="BG42">
        <f t="shared" si="137"/>
        <v>2</v>
      </c>
      <c r="BH42" s="140">
        <f t="shared" si="138"/>
        <v>2</v>
      </c>
      <c r="BI42">
        <f t="shared" si="139"/>
        <v>2</v>
      </c>
      <c r="BJ42">
        <f t="shared" si="140"/>
        <v>2</v>
      </c>
      <c r="BK42" s="137">
        <f t="shared" si="141"/>
        <v>3</v>
      </c>
      <c r="BL42">
        <f t="shared" si="142"/>
        <v>2</v>
      </c>
      <c r="BM42">
        <f t="shared" si="143"/>
        <v>2</v>
      </c>
      <c r="BN42">
        <f t="shared" si="144"/>
        <v>2</v>
      </c>
      <c r="BO42">
        <f t="shared" si="145"/>
        <v>3</v>
      </c>
      <c r="BP42" s="140">
        <f t="shared" si="146"/>
        <v>2</v>
      </c>
      <c r="BQ42">
        <f t="shared" si="147"/>
        <v>2</v>
      </c>
      <c r="BR42">
        <f t="shared" si="148"/>
        <v>3</v>
      </c>
      <c r="BS42" s="137">
        <f t="shared" si="149"/>
        <v>3</v>
      </c>
      <c r="BT42">
        <f t="shared" si="150"/>
        <v>2</v>
      </c>
      <c r="BU42">
        <f t="shared" si="151"/>
        <v>2</v>
      </c>
      <c r="BV42">
        <f t="shared" si="152"/>
        <v>3</v>
      </c>
      <c r="BW42">
        <f t="shared" si="153"/>
        <v>3</v>
      </c>
      <c r="BX42" s="140">
        <f t="shared" si="154"/>
        <v>2</v>
      </c>
      <c r="BY42">
        <f t="shared" si="155"/>
        <v>2</v>
      </c>
      <c r="BZ42">
        <f t="shared" si="156"/>
        <v>2</v>
      </c>
      <c r="CA42" s="137">
        <f t="shared" si="157"/>
        <v>2</v>
      </c>
      <c r="CB42">
        <f t="shared" si="158"/>
        <v>2</v>
      </c>
      <c r="CC42">
        <f t="shared" si="159"/>
        <v>2</v>
      </c>
      <c r="CD42">
        <f t="shared" si="160"/>
        <v>2</v>
      </c>
      <c r="CE42">
        <f t="shared" si="161"/>
        <v>3</v>
      </c>
      <c r="CF42" s="140">
        <f t="shared" si="162"/>
        <v>2</v>
      </c>
      <c r="CG42">
        <f t="shared" si="163"/>
        <v>2</v>
      </c>
      <c r="CH42">
        <f t="shared" si="164"/>
        <v>2</v>
      </c>
      <c r="CI42" s="137">
        <f t="shared" si="165"/>
        <v>3</v>
      </c>
      <c r="CJ42">
        <f t="shared" si="166"/>
        <v>2</v>
      </c>
      <c r="CK42">
        <f t="shared" si="167"/>
        <v>2</v>
      </c>
      <c r="CL42">
        <f t="shared" si="168"/>
        <v>3</v>
      </c>
      <c r="CM42">
        <f t="shared" si="169"/>
        <v>3</v>
      </c>
      <c r="CN42" s="140">
        <f t="shared" si="170"/>
        <v>2</v>
      </c>
      <c r="CO42">
        <f t="shared" si="171"/>
        <v>2</v>
      </c>
      <c r="CP42">
        <f t="shared" si="172"/>
        <v>3</v>
      </c>
      <c r="CQ42" s="2">
        <f t="shared" si="173"/>
        <v>3</v>
      </c>
    </row>
    <row r="43" spans="1:95" ht="17.25" thickTop="1" thickBot="1" x14ac:dyDescent="0.3">
      <c r="A43" s="12" t="s">
        <v>181</v>
      </c>
      <c r="B43" s="64">
        <v>50</v>
      </c>
      <c r="C43" s="76">
        <f t="shared" si="87"/>
        <v>0.83333333333333337</v>
      </c>
      <c r="D43" s="64">
        <v>11</v>
      </c>
      <c r="E43" s="72">
        <v>10</v>
      </c>
      <c r="F43" s="72">
        <v>10</v>
      </c>
      <c r="G43" s="72">
        <v>9</v>
      </c>
      <c r="H43" s="76">
        <v>9</v>
      </c>
      <c r="I43" s="89">
        <f t="shared" si="88"/>
        <v>10.45</v>
      </c>
      <c r="J43" s="66">
        <f t="shared" si="89"/>
        <v>9.5</v>
      </c>
      <c r="K43" s="66">
        <f t="shared" si="90"/>
        <v>9.5</v>
      </c>
      <c r="L43" s="66">
        <f t="shared" si="91"/>
        <v>8.5499999999999989</v>
      </c>
      <c r="M43" s="79">
        <f t="shared" si="92"/>
        <v>8.5499999999999989</v>
      </c>
      <c r="N43" s="107">
        <v>11</v>
      </c>
      <c r="O43" s="110">
        <f t="shared" si="93"/>
        <v>1</v>
      </c>
      <c r="P43">
        <f t="shared" si="94"/>
        <v>1.49</v>
      </c>
      <c r="Q43">
        <f t="shared" si="95"/>
        <v>1.74</v>
      </c>
      <c r="R43">
        <f t="shared" si="96"/>
        <v>1.98</v>
      </c>
      <c r="S43" s="137">
        <f t="shared" si="97"/>
        <v>2.23</v>
      </c>
      <c r="T43">
        <f t="shared" si="98"/>
        <v>1.64</v>
      </c>
      <c r="U43">
        <f t="shared" si="99"/>
        <v>1.91</v>
      </c>
      <c r="V43">
        <f t="shared" si="100"/>
        <v>2.1800000000000002</v>
      </c>
      <c r="W43" s="137">
        <f t="shared" si="101"/>
        <v>2.4500000000000002</v>
      </c>
      <c r="X43">
        <f t="shared" si="102"/>
        <v>1.64</v>
      </c>
      <c r="Y43">
        <f t="shared" si="103"/>
        <v>1.91</v>
      </c>
      <c r="Z43">
        <f t="shared" si="104"/>
        <v>2.1800000000000002</v>
      </c>
      <c r="AA43" s="137">
        <f t="shared" si="105"/>
        <v>2.4500000000000002</v>
      </c>
      <c r="AB43">
        <f t="shared" si="106"/>
        <v>1.82</v>
      </c>
      <c r="AC43">
        <f t="shared" si="107"/>
        <v>2.12</v>
      </c>
      <c r="AD43">
        <f t="shared" si="108"/>
        <v>2.42</v>
      </c>
      <c r="AE43" s="137">
        <f t="shared" si="109"/>
        <v>2.73</v>
      </c>
      <c r="AF43">
        <f t="shared" si="110"/>
        <v>1.82</v>
      </c>
      <c r="AG43">
        <f t="shared" si="111"/>
        <v>2.12</v>
      </c>
      <c r="AH43">
        <f t="shared" si="112"/>
        <v>2.42</v>
      </c>
      <c r="AI43" s="137">
        <f t="shared" si="113"/>
        <v>2.73</v>
      </c>
      <c r="AJ43">
        <f t="shared" si="114"/>
        <v>1.57</v>
      </c>
      <c r="AK43">
        <f t="shared" si="115"/>
        <v>1.83</v>
      </c>
      <c r="AL43">
        <f t="shared" si="116"/>
        <v>2.09</v>
      </c>
      <c r="AM43" s="137">
        <f t="shared" si="117"/>
        <v>2.35</v>
      </c>
      <c r="AN43">
        <f t="shared" si="118"/>
        <v>1.72</v>
      </c>
      <c r="AO43">
        <f t="shared" si="119"/>
        <v>2.0099999999999998</v>
      </c>
      <c r="AP43">
        <f t="shared" si="120"/>
        <v>2.2999999999999998</v>
      </c>
      <c r="AQ43" s="137">
        <f t="shared" si="121"/>
        <v>2.58</v>
      </c>
      <c r="AR43">
        <f t="shared" si="122"/>
        <v>1.72</v>
      </c>
      <c r="AS43">
        <f t="shared" si="123"/>
        <v>2.0099999999999998</v>
      </c>
      <c r="AT43">
        <f t="shared" si="124"/>
        <v>2.2999999999999998</v>
      </c>
      <c r="AU43" s="137">
        <f t="shared" si="125"/>
        <v>2.58</v>
      </c>
      <c r="AV43">
        <f t="shared" si="126"/>
        <v>1.91</v>
      </c>
      <c r="AW43">
        <f t="shared" si="127"/>
        <v>2.23</v>
      </c>
      <c r="AX43">
        <f t="shared" si="128"/>
        <v>2.5499999999999998</v>
      </c>
      <c r="AY43" s="137">
        <f t="shared" si="129"/>
        <v>2.87</v>
      </c>
      <c r="AZ43">
        <f t="shared" si="130"/>
        <v>2.0099999999999998</v>
      </c>
      <c r="BA43">
        <f t="shared" si="131"/>
        <v>2.23</v>
      </c>
      <c r="BB43">
        <f t="shared" si="132"/>
        <v>2.5499999999999998</v>
      </c>
      <c r="BC43">
        <f t="shared" si="133"/>
        <v>2.87</v>
      </c>
      <c r="BD43" s="110">
        <f t="shared" si="134"/>
        <v>2</v>
      </c>
      <c r="BE43">
        <f t="shared" si="135"/>
        <v>2</v>
      </c>
      <c r="BF43">
        <f t="shared" si="136"/>
        <v>2</v>
      </c>
      <c r="BG43">
        <f t="shared" si="137"/>
        <v>2</v>
      </c>
      <c r="BH43" s="140">
        <f t="shared" si="138"/>
        <v>2</v>
      </c>
      <c r="BI43">
        <f t="shared" si="139"/>
        <v>2</v>
      </c>
      <c r="BJ43">
        <f t="shared" si="140"/>
        <v>2</v>
      </c>
      <c r="BK43" s="137">
        <f t="shared" si="141"/>
        <v>3</v>
      </c>
      <c r="BL43">
        <f t="shared" si="142"/>
        <v>2</v>
      </c>
      <c r="BM43">
        <f t="shared" si="143"/>
        <v>2</v>
      </c>
      <c r="BN43">
        <f t="shared" si="144"/>
        <v>2</v>
      </c>
      <c r="BO43">
        <f t="shared" si="145"/>
        <v>3</v>
      </c>
      <c r="BP43" s="140">
        <f t="shared" si="146"/>
        <v>2</v>
      </c>
      <c r="BQ43">
        <f t="shared" si="147"/>
        <v>2</v>
      </c>
      <c r="BR43">
        <f t="shared" si="148"/>
        <v>3</v>
      </c>
      <c r="BS43" s="137">
        <f t="shared" si="149"/>
        <v>3</v>
      </c>
      <c r="BT43">
        <f t="shared" si="150"/>
        <v>2</v>
      </c>
      <c r="BU43">
        <f t="shared" si="151"/>
        <v>2</v>
      </c>
      <c r="BV43">
        <f t="shared" si="152"/>
        <v>3</v>
      </c>
      <c r="BW43">
        <f t="shared" si="153"/>
        <v>3</v>
      </c>
      <c r="BX43" s="140">
        <f t="shared" si="154"/>
        <v>2</v>
      </c>
      <c r="BY43">
        <f t="shared" si="155"/>
        <v>2</v>
      </c>
      <c r="BZ43">
        <f t="shared" si="156"/>
        <v>2</v>
      </c>
      <c r="CA43" s="137">
        <f t="shared" si="157"/>
        <v>2</v>
      </c>
      <c r="CB43">
        <f t="shared" si="158"/>
        <v>2</v>
      </c>
      <c r="CC43">
        <f t="shared" si="159"/>
        <v>2</v>
      </c>
      <c r="CD43">
        <f t="shared" si="160"/>
        <v>2</v>
      </c>
      <c r="CE43">
        <f t="shared" si="161"/>
        <v>3</v>
      </c>
      <c r="CF43" s="140">
        <f t="shared" si="162"/>
        <v>2</v>
      </c>
      <c r="CG43">
        <f t="shared" si="163"/>
        <v>2</v>
      </c>
      <c r="CH43">
        <f t="shared" si="164"/>
        <v>2</v>
      </c>
      <c r="CI43" s="137">
        <f t="shared" si="165"/>
        <v>3</v>
      </c>
      <c r="CJ43">
        <f t="shared" si="166"/>
        <v>2</v>
      </c>
      <c r="CK43">
        <f t="shared" si="167"/>
        <v>2</v>
      </c>
      <c r="CL43">
        <f t="shared" si="168"/>
        <v>3</v>
      </c>
      <c r="CM43">
        <f t="shared" si="169"/>
        <v>3</v>
      </c>
      <c r="CN43" s="140">
        <f t="shared" si="170"/>
        <v>2</v>
      </c>
      <c r="CO43">
        <f t="shared" si="171"/>
        <v>2</v>
      </c>
      <c r="CP43">
        <f t="shared" si="172"/>
        <v>3</v>
      </c>
      <c r="CQ43" s="2">
        <f t="shared" si="173"/>
        <v>3</v>
      </c>
    </row>
    <row r="44" spans="1:95" ht="17.25" thickTop="1" thickBot="1" x14ac:dyDescent="0.3">
      <c r="A44" s="12" t="s">
        <v>182</v>
      </c>
      <c r="B44" s="64">
        <v>51</v>
      </c>
      <c r="C44" s="76">
        <f t="shared" si="87"/>
        <v>0.85</v>
      </c>
      <c r="D44" s="64">
        <v>11</v>
      </c>
      <c r="E44" s="72">
        <v>10</v>
      </c>
      <c r="F44" s="72">
        <v>10</v>
      </c>
      <c r="G44" s="72">
        <v>9</v>
      </c>
      <c r="H44" s="76">
        <v>9</v>
      </c>
      <c r="I44" s="89">
        <f t="shared" si="88"/>
        <v>10.45</v>
      </c>
      <c r="J44" s="66">
        <f t="shared" si="89"/>
        <v>9.5</v>
      </c>
      <c r="K44" s="66">
        <f t="shared" si="90"/>
        <v>9.5</v>
      </c>
      <c r="L44" s="66">
        <f t="shared" si="91"/>
        <v>8.5499999999999989</v>
      </c>
      <c r="M44" s="79">
        <f t="shared" si="92"/>
        <v>8.5499999999999989</v>
      </c>
      <c r="N44" s="107">
        <v>11</v>
      </c>
      <c r="O44" s="110">
        <f t="shared" si="93"/>
        <v>1</v>
      </c>
      <c r="P44">
        <f t="shared" si="94"/>
        <v>1.46</v>
      </c>
      <c r="Q44">
        <f t="shared" si="95"/>
        <v>1.7</v>
      </c>
      <c r="R44">
        <f t="shared" si="96"/>
        <v>1.94</v>
      </c>
      <c r="S44" s="137">
        <f t="shared" si="97"/>
        <v>2.19</v>
      </c>
      <c r="T44">
        <f t="shared" si="98"/>
        <v>1.6</v>
      </c>
      <c r="U44">
        <f t="shared" si="99"/>
        <v>1.87</v>
      </c>
      <c r="V44">
        <f t="shared" si="100"/>
        <v>2.14</v>
      </c>
      <c r="W44" s="137">
        <f t="shared" si="101"/>
        <v>2.41</v>
      </c>
      <c r="X44">
        <f t="shared" si="102"/>
        <v>1.6</v>
      </c>
      <c r="Y44">
        <f t="shared" si="103"/>
        <v>1.87</v>
      </c>
      <c r="Z44">
        <f t="shared" si="104"/>
        <v>2.14</v>
      </c>
      <c r="AA44" s="137">
        <f t="shared" si="105"/>
        <v>2.41</v>
      </c>
      <c r="AB44">
        <f t="shared" si="106"/>
        <v>1.78</v>
      </c>
      <c r="AC44">
        <f t="shared" si="107"/>
        <v>2.08</v>
      </c>
      <c r="AD44">
        <f t="shared" si="108"/>
        <v>2.38</v>
      </c>
      <c r="AE44" s="137">
        <f t="shared" si="109"/>
        <v>2.67</v>
      </c>
      <c r="AF44">
        <f t="shared" si="110"/>
        <v>1.78</v>
      </c>
      <c r="AG44">
        <f t="shared" si="111"/>
        <v>2.08</v>
      </c>
      <c r="AH44">
        <f t="shared" si="112"/>
        <v>2.38</v>
      </c>
      <c r="AI44" s="137">
        <f t="shared" si="113"/>
        <v>2.67</v>
      </c>
      <c r="AJ44">
        <f t="shared" si="114"/>
        <v>1.54</v>
      </c>
      <c r="AK44">
        <f t="shared" si="115"/>
        <v>1.79</v>
      </c>
      <c r="AL44">
        <f t="shared" si="116"/>
        <v>2.0499999999999998</v>
      </c>
      <c r="AM44" s="137">
        <f t="shared" si="117"/>
        <v>2.2999999999999998</v>
      </c>
      <c r="AN44">
        <f t="shared" si="118"/>
        <v>1.69</v>
      </c>
      <c r="AO44">
        <f t="shared" si="119"/>
        <v>1.97</v>
      </c>
      <c r="AP44">
        <f t="shared" si="120"/>
        <v>2.25</v>
      </c>
      <c r="AQ44" s="137">
        <f t="shared" si="121"/>
        <v>2.5299999999999998</v>
      </c>
      <c r="AR44">
        <f t="shared" si="122"/>
        <v>1.69</v>
      </c>
      <c r="AS44">
        <f t="shared" si="123"/>
        <v>1.97</v>
      </c>
      <c r="AT44">
        <f t="shared" si="124"/>
        <v>2.25</v>
      </c>
      <c r="AU44" s="137">
        <f t="shared" si="125"/>
        <v>2.5299999999999998</v>
      </c>
      <c r="AV44">
        <f t="shared" si="126"/>
        <v>1.88</v>
      </c>
      <c r="AW44">
        <f t="shared" si="127"/>
        <v>2.19</v>
      </c>
      <c r="AX44">
        <f t="shared" si="128"/>
        <v>2.5</v>
      </c>
      <c r="AY44" s="137">
        <f t="shared" si="129"/>
        <v>2.81</v>
      </c>
      <c r="AZ44">
        <f t="shared" si="130"/>
        <v>1.98</v>
      </c>
      <c r="BA44">
        <f t="shared" si="131"/>
        <v>2.19</v>
      </c>
      <c r="BB44">
        <f t="shared" si="132"/>
        <v>2.5</v>
      </c>
      <c r="BC44">
        <f t="shared" si="133"/>
        <v>2.81</v>
      </c>
      <c r="BD44" s="110">
        <f t="shared" si="134"/>
        <v>2</v>
      </c>
      <c r="BE44">
        <f t="shared" si="135"/>
        <v>2</v>
      </c>
      <c r="BF44">
        <f t="shared" si="136"/>
        <v>2</v>
      </c>
      <c r="BG44">
        <f t="shared" si="137"/>
        <v>2</v>
      </c>
      <c r="BH44" s="140">
        <f t="shared" si="138"/>
        <v>2</v>
      </c>
      <c r="BI44">
        <f t="shared" si="139"/>
        <v>2</v>
      </c>
      <c r="BJ44">
        <f t="shared" si="140"/>
        <v>2</v>
      </c>
      <c r="BK44" s="137">
        <f t="shared" si="141"/>
        <v>3</v>
      </c>
      <c r="BL44">
        <f t="shared" si="142"/>
        <v>2</v>
      </c>
      <c r="BM44">
        <f t="shared" si="143"/>
        <v>2</v>
      </c>
      <c r="BN44">
        <f t="shared" si="144"/>
        <v>2</v>
      </c>
      <c r="BO44">
        <f t="shared" si="145"/>
        <v>3</v>
      </c>
      <c r="BP44" s="140">
        <f t="shared" si="146"/>
        <v>2</v>
      </c>
      <c r="BQ44">
        <f t="shared" si="147"/>
        <v>2</v>
      </c>
      <c r="BR44">
        <f t="shared" si="148"/>
        <v>3</v>
      </c>
      <c r="BS44" s="137">
        <f t="shared" si="149"/>
        <v>3</v>
      </c>
      <c r="BT44">
        <f t="shared" si="150"/>
        <v>2</v>
      </c>
      <c r="BU44">
        <f t="shared" si="151"/>
        <v>2</v>
      </c>
      <c r="BV44">
        <f t="shared" si="152"/>
        <v>3</v>
      </c>
      <c r="BW44">
        <f t="shared" si="153"/>
        <v>3</v>
      </c>
      <c r="BX44" s="140">
        <f t="shared" si="154"/>
        <v>2</v>
      </c>
      <c r="BY44">
        <f t="shared" si="155"/>
        <v>2</v>
      </c>
      <c r="BZ44">
        <f t="shared" si="156"/>
        <v>2</v>
      </c>
      <c r="CA44" s="137">
        <f t="shared" si="157"/>
        <v>2</v>
      </c>
      <c r="CB44">
        <f t="shared" si="158"/>
        <v>2</v>
      </c>
      <c r="CC44">
        <f t="shared" si="159"/>
        <v>2</v>
      </c>
      <c r="CD44">
        <f t="shared" si="160"/>
        <v>2</v>
      </c>
      <c r="CE44">
        <f t="shared" si="161"/>
        <v>3</v>
      </c>
      <c r="CF44" s="140">
        <f t="shared" si="162"/>
        <v>2</v>
      </c>
      <c r="CG44">
        <f t="shared" si="163"/>
        <v>2</v>
      </c>
      <c r="CH44">
        <f t="shared" si="164"/>
        <v>2</v>
      </c>
      <c r="CI44" s="137">
        <f t="shared" si="165"/>
        <v>3</v>
      </c>
      <c r="CJ44">
        <f t="shared" si="166"/>
        <v>2</v>
      </c>
      <c r="CK44">
        <f t="shared" si="167"/>
        <v>2</v>
      </c>
      <c r="CL44">
        <f t="shared" si="168"/>
        <v>3</v>
      </c>
      <c r="CM44">
        <f t="shared" si="169"/>
        <v>3</v>
      </c>
      <c r="CN44" s="140">
        <f t="shared" si="170"/>
        <v>2</v>
      </c>
      <c r="CO44">
        <f t="shared" si="171"/>
        <v>2</v>
      </c>
      <c r="CP44">
        <f t="shared" si="172"/>
        <v>3</v>
      </c>
      <c r="CQ44" s="2">
        <f t="shared" si="173"/>
        <v>3</v>
      </c>
    </row>
    <row r="45" spans="1:95" ht="17.25" thickTop="1" thickBot="1" x14ac:dyDescent="0.3">
      <c r="A45" s="75" t="s">
        <v>187</v>
      </c>
      <c r="B45" s="64">
        <v>44</v>
      </c>
      <c r="C45" s="76">
        <f t="shared" si="87"/>
        <v>0.73333333333333328</v>
      </c>
      <c r="D45" s="64">
        <v>13</v>
      </c>
      <c r="E45" s="72">
        <v>12</v>
      </c>
      <c r="F45" s="72">
        <v>12</v>
      </c>
      <c r="G45" s="72">
        <v>11</v>
      </c>
      <c r="H45" s="76">
        <v>11</v>
      </c>
      <c r="I45" s="89">
        <f t="shared" si="88"/>
        <v>12.35</v>
      </c>
      <c r="J45" s="66">
        <f t="shared" si="89"/>
        <v>11.399999999999999</v>
      </c>
      <c r="K45" s="66">
        <f t="shared" si="90"/>
        <v>11.399999999999999</v>
      </c>
      <c r="L45" s="66">
        <f t="shared" si="91"/>
        <v>10.45</v>
      </c>
      <c r="M45" s="79">
        <f t="shared" si="92"/>
        <v>10.45</v>
      </c>
      <c r="N45" s="107">
        <v>11</v>
      </c>
      <c r="O45" s="110">
        <f t="shared" si="93"/>
        <v>1</v>
      </c>
      <c r="P45">
        <f t="shared" si="94"/>
        <v>1.43</v>
      </c>
      <c r="Q45">
        <f t="shared" si="95"/>
        <v>1.67</v>
      </c>
      <c r="R45">
        <f t="shared" si="96"/>
        <v>1.91</v>
      </c>
      <c r="S45" s="137">
        <f t="shared" si="97"/>
        <v>2.15</v>
      </c>
      <c r="T45">
        <f t="shared" si="98"/>
        <v>1.55</v>
      </c>
      <c r="U45">
        <f t="shared" si="99"/>
        <v>1.81</v>
      </c>
      <c r="V45">
        <f t="shared" si="100"/>
        <v>2.0699999999999998</v>
      </c>
      <c r="W45" s="137">
        <f t="shared" si="101"/>
        <v>2.3199999999999998</v>
      </c>
      <c r="X45">
        <f t="shared" si="102"/>
        <v>1.55</v>
      </c>
      <c r="Y45">
        <f t="shared" si="103"/>
        <v>1.81</v>
      </c>
      <c r="Z45">
        <f t="shared" si="104"/>
        <v>2.0699999999999998</v>
      </c>
      <c r="AA45" s="137">
        <f t="shared" si="105"/>
        <v>2.3199999999999998</v>
      </c>
      <c r="AB45">
        <f t="shared" si="106"/>
        <v>1.69</v>
      </c>
      <c r="AC45">
        <f t="shared" si="107"/>
        <v>1.97</v>
      </c>
      <c r="AD45">
        <f t="shared" si="108"/>
        <v>2.25</v>
      </c>
      <c r="AE45" s="137">
        <f t="shared" si="109"/>
        <v>2.54</v>
      </c>
      <c r="AF45">
        <f t="shared" si="110"/>
        <v>1.69</v>
      </c>
      <c r="AG45">
        <f t="shared" si="111"/>
        <v>1.97</v>
      </c>
      <c r="AH45">
        <f t="shared" si="112"/>
        <v>2.25</v>
      </c>
      <c r="AI45" s="137">
        <f t="shared" si="113"/>
        <v>2.54</v>
      </c>
      <c r="AJ45">
        <f t="shared" si="114"/>
        <v>1.51</v>
      </c>
      <c r="AK45">
        <f t="shared" si="115"/>
        <v>1.76</v>
      </c>
      <c r="AL45">
        <f t="shared" si="116"/>
        <v>2.0099999999999998</v>
      </c>
      <c r="AM45" s="137">
        <f t="shared" si="117"/>
        <v>2.2599999999999998</v>
      </c>
      <c r="AN45">
        <f t="shared" si="118"/>
        <v>1.63</v>
      </c>
      <c r="AO45">
        <f t="shared" si="119"/>
        <v>1.9</v>
      </c>
      <c r="AP45">
        <f t="shared" si="120"/>
        <v>2.17</v>
      </c>
      <c r="AQ45" s="137">
        <f t="shared" si="121"/>
        <v>2.4500000000000002</v>
      </c>
      <c r="AR45">
        <f t="shared" si="122"/>
        <v>1.63</v>
      </c>
      <c r="AS45">
        <f t="shared" si="123"/>
        <v>1.9</v>
      </c>
      <c r="AT45">
        <f t="shared" si="124"/>
        <v>2.17</v>
      </c>
      <c r="AU45" s="137">
        <f t="shared" si="125"/>
        <v>2.4500000000000002</v>
      </c>
      <c r="AV45">
        <f t="shared" si="126"/>
        <v>1.78</v>
      </c>
      <c r="AW45">
        <f t="shared" si="127"/>
        <v>2.08</v>
      </c>
      <c r="AX45">
        <f t="shared" si="128"/>
        <v>2.37</v>
      </c>
      <c r="AY45" s="137">
        <f t="shared" si="129"/>
        <v>2.67</v>
      </c>
      <c r="AZ45">
        <f t="shared" si="130"/>
        <v>1.87</v>
      </c>
      <c r="BA45">
        <f t="shared" si="131"/>
        <v>2.08</v>
      </c>
      <c r="BB45">
        <f t="shared" si="132"/>
        <v>2.37</v>
      </c>
      <c r="BC45">
        <f t="shared" si="133"/>
        <v>2.67</v>
      </c>
      <c r="BD45" s="110">
        <f t="shared" si="134"/>
        <v>2</v>
      </c>
      <c r="BE45">
        <f t="shared" si="135"/>
        <v>2</v>
      </c>
      <c r="BF45">
        <f t="shared" si="136"/>
        <v>2</v>
      </c>
      <c r="BG45">
        <f t="shared" si="137"/>
        <v>2</v>
      </c>
      <c r="BH45" s="140">
        <f t="shared" si="138"/>
        <v>2</v>
      </c>
      <c r="BI45">
        <f t="shared" si="139"/>
        <v>2</v>
      </c>
      <c r="BJ45">
        <f t="shared" si="140"/>
        <v>2</v>
      </c>
      <c r="BK45" s="137">
        <f t="shared" si="141"/>
        <v>2</v>
      </c>
      <c r="BL45">
        <f t="shared" si="142"/>
        <v>2</v>
      </c>
      <c r="BM45">
        <f t="shared" si="143"/>
        <v>2</v>
      </c>
      <c r="BN45">
        <f t="shared" si="144"/>
        <v>2</v>
      </c>
      <c r="BO45">
        <f t="shared" si="145"/>
        <v>2</v>
      </c>
      <c r="BP45" s="140">
        <f t="shared" si="146"/>
        <v>2</v>
      </c>
      <c r="BQ45">
        <f t="shared" si="147"/>
        <v>2</v>
      </c>
      <c r="BR45">
        <f t="shared" si="148"/>
        <v>2</v>
      </c>
      <c r="BS45" s="137">
        <f t="shared" si="149"/>
        <v>2</v>
      </c>
      <c r="BT45">
        <f t="shared" si="150"/>
        <v>2</v>
      </c>
      <c r="BU45">
        <f t="shared" si="151"/>
        <v>2</v>
      </c>
      <c r="BV45">
        <f t="shared" si="152"/>
        <v>2</v>
      </c>
      <c r="BW45">
        <f t="shared" si="153"/>
        <v>2</v>
      </c>
      <c r="BX45" s="140">
        <f t="shared" si="154"/>
        <v>2</v>
      </c>
      <c r="BY45">
        <f t="shared" si="155"/>
        <v>2</v>
      </c>
      <c r="BZ45">
        <f t="shared" si="156"/>
        <v>2</v>
      </c>
      <c r="CA45" s="137">
        <f t="shared" si="157"/>
        <v>2</v>
      </c>
      <c r="CB45">
        <f t="shared" si="158"/>
        <v>2</v>
      </c>
      <c r="CC45">
        <f t="shared" si="159"/>
        <v>2</v>
      </c>
      <c r="CD45">
        <f t="shared" si="160"/>
        <v>2</v>
      </c>
      <c r="CE45">
        <f t="shared" si="161"/>
        <v>2</v>
      </c>
      <c r="CF45" s="140">
        <f t="shared" si="162"/>
        <v>2</v>
      </c>
      <c r="CG45">
        <f t="shared" si="163"/>
        <v>2</v>
      </c>
      <c r="CH45">
        <f t="shared" si="164"/>
        <v>2</v>
      </c>
      <c r="CI45" s="137">
        <f t="shared" si="165"/>
        <v>2</v>
      </c>
      <c r="CJ45">
        <f t="shared" si="166"/>
        <v>2</v>
      </c>
      <c r="CK45">
        <f t="shared" si="167"/>
        <v>2</v>
      </c>
      <c r="CL45">
        <f t="shared" si="168"/>
        <v>2</v>
      </c>
      <c r="CM45">
        <f t="shared" si="169"/>
        <v>2</v>
      </c>
      <c r="CN45" s="140">
        <f t="shared" si="170"/>
        <v>2</v>
      </c>
      <c r="CO45">
        <f t="shared" si="171"/>
        <v>2</v>
      </c>
      <c r="CP45">
        <f t="shared" si="172"/>
        <v>2</v>
      </c>
      <c r="CQ45" s="2">
        <f t="shared" si="173"/>
        <v>2</v>
      </c>
    </row>
    <row r="46" spans="1:95" ht="17.25" thickTop="1" thickBot="1" x14ac:dyDescent="0.3">
      <c r="A46" s="12" t="s">
        <v>188</v>
      </c>
      <c r="B46" s="64">
        <v>47</v>
      </c>
      <c r="C46" s="76">
        <f t="shared" si="87"/>
        <v>0.78333333333333333</v>
      </c>
      <c r="D46" s="64">
        <v>13</v>
      </c>
      <c r="E46" s="72">
        <v>12</v>
      </c>
      <c r="F46" s="72">
        <v>12</v>
      </c>
      <c r="G46" s="72">
        <v>11</v>
      </c>
      <c r="H46" s="76">
        <v>11</v>
      </c>
      <c r="I46" s="89">
        <f t="shared" si="88"/>
        <v>12.35</v>
      </c>
      <c r="J46" s="66">
        <f t="shared" si="89"/>
        <v>11.399999999999999</v>
      </c>
      <c r="K46" s="66">
        <f t="shared" si="90"/>
        <v>11.399999999999999</v>
      </c>
      <c r="L46" s="66">
        <f t="shared" si="91"/>
        <v>10.45</v>
      </c>
      <c r="M46" s="79">
        <f t="shared" si="92"/>
        <v>10.45</v>
      </c>
      <c r="N46" s="107">
        <v>11</v>
      </c>
      <c r="O46" s="110">
        <f t="shared" si="93"/>
        <v>1</v>
      </c>
      <c r="P46">
        <f t="shared" si="94"/>
        <v>1.34</v>
      </c>
      <c r="Q46">
        <f t="shared" si="95"/>
        <v>1.56</v>
      </c>
      <c r="R46">
        <f t="shared" si="96"/>
        <v>1.79</v>
      </c>
      <c r="S46" s="137">
        <f t="shared" si="97"/>
        <v>2.0099999999999998</v>
      </c>
      <c r="T46">
        <f t="shared" si="98"/>
        <v>1.45</v>
      </c>
      <c r="U46">
        <f t="shared" si="99"/>
        <v>1.69</v>
      </c>
      <c r="V46">
        <f t="shared" si="100"/>
        <v>1.93</v>
      </c>
      <c r="W46" s="137">
        <f t="shared" si="101"/>
        <v>2.1800000000000002</v>
      </c>
      <c r="X46">
        <f t="shared" si="102"/>
        <v>1.45</v>
      </c>
      <c r="Y46">
        <f t="shared" si="103"/>
        <v>1.69</v>
      </c>
      <c r="Z46">
        <f t="shared" si="104"/>
        <v>1.93</v>
      </c>
      <c r="AA46" s="137">
        <f t="shared" si="105"/>
        <v>2.1800000000000002</v>
      </c>
      <c r="AB46">
        <f t="shared" si="106"/>
        <v>1.58</v>
      </c>
      <c r="AC46">
        <f t="shared" si="107"/>
        <v>1.85</v>
      </c>
      <c r="AD46">
        <f t="shared" si="108"/>
        <v>2.11</v>
      </c>
      <c r="AE46" s="137">
        <f t="shared" si="109"/>
        <v>2.37</v>
      </c>
      <c r="AF46">
        <f t="shared" si="110"/>
        <v>1.58</v>
      </c>
      <c r="AG46">
        <f t="shared" si="111"/>
        <v>1.85</v>
      </c>
      <c r="AH46">
        <f t="shared" si="112"/>
        <v>2.11</v>
      </c>
      <c r="AI46" s="137">
        <f t="shared" si="113"/>
        <v>2.37</v>
      </c>
      <c r="AJ46">
        <f t="shared" si="114"/>
        <v>1.41</v>
      </c>
      <c r="AK46">
        <f t="shared" si="115"/>
        <v>1.64</v>
      </c>
      <c r="AL46">
        <f t="shared" si="116"/>
        <v>1.88</v>
      </c>
      <c r="AM46" s="137">
        <f t="shared" si="117"/>
        <v>2.11</v>
      </c>
      <c r="AN46">
        <f t="shared" si="118"/>
        <v>1.53</v>
      </c>
      <c r="AO46">
        <f t="shared" si="119"/>
        <v>1.78</v>
      </c>
      <c r="AP46">
        <f t="shared" si="120"/>
        <v>2.04</v>
      </c>
      <c r="AQ46" s="137">
        <f t="shared" si="121"/>
        <v>2.29</v>
      </c>
      <c r="AR46">
        <f t="shared" si="122"/>
        <v>1.53</v>
      </c>
      <c r="AS46">
        <f t="shared" si="123"/>
        <v>1.78</v>
      </c>
      <c r="AT46">
        <f t="shared" si="124"/>
        <v>2.04</v>
      </c>
      <c r="AU46" s="137">
        <f t="shared" si="125"/>
        <v>2.29</v>
      </c>
      <c r="AV46">
        <f t="shared" si="126"/>
        <v>1.67</v>
      </c>
      <c r="AW46">
        <f t="shared" si="127"/>
        <v>1.94</v>
      </c>
      <c r="AX46">
        <f t="shared" si="128"/>
        <v>2.2200000000000002</v>
      </c>
      <c r="AY46" s="137">
        <f t="shared" si="129"/>
        <v>2.5</v>
      </c>
      <c r="AZ46">
        <f t="shared" si="130"/>
        <v>1.75</v>
      </c>
      <c r="BA46">
        <f t="shared" si="131"/>
        <v>1.94</v>
      </c>
      <c r="BB46">
        <f t="shared" si="132"/>
        <v>2.2200000000000002</v>
      </c>
      <c r="BC46">
        <f t="shared" si="133"/>
        <v>2.5</v>
      </c>
      <c r="BD46" s="110">
        <f t="shared" si="134"/>
        <v>2</v>
      </c>
      <c r="BE46">
        <f t="shared" si="135"/>
        <v>2</v>
      </c>
      <c r="BF46">
        <f t="shared" si="136"/>
        <v>2</v>
      </c>
      <c r="BG46">
        <f t="shared" si="137"/>
        <v>2</v>
      </c>
      <c r="BH46" s="140">
        <f t="shared" si="138"/>
        <v>2</v>
      </c>
      <c r="BI46">
        <f t="shared" si="139"/>
        <v>2</v>
      </c>
      <c r="BJ46">
        <f t="shared" si="140"/>
        <v>2</v>
      </c>
      <c r="BK46" s="137">
        <f t="shared" si="141"/>
        <v>2</v>
      </c>
      <c r="BL46">
        <f t="shared" si="142"/>
        <v>2</v>
      </c>
      <c r="BM46">
        <f t="shared" si="143"/>
        <v>2</v>
      </c>
      <c r="BN46">
        <f t="shared" si="144"/>
        <v>2</v>
      </c>
      <c r="BO46">
        <f t="shared" si="145"/>
        <v>2</v>
      </c>
      <c r="BP46" s="140">
        <f t="shared" si="146"/>
        <v>2</v>
      </c>
      <c r="BQ46">
        <f t="shared" si="147"/>
        <v>2</v>
      </c>
      <c r="BR46">
        <f t="shared" si="148"/>
        <v>2</v>
      </c>
      <c r="BS46" s="137">
        <f t="shared" si="149"/>
        <v>2</v>
      </c>
      <c r="BT46">
        <f t="shared" si="150"/>
        <v>2</v>
      </c>
      <c r="BU46">
        <f t="shared" si="151"/>
        <v>2</v>
      </c>
      <c r="BV46">
        <f t="shared" si="152"/>
        <v>2</v>
      </c>
      <c r="BW46">
        <f t="shared" si="153"/>
        <v>2</v>
      </c>
      <c r="BX46" s="140">
        <f t="shared" si="154"/>
        <v>2</v>
      </c>
      <c r="BY46">
        <f t="shared" si="155"/>
        <v>2</v>
      </c>
      <c r="BZ46">
        <f t="shared" si="156"/>
        <v>2</v>
      </c>
      <c r="CA46" s="137">
        <f t="shared" si="157"/>
        <v>2</v>
      </c>
      <c r="CB46">
        <f t="shared" si="158"/>
        <v>2</v>
      </c>
      <c r="CC46">
        <f t="shared" si="159"/>
        <v>2</v>
      </c>
      <c r="CD46">
        <f t="shared" si="160"/>
        <v>2</v>
      </c>
      <c r="CE46">
        <f t="shared" si="161"/>
        <v>2</v>
      </c>
      <c r="CF46" s="140">
        <f t="shared" si="162"/>
        <v>2</v>
      </c>
      <c r="CG46">
        <f t="shared" si="163"/>
        <v>2</v>
      </c>
      <c r="CH46">
        <f t="shared" si="164"/>
        <v>2</v>
      </c>
      <c r="CI46" s="137">
        <f t="shared" si="165"/>
        <v>2</v>
      </c>
      <c r="CJ46">
        <f t="shared" si="166"/>
        <v>2</v>
      </c>
      <c r="CK46">
        <f t="shared" si="167"/>
        <v>2</v>
      </c>
      <c r="CL46">
        <f t="shared" si="168"/>
        <v>2</v>
      </c>
      <c r="CM46">
        <f t="shared" si="169"/>
        <v>2</v>
      </c>
      <c r="CN46" s="140">
        <f t="shared" si="170"/>
        <v>2</v>
      </c>
      <c r="CO46">
        <f t="shared" si="171"/>
        <v>2</v>
      </c>
      <c r="CP46">
        <f t="shared" si="172"/>
        <v>2</v>
      </c>
      <c r="CQ46" s="2">
        <f t="shared" si="173"/>
        <v>2</v>
      </c>
    </row>
    <row r="47" spans="1:95" ht="17.25" thickTop="1" thickBot="1" x14ac:dyDescent="0.3">
      <c r="A47" s="12" t="s">
        <v>189</v>
      </c>
      <c r="B47" s="64">
        <v>50</v>
      </c>
      <c r="C47" s="76">
        <f t="shared" si="87"/>
        <v>0.83333333333333337</v>
      </c>
      <c r="D47" s="64">
        <v>13</v>
      </c>
      <c r="E47" s="72">
        <v>12</v>
      </c>
      <c r="F47" s="72">
        <v>12</v>
      </c>
      <c r="G47" s="72">
        <v>11</v>
      </c>
      <c r="H47" s="76">
        <v>11</v>
      </c>
      <c r="I47" s="89">
        <f t="shared" si="88"/>
        <v>12.35</v>
      </c>
      <c r="J47" s="66">
        <f t="shared" si="89"/>
        <v>11.399999999999999</v>
      </c>
      <c r="K47" s="66">
        <f t="shared" si="90"/>
        <v>11.399999999999999</v>
      </c>
      <c r="L47" s="66">
        <f t="shared" si="91"/>
        <v>10.45</v>
      </c>
      <c r="M47" s="79">
        <f t="shared" si="92"/>
        <v>10.45</v>
      </c>
      <c r="N47" s="107">
        <v>11</v>
      </c>
      <c r="O47" s="110">
        <f t="shared" si="93"/>
        <v>1</v>
      </c>
      <c r="P47">
        <f t="shared" si="94"/>
        <v>1.26</v>
      </c>
      <c r="Q47">
        <f t="shared" si="95"/>
        <v>1.47</v>
      </c>
      <c r="R47">
        <f t="shared" si="96"/>
        <v>1.68</v>
      </c>
      <c r="S47" s="137">
        <f t="shared" si="97"/>
        <v>1.89</v>
      </c>
      <c r="T47">
        <f t="shared" si="98"/>
        <v>1.36</v>
      </c>
      <c r="U47">
        <f t="shared" si="99"/>
        <v>1.59</v>
      </c>
      <c r="V47">
        <f t="shared" si="100"/>
        <v>1.82</v>
      </c>
      <c r="W47" s="137">
        <f t="shared" si="101"/>
        <v>2.0499999999999998</v>
      </c>
      <c r="X47">
        <f t="shared" si="102"/>
        <v>1.36</v>
      </c>
      <c r="Y47">
        <f t="shared" si="103"/>
        <v>1.59</v>
      </c>
      <c r="Z47">
        <f t="shared" si="104"/>
        <v>1.82</v>
      </c>
      <c r="AA47" s="137">
        <f t="shared" si="105"/>
        <v>2.0499999999999998</v>
      </c>
      <c r="AB47">
        <f t="shared" si="106"/>
        <v>1.49</v>
      </c>
      <c r="AC47">
        <f t="shared" si="107"/>
        <v>1.74</v>
      </c>
      <c r="AD47">
        <f t="shared" si="108"/>
        <v>1.98</v>
      </c>
      <c r="AE47" s="137">
        <f t="shared" si="109"/>
        <v>2.23</v>
      </c>
      <c r="AF47">
        <f t="shared" si="110"/>
        <v>1.49</v>
      </c>
      <c r="AG47">
        <f t="shared" si="111"/>
        <v>1.74</v>
      </c>
      <c r="AH47">
        <f t="shared" si="112"/>
        <v>1.98</v>
      </c>
      <c r="AI47" s="137">
        <f t="shared" si="113"/>
        <v>2.23</v>
      </c>
      <c r="AJ47">
        <f t="shared" si="114"/>
        <v>1.32</v>
      </c>
      <c r="AK47">
        <f t="shared" si="115"/>
        <v>1.55</v>
      </c>
      <c r="AL47">
        <f t="shared" si="116"/>
        <v>1.77</v>
      </c>
      <c r="AM47" s="137">
        <f t="shared" si="117"/>
        <v>1.99</v>
      </c>
      <c r="AN47">
        <f t="shared" si="118"/>
        <v>1.44</v>
      </c>
      <c r="AO47">
        <f t="shared" si="119"/>
        <v>1.67</v>
      </c>
      <c r="AP47">
        <f t="shared" si="120"/>
        <v>1.91</v>
      </c>
      <c r="AQ47" s="137">
        <f t="shared" si="121"/>
        <v>2.15</v>
      </c>
      <c r="AR47">
        <f t="shared" si="122"/>
        <v>1.44</v>
      </c>
      <c r="AS47">
        <f t="shared" si="123"/>
        <v>1.67</v>
      </c>
      <c r="AT47">
        <f t="shared" si="124"/>
        <v>1.91</v>
      </c>
      <c r="AU47" s="137">
        <f t="shared" si="125"/>
        <v>2.15</v>
      </c>
      <c r="AV47">
        <f t="shared" si="126"/>
        <v>1.57</v>
      </c>
      <c r="AW47">
        <f t="shared" si="127"/>
        <v>1.83</v>
      </c>
      <c r="AX47">
        <f t="shared" si="128"/>
        <v>2.09</v>
      </c>
      <c r="AY47" s="137">
        <f t="shared" si="129"/>
        <v>2.35</v>
      </c>
      <c r="AZ47">
        <f t="shared" si="130"/>
        <v>1.65</v>
      </c>
      <c r="BA47">
        <f t="shared" si="131"/>
        <v>1.83</v>
      </c>
      <c r="BB47">
        <f t="shared" si="132"/>
        <v>2.09</v>
      </c>
      <c r="BC47">
        <f t="shared" si="133"/>
        <v>2.35</v>
      </c>
      <c r="BD47" s="110">
        <f t="shared" si="134"/>
        <v>2</v>
      </c>
      <c r="BE47">
        <f t="shared" si="135"/>
        <v>2</v>
      </c>
      <c r="BF47">
        <f t="shared" si="136"/>
        <v>2</v>
      </c>
      <c r="BG47">
        <f t="shared" si="137"/>
        <v>2</v>
      </c>
      <c r="BH47" s="140">
        <f t="shared" si="138"/>
        <v>2</v>
      </c>
      <c r="BI47">
        <f t="shared" si="139"/>
        <v>2</v>
      </c>
      <c r="BJ47">
        <f t="shared" si="140"/>
        <v>2</v>
      </c>
      <c r="BK47" s="137">
        <f t="shared" si="141"/>
        <v>2</v>
      </c>
      <c r="BL47">
        <f t="shared" si="142"/>
        <v>2</v>
      </c>
      <c r="BM47">
        <f t="shared" si="143"/>
        <v>2</v>
      </c>
      <c r="BN47">
        <f t="shared" si="144"/>
        <v>2</v>
      </c>
      <c r="BO47">
        <f t="shared" si="145"/>
        <v>2</v>
      </c>
      <c r="BP47" s="140">
        <f t="shared" si="146"/>
        <v>2</v>
      </c>
      <c r="BQ47">
        <f t="shared" si="147"/>
        <v>2</v>
      </c>
      <c r="BR47">
        <f t="shared" si="148"/>
        <v>2</v>
      </c>
      <c r="BS47" s="137">
        <f t="shared" si="149"/>
        <v>2</v>
      </c>
      <c r="BT47">
        <f t="shared" si="150"/>
        <v>2</v>
      </c>
      <c r="BU47">
        <f t="shared" si="151"/>
        <v>2</v>
      </c>
      <c r="BV47">
        <f t="shared" si="152"/>
        <v>2</v>
      </c>
      <c r="BW47">
        <f t="shared" si="153"/>
        <v>2</v>
      </c>
      <c r="BX47" s="140">
        <f t="shared" si="154"/>
        <v>2</v>
      </c>
      <c r="BY47">
        <f t="shared" si="155"/>
        <v>2</v>
      </c>
      <c r="BZ47">
        <f t="shared" si="156"/>
        <v>2</v>
      </c>
      <c r="CA47" s="137">
        <f t="shared" si="157"/>
        <v>2</v>
      </c>
      <c r="CB47">
        <f t="shared" si="158"/>
        <v>2</v>
      </c>
      <c r="CC47">
        <f t="shared" si="159"/>
        <v>2</v>
      </c>
      <c r="CD47">
        <f t="shared" si="160"/>
        <v>2</v>
      </c>
      <c r="CE47">
        <f t="shared" si="161"/>
        <v>2</v>
      </c>
      <c r="CF47" s="140">
        <f t="shared" si="162"/>
        <v>2</v>
      </c>
      <c r="CG47">
        <f t="shared" si="163"/>
        <v>2</v>
      </c>
      <c r="CH47">
        <f t="shared" si="164"/>
        <v>2</v>
      </c>
      <c r="CI47" s="137">
        <f t="shared" si="165"/>
        <v>2</v>
      </c>
      <c r="CJ47">
        <f t="shared" si="166"/>
        <v>2</v>
      </c>
      <c r="CK47">
        <f t="shared" si="167"/>
        <v>2</v>
      </c>
      <c r="CL47">
        <f t="shared" si="168"/>
        <v>2</v>
      </c>
      <c r="CM47">
        <f t="shared" si="169"/>
        <v>2</v>
      </c>
      <c r="CN47" s="140">
        <f t="shared" si="170"/>
        <v>2</v>
      </c>
      <c r="CO47">
        <f t="shared" si="171"/>
        <v>2</v>
      </c>
      <c r="CP47">
        <f t="shared" si="172"/>
        <v>2</v>
      </c>
      <c r="CQ47" s="2">
        <f t="shared" si="173"/>
        <v>2</v>
      </c>
    </row>
    <row r="48" spans="1:95" ht="17.25" thickTop="1" thickBot="1" x14ac:dyDescent="0.3">
      <c r="A48" s="12" t="s">
        <v>190</v>
      </c>
      <c r="B48" s="64">
        <v>51</v>
      </c>
      <c r="C48" s="76">
        <f t="shared" si="87"/>
        <v>0.85</v>
      </c>
      <c r="D48" s="64">
        <v>13</v>
      </c>
      <c r="E48" s="72">
        <v>12</v>
      </c>
      <c r="F48" s="72">
        <v>12</v>
      </c>
      <c r="G48" s="72">
        <v>11</v>
      </c>
      <c r="H48" s="76">
        <v>11</v>
      </c>
      <c r="I48" s="89">
        <f t="shared" si="88"/>
        <v>12.35</v>
      </c>
      <c r="J48" s="66">
        <f t="shared" si="89"/>
        <v>11.399999999999999</v>
      </c>
      <c r="K48" s="66">
        <f t="shared" si="90"/>
        <v>11.399999999999999</v>
      </c>
      <c r="L48" s="66">
        <f t="shared" si="91"/>
        <v>10.45</v>
      </c>
      <c r="M48" s="79">
        <f t="shared" si="92"/>
        <v>10.45</v>
      </c>
      <c r="N48" s="107">
        <v>11</v>
      </c>
      <c r="O48" s="110">
        <f t="shared" si="93"/>
        <v>1</v>
      </c>
      <c r="P48">
        <f t="shared" si="94"/>
        <v>1.23</v>
      </c>
      <c r="Q48">
        <f t="shared" si="95"/>
        <v>1.44</v>
      </c>
      <c r="R48">
        <f t="shared" si="96"/>
        <v>1.65</v>
      </c>
      <c r="S48" s="137">
        <f t="shared" si="97"/>
        <v>1.85</v>
      </c>
      <c r="T48">
        <f t="shared" si="98"/>
        <v>1.34</v>
      </c>
      <c r="U48">
        <f t="shared" si="99"/>
        <v>1.56</v>
      </c>
      <c r="V48">
        <f t="shared" si="100"/>
        <v>1.78</v>
      </c>
      <c r="W48" s="137">
        <f t="shared" si="101"/>
        <v>2.0099999999999998</v>
      </c>
      <c r="X48">
        <f t="shared" si="102"/>
        <v>1.34</v>
      </c>
      <c r="Y48">
        <f t="shared" si="103"/>
        <v>1.56</v>
      </c>
      <c r="Z48">
        <f t="shared" si="104"/>
        <v>1.78</v>
      </c>
      <c r="AA48" s="137">
        <f t="shared" si="105"/>
        <v>2.0099999999999998</v>
      </c>
      <c r="AB48">
        <f t="shared" si="106"/>
        <v>1.46</v>
      </c>
      <c r="AC48">
        <f t="shared" si="107"/>
        <v>1.7</v>
      </c>
      <c r="AD48">
        <f t="shared" si="108"/>
        <v>1.94</v>
      </c>
      <c r="AE48" s="137">
        <f t="shared" si="109"/>
        <v>2.19</v>
      </c>
      <c r="AF48">
        <f t="shared" si="110"/>
        <v>1.46</v>
      </c>
      <c r="AG48">
        <f t="shared" si="111"/>
        <v>1.7</v>
      </c>
      <c r="AH48">
        <f t="shared" si="112"/>
        <v>1.94</v>
      </c>
      <c r="AI48" s="137">
        <f t="shared" si="113"/>
        <v>2.19</v>
      </c>
      <c r="AJ48">
        <f t="shared" si="114"/>
        <v>1.3</v>
      </c>
      <c r="AK48">
        <f t="shared" si="115"/>
        <v>1.52</v>
      </c>
      <c r="AL48">
        <f t="shared" si="116"/>
        <v>1.73</v>
      </c>
      <c r="AM48" s="137">
        <f t="shared" si="117"/>
        <v>1.95</v>
      </c>
      <c r="AN48">
        <f t="shared" si="118"/>
        <v>1.41</v>
      </c>
      <c r="AO48">
        <f t="shared" si="119"/>
        <v>1.64</v>
      </c>
      <c r="AP48">
        <f t="shared" si="120"/>
        <v>1.88</v>
      </c>
      <c r="AQ48" s="137">
        <f t="shared" si="121"/>
        <v>2.11</v>
      </c>
      <c r="AR48">
        <f t="shared" si="122"/>
        <v>1.41</v>
      </c>
      <c r="AS48">
        <f t="shared" si="123"/>
        <v>1.64</v>
      </c>
      <c r="AT48">
        <f t="shared" si="124"/>
        <v>1.88</v>
      </c>
      <c r="AU48" s="137">
        <f t="shared" si="125"/>
        <v>2.11</v>
      </c>
      <c r="AV48">
        <f t="shared" si="126"/>
        <v>1.54</v>
      </c>
      <c r="AW48">
        <f t="shared" si="127"/>
        <v>1.79</v>
      </c>
      <c r="AX48">
        <f t="shared" si="128"/>
        <v>2.0499999999999998</v>
      </c>
      <c r="AY48" s="137">
        <f t="shared" si="129"/>
        <v>2.2999999999999998</v>
      </c>
      <c r="AZ48">
        <f t="shared" si="130"/>
        <v>1.62</v>
      </c>
      <c r="BA48">
        <f t="shared" si="131"/>
        <v>1.79</v>
      </c>
      <c r="BB48">
        <f t="shared" si="132"/>
        <v>2.0499999999999998</v>
      </c>
      <c r="BC48">
        <f t="shared" si="133"/>
        <v>2.2999999999999998</v>
      </c>
      <c r="BD48" s="110">
        <f t="shared" si="134"/>
        <v>2</v>
      </c>
      <c r="BE48">
        <f t="shared" si="135"/>
        <v>2</v>
      </c>
      <c r="BF48">
        <f t="shared" si="136"/>
        <v>2</v>
      </c>
      <c r="BG48">
        <f t="shared" si="137"/>
        <v>2</v>
      </c>
      <c r="BH48" s="140">
        <f t="shared" si="138"/>
        <v>2</v>
      </c>
      <c r="BI48">
        <f t="shared" si="139"/>
        <v>2</v>
      </c>
      <c r="BJ48">
        <f t="shared" si="140"/>
        <v>2</v>
      </c>
      <c r="BK48" s="137">
        <f t="shared" si="141"/>
        <v>2</v>
      </c>
      <c r="BL48">
        <f t="shared" si="142"/>
        <v>2</v>
      </c>
      <c r="BM48">
        <f t="shared" si="143"/>
        <v>2</v>
      </c>
      <c r="BN48">
        <f t="shared" si="144"/>
        <v>2</v>
      </c>
      <c r="BO48">
        <f t="shared" si="145"/>
        <v>2</v>
      </c>
      <c r="BP48" s="140">
        <f t="shared" si="146"/>
        <v>2</v>
      </c>
      <c r="BQ48">
        <f t="shared" si="147"/>
        <v>2</v>
      </c>
      <c r="BR48">
        <f t="shared" si="148"/>
        <v>2</v>
      </c>
      <c r="BS48" s="137">
        <f t="shared" si="149"/>
        <v>2</v>
      </c>
      <c r="BT48">
        <f t="shared" si="150"/>
        <v>2</v>
      </c>
      <c r="BU48">
        <f t="shared" si="151"/>
        <v>2</v>
      </c>
      <c r="BV48">
        <f t="shared" si="152"/>
        <v>2</v>
      </c>
      <c r="BW48">
        <f t="shared" si="153"/>
        <v>2</v>
      </c>
      <c r="BX48" s="140">
        <f t="shared" si="154"/>
        <v>2</v>
      </c>
      <c r="BY48">
        <f t="shared" si="155"/>
        <v>2</v>
      </c>
      <c r="BZ48">
        <f t="shared" si="156"/>
        <v>2</v>
      </c>
      <c r="CA48" s="137">
        <f t="shared" si="157"/>
        <v>2</v>
      </c>
      <c r="CB48">
        <f t="shared" si="158"/>
        <v>2</v>
      </c>
      <c r="CC48">
        <f t="shared" si="159"/>
        <v>2</v>
      </c>
      <c r="CD48">
        <f t="shared" si="160"/>
        <v>2</v>
      </c>
      <c r="CE48">
        <f t="shared" si="161"/>
        <v>2</v>
      </c>
      <c r="CF48" s="140">
        <f t="shared" si="162"/>
        <v>2</v>
      </c>
      <c r="CG48">
        <f t="shared" si="163"/>
        <v>2</v>
      </c>
      <c r="CH48">
        <f t="shared" si="164"/>
        <v>2</v>
      </c>
      <c r="CI48" s="137">
        <f t="shared" si="165"/>
        <v>2</v>
      </c>
      <c r="CJ48">
        <f t="shared" si="166"/>
        <v>2</v>
      </c>
      <c r="CK48">
        <f t="shared" si="167"/>
        <v>2</v>
      </c>
      <c r="CL48">
        <f t="shared" si="168"/>
        <v>2</v>
      </c>
      <c r="CM48">
        <f t="shared" si="169"/>
        <v>2</v>
      </c>
      <c r="CN48" s="140">
        <f t="shared" si="170"/>
        <v>2</v>
      </c>
      <c r="CO48">
        <f t="shared" si="171"/>
        <v>2</v>
      </c>
      <c r="CP48">
        <f t="shared" si="172"/>
        <v>2</v>
      </c>
      <c r="CQ48" s="2">
        <f t="shared" si="173"/>
        <v>2</v>
      </c>
    </row>
    <row r="49" spans="1:95" ht="17.25" thickTop="1" thickBot="1" x14ac:dyDescent="0.3">
      <c r="A49" s="12" t="s">
        <v>183</v>
      </c>
      <c r="B49" s="64">
        <v>132</v>
      </c>
      <c r="C49" s="76">
        <f t="shared" si="87"/>
        <v>2.2000000000000002</v>
      </c>
      <c r="D49" s="64">
        <v>18</v>
      </c>
      <c r="E49" s="72">
        <v>17</v>
      </c>
      <c r="F49" s="72">
        <v>16</v>
      </c>
      <c r="G49" s="72">
        <v>15</v>
      </c>
      <c r="H49" s="76">
        <v>15</v>
      </c>
      <c r="I49" s="89">
        <f t="shared" si="88"/>
        <v>17.099999999999998</v>
      </c>
      <c r="J49" s="66">
        <f t="shared" si="89"/>
        <v>16.149999999999999</v>
      </c>
      <c r="K49" s="66">
        <f t="shared" si="90"/>
        <v>15.2</v>
      </c>
      <c r="L49" s="66">
        <f t="shared" si="91"/>
        <v>14.25</v>
      </c>
      <c r="M49" s="79">
        <f t="shared" si="92"/>
        <v>14.25</v>
      </c>
      <c r="N49" s="107">
        <v>3</v>
      </c>
      <c r="O49" s="110">
        <f t="shared" si="93"/>
        <v>1</v>
      </c>
      <c r="P49">
        <f t="shared" si="94"/>
        <v>1.26</v>
      </c>
      <c r="Q49">
        <f t="shared" si="95"/>
        <v>1.47</v>
      </c>
      <c r="R49">
        <f t="shared" si="96"/>
        <v>1.68</v>
      </c>
      <c r="S49" s="137">
        <f t="shared" si="97"/>
        <v>1.89</v>
      </c>
      <c r="T49">
        <f t="shared" si="98"/>
        <v>1.34</v>
      </c>
      <c r="U49">
        <f t="shared" si="99"/>
        <v>1.56</v>
      </c>
      <c r="V49">
        <f t="shared" si="100"/>
        <v>1.78</v>
      </c>
      <c r="W49" s="137">
        <f t="shared" si="101"/>
        <v>2.0099999999999998</v>
      </c>
      <c r="X49">
        <f t="shared" si="102"/>
        <v>1.42</v>
      </c>
      <c r="Y49">
        <f t="shared" si="103"/>
        <v>1.66</v>
      </c>
      <c r="Z49">
        <f t="shared" si="104"/>
        <v>1.89</v>
      </c>
      <c r="AA49" s="137">
        <f t="shared" si="105"/>
        <v>2.13</v>
      </c>
      <c r="AB49">
        <f t="shared" si="106"/>
        <v>1.52</v>
      </c>
      <c r="AC49">
        <f t="shared" si="107"/>
        <v>1.77</v>
      </c>
      <c r="AD49">
        <f t="shared" si="108"/>
        <v>2.02</v>
      </c>
      <c r="AE49" s="137">
        <f t="shared" si="109"/>
        <v>2.27</v>
      </c>
      <c r="AF49">
        <f t="shared" si="110"/>
        <v>1.52</v>
      </c>
      <c r="AG49">
        <f t="shared" si="111"/>
        <v>1.77</v>
      </c>
      <c r="AH49">
        <f t="shared" si="112"/>
        <v>2.02</v>
      </c>
      <c r="AI49" s="137">
        <f t="shared" si="113"/>
        <v>2.27</v>
      </c>
      <c r="AJ49">
        <f t="shared" si="114"/>
        <v>1.33</v>
      </c>
      <c r="AK49">
        <f t="shared" si="115"/>
        <v>1.55</v>
      </c>
      <c r="AL49">
        <f t="shared" si="116"/>
        <v>1.77</v>
      </c>
      <c r="AM49" s="137">
        <f t="shared" si="117"/>
        <v>1.99</v>
      </c>
      <c r="AN49">
        <f t="shared" si="118"/>
        <v>1.41</v>
      </c>
      <c r="AO49">
        <f t="shared" si="119"/>
        <v>1.64</v>
      </c>
      <c r="AP49">
        <f t="shared" si="120"/>
        <v>1.88</v>
      </c>
      <c r="AQ49" s="137">
        <f t="shared" si="121"/>
        <v>2.11</v>
      </c>
      <c r="AR49">
        <f t="shared" si="122"/>
        <v>1.5</v>
      </c>
      <c r="AS49">
        <f t="shared" si="123"/>
        <v>1.74</v>
      </c>
      <c r="AT49">
        <f t="shared" si="124"/>
        <v>1.99</v>
      </c>
      <c r="AU49" s="137">
        <f t="shared" si="125"/>
        <v>2.2400000000000002</v>
      </c>
      <c r="AV49">
        <f t="shared" si="126"/>
        <v>1.59</v>
      </c>
      <c r="AW49">
        <f t="shared" si="127"/>
        <v>1.86</v>
      </c>
      <c r="AX49">
        <f t="shared" si="128"/>
        <v>2.13</v>
      </c>
      <c r="AY49" s="137">
        <f t="shared" si="129"/>
        <v>2.39</v>
      </c>
      <c r="AZ49">
        <f t="shared" si="130"/>
        <v>1.68</v>
      </c>
      <c r="BA49">
        <f t="shared" si="131"/>
        <v>1.86</v>
      </c>
      <c r="BB49">
        <f t="shared" si="132"/>
        <v>2.13</v>
      </c>
      <c r="BC49">
        <f t="shared" si="133"/>
        <v>2.39</v>
      </c>
      <c r="BD49" s="110">
        <f t="shared" si="134"/>
        <v>3</v>
      </c>
      <c r="BE49">
        <f t="shared" si="135"/>
        <v>4</v>
      </c>
      <c r="BF49">
        <f t="shared" si="136"/>
        <v>4</v>
      </c>
      <c r="BG49">
        <f t="shared" si="137"/>
        <v>5</v>
      </c>
      <c r="BH49" s="140">
        <f t="shared" si="138"/>
        <v>3</v>
      </c>
      <c r="BI49">
        <f t="shared" si="139"/>
        <v>4</v>
      </c>
      <c r="BJ49">
        <f t="shared" si="140"/>
        <v>4</v>
      </c>
      <c r="BK49" s="137">
        <f t="shared" si="141"/>
        <v>5</v>
      </c>
      <c r="BL49">
        <f t="shared" si="142"/>
        <v>4</v>
      </c>
      <c r="BM49">
        <f t="shared" si="143"/>
        <v>4</v>
      </c>
      <c r="BN49">
        <f t="shared" si="144"/>
        <v>5</v>
      </c>
      <c r="BO49">
        <f t="shared" si="145"/>
        <v>5</v>
      </c>
      <c r="BP49" s="140">
        <f t="shared" si="146"/>
        <v>4</v>
      </c>
      <c r="BQ49">
        <f t="shared" si="147"/>
        <v>4</v>
      </c>
      <c r="BR49">
        <f t="shared" si="148"/>
        <v>5</v>
      </c>
      <c r="BS49" s="137">
        <f t="shared" si="149"/>
        <v>5</v>
      </c>
      <c r="BT49">
        <f t="shared" si="150"/>
        <v>4</v>
      </c>
      <c r="BU49">
        <f t="shared" si="151"/>
        <v>4</v>
      </c>
      <c r="BV49">
        <f t="shared" si="152"/>
        <v>5</v>
      </c>
      <c r="BW49">
        <f t="shared" si="153"/>
        <v>5</v>
      </c>
      <c r="BX49" s="140">
        <f t="shared" si="154"/>
        <v>3</v>
      </c>
      <c r="BY49">
        <f t="shared" si="155"/>
        <v>4</v>
      </c>
      <c r="BZ49">
        <f t="shared" si="156"/>
        <v>4</v>
      </c>
      <c r="CA49" s="137">
        <f t="shared" si="157"/>
        <v>5</v>
      </c>
      <c r="CB49">
        <f t="shared" si="158"/>
        <v>4</v>
      </c>
      <c r="CC49">
        <f t="shared" si="159"/>
        <v>4</v>
      </c>
      <c r="CD49">
        <f t="shared" si="160"/>
        <v>5</v>
      </c>
      <c r="CE49">
        <f t="shared" si="161"/>
        <v>5</v>
      </c>
      <c r="CF49" s="140">
        <f t="shared" si="162"/>
        <v>4</v>
      </c>
      <c r="CG49">
        <f t="shared" si="163"/>
        <v>4</v>
      </c>
      <c r="CH49">
        <f t="shared" si="164"/>
        <v>5</v>
      </c>
      <c r="CI49" s="137">
        <f t="shared" si="165"/>
        <v>5</v>
      </c>
      <c r="CJ49">
        <f t="shared" si="166"/>
        <v>4</v>
      </c>
      <c r="CK49">
        <f t="shared" si="167"/>
        <v>5</v>
      </c>
      <c r="CL49">
        <f t="shared" si="168"/>
        <v>5</v>
      </c>
      <c r="CM49">
        <f t="shared" si="169"/>
        <v>6</v>
      </c>
      <c r="CN49" s="140">
        <f t="shared" si="170"/>
        <v>4</v>
      </c>
      <c r="CO49">
        <f t="shared" si="171"/>
        <v>5</v>
      </c>
      <c r="CP49">
        <f t="shared" si="172"/>
        <v>5</v>
      </c>
      <c r="CQ49" s="2">
        <f t="shared" si="173"/>
        <v>6</v>
      </c>
    </row>
    <row r="50" spans="1:95" ht="17.25" thickTop="1" thickBot="1" x14ac:dyDescent="0.3">
      <c r="A50" s="12" t="s">
        <v>184</v>
      </c>
      <c r="B50" s="64">
        <v>152</v>
      </c>
      <c r="C50" s="76">
        <f t="shared" si="87"/>
        <v>2.5333333333333332</v>
      </c>
      <c r="D50" s="64">
        <v>18</v>
      </c>
      <c r="E50" s="72">
        <v>17</v>
      </c>
      <c r="F50" s="72">
        <v>16</v>
      </c>
      <c r="G50" s="72">
        <v>15</v>
      </c>
      <c r="H50" s="76">
        <v>15</v>
      </c>
      <c r="I50" s="89">
        <f t="shared" si="88"/>
        <v>17.099999999999998</v>
      </c>
      <c r="J50" s="66">
        <f t="shared" si="89"/>
        <v>16.149999999999999</v>
      </c>
      <c r="K50" s="66">
        <f t="shared" si="90"/>
        <v>15.2</v>
      </c>
      <c r="L50" s="66">
        <f t="shared" si="91"/>
        <v>14.25</v>
      </c>
      <c r="M50" s="79">
        <f t="shared" si="92"/>
        <v>14.25</v>
      </c>
      <c r="N50" s="107">
        <v>3</v>
      </c>
      <c r="O50" s="110">
        <f t="shared" si="93"/>
        <v>1</v>
      </c>
      <c r="P50">
        <f t="shared" si="94"/>
        <v>1.1000000000000001</v>
      </c>
      <c r="Q50">
        <f t="shared" si="95"/>
        <v>1.28</v>
      </c>
      <c r="R50">
        <f t="shared" si="96"/>
        <v>1.46</v>
      </c>
      <c r="S50" s="137">
        <f t="shared" si="97"/>
        <v>1.64</v>
      </c>
      <c r="T50">
        <f t="shared" si="98"/>
        <v>1.1599999999999999</v>
      </c>
      <c r="U50">
        <f t="shared" si="99"/>
        <v>1.35</v>
      </c>
      <c r="V50">
        <f t="shared" si="100"/>
        <v>1.55</v>
      </c>
      <c r="W50" s="137">
        <f t="shared" si="101"/>
        <v>1.74</v>
      </c>
      <c r="X50">
        <f t="shared" si="102"/>
        <v>1.23</v>
      </c>
      <c r="Y50">
        <f t="shared" si="103"/>
        <v>1.44</v>
      </c>
      <c r="Z50">
        <f t="shared" si="104"/>
        <v>1.64</v>
      </c>
      <c r="AA50" s="137">
        <f t="shared" si="105"/>
        <v>1.85</v>
      </c>
      <c r="AB50">
        <f t="shared" si="106"/>
        <v>1.32</v>
      </c>
      <c r="AC50">
        <f t="shared" si="107"/>
        <v>1.54</v>
      </c>
      <c r="AD50">
        <f t="shared" si="108"/>
        <v>1.75</v>
      </c>
      <c r="AE50" s="137">
        <f t="shared" si="109"/>
        <v>1.97</v>
      </c>
      <c r="AF50">
        <f t="shared" si="110"/>
        <v>1.32</v>
      </c>
      <c r="AG50">
        <f t="shared" si="111"/>
        <v>1.54</v>
      </c>
      <c r="AH50">
        <f t="shared" si="112"/>
        <v>1.75</v>
      </c>
      <c r="AI50" s="137">
        <f t="shared" si="113"/>
        <v>1.97</v>
      </c>
      <c r="AJ50">
        <f t="shared" si="114"/>
        <v>1.1499999999999999</v>
      </c>
      <c r="AK50">
        <f t="shared" si="115"/>
        <v>1.35</v>
      </c>
      <c r="AL50">
        <f t="shared" si="116"/>
        <v>1.54</v>
      </c>
      <c r="AM50" s="137">
        <f t="shared" si="117"/>
        <v>1.73</v>
      </c>
      <c r="AN50">
        <f t="shared" si="118"/>
        <v>1.22</v>
      </c>
      <c r="AO50">
        <f t="shared" si="119"/>
        <v>1.43</v>
      </c>
      <c r="AP50">
        <f t="shared" si="120"/>
        <v>1.63</v>
      </c>
      <c r="AQ50" s="137">
        <f t="shared" si="121"/>
        <v>1.83</v>
      </c>
      <c r="AR50">
        <f t="shared" si="122"/>
        <v>1.3</v>
      </c>
      <c r="AS50">
        <f t="shared" si="123"/>
        <v>1.51</v>
      </c>
      <c r="AT50">
        <f t="shared" si="124"/>
        <v>1.73</v>
      </c>
      <c r="AU50" s="137">
        <f t="shared" si="125"/>
        <v>1.95</v>
      </c>
      <c r="AV50">
        <f t="shared" si="126"/>
        <v>1.39</v>
      </c>
      <c r="AW50">
        <f t="shared" si="127"/>
        <v>1.62</v>
      </c>
      <c r="AX50">
        <f t="shared" si="128"/>
        <v>1.85</v>
      </c>
      <c r="AY50" s="137">
        <f t="shared" si="129"/>
        <v>2.08</v>
      </c>
      <c r="AZ50">
        <f t="shared" si="130"/>
        <v>1.46</v>
      </c>
      <c r="BA50">
        <f t="shared" si="131"/>
        <v>1.62</v>
      </c>
      <c r="BB50">
        <f t="shared" si="132"/>
        <v>1.85</v>
      </c>
      <c r="BC50">
        <f t="shared" si="133"/>
        <v>2.08</v>
      </c>
      <c r="BD50" s="110">
        <f t="shared" si="134"/>
        <v>3</v>
      </c>
      <c r="BE50">
        <f t="shared" si="135"/>
        <v>4</v>
      </c>
      <c r="BF50">
        <f t="shared" si="136"/>
        <v>4</v>
      </c>
      <c r="BG50">
        <f t="shared" si="137"/>
        <v>5</v>
      </c>
      <c r="BH50" s="140">
        <f t="shared" si="138"/>
        <v>3</v>
      </c>
      <c r="BI50">
        <f t="shared" si="139"/>
        <v>4</v>
      </c>
      <c r="BJ50">
        <f t="shared" si="140"/>
        <v>4</v>
      </c>
      <c r="BK50" s="137">
        <f t="shared" si="141"/>
        <v>5</v>
      </c>
      <c r="BL50">
        <f t="shared" si="142"/>
        <v>4</v>
      </c>
      <c r="BM50">
        <f t="shared" si="143"/>
        <v>4</v>
      </c>
      <c r="BN50">
        <f t="shared" si="144"/>
        <v>5</v>
      </c>
      <c r="BO50">
        <f t="shared" si="145"/>
        <v>5</v>
      </c>
      <c r="BP50" s="140">
        <f t="shared" si="146"/>
        <v>4</v>
      </c>
      <c r="BQ50">
        <f t="shared" si="147"/>
        <v>4</v>
      </c>
      <c r="BR50">
        <f t="shared" si="148"/>
        <v>5</v>
      </c>
      <c r="BS50" s="137">
        <f t="shared" si="149"/>
        <v>5</v>
      </c>
      <c r="BT50">
        <f t="shared" si="150"/>
        <v>4</v>
      </c>
      <c r="BU50">
        <f t="shared" si="151"/>
        <v>4</v>
      </c>
      <c r="BV50">
        <f t="shared" si="152"/>
        <v>5</v>
      </c>
      <c r="BW50">
        <f t="shared" si="153"/>
        <v>5</v>
      </c>
      <c r="BX50" s="140">
        <f t="shared" si="154"/>
        <v>3</v>
      </c>
      <c r="BY50">
        <f t="shared" si="155"/>
        <v>4</v>
      </c>
      <c r="BZ50">
        <f t="shared" si="156"/>
        <v>4</v>
      </c>
      <c r="CA50" s="137">
        <f t="shared" si="157"/>
        <v>5</v>
      </c>
      <c r="CB50">
        <f t="shared" si="158"/>
        <v>4</v>
      </c>
      <c r="CC50">
        <f t="shared" si="159"/>
        <v>4</v>
      </c>
      <c r="CD50">
        <f t="shared" si="160"/>
        <v>5</v>
      </c>
      <c r="CE50">
        <f t="shared" si="161"/>
        <v>5</v>
      </c>
      <c r="CF50" s="140">
        <f t="shared" si="162"/>
        <v>4</v>
      </c>
      <c r="CG50">
        <f t="shared" si="163"/>
        <v>4</v>
      </c>
      <c r="CH50">
        <f t="shared" si="164"/>
        <v>5</v>
      </c>
      <c r="CI50" s="137">
        <f t="shared" si="165"/>
        <v>5</v>
      </c>
      <c r="CJ50">
        <f t="shared" si="166"/>
        <v>4</v>
      </c>
      <c r="CK50">
        <f t="shared" si="167"/>
        <v>5</v>
      </c>
      <c r="CL50">
        <f t="shared" si="168"/>
        <v>5</v>
      </c>
      <c r="CM50">
        <f t="shared" si="169"/>
        <v>6</v>
      </c>
      <c r="CN50" s="140">
        <f t="shared" si="170"/>
        <v>4</v>
      </c>
      <c r="CO50">
        <f t="shared" si="171"/>
        <v>5</v>
      </c>
      <c r="CP50">
        <f t="shared" si="172"/>
        <v>5</v>
      </c>
      <c r="CQ50" s="2">
        <f t="shared" si="173"/>
        <v>6</v>
      </c>
    </row>
    <row r="51" spans="1:95" ht="17.25" thickTop="1" thickBot="1" x14ac:dyDescent="0.3">
      <c r="A51" s="12" t="s">
        <v>185</v>
      </c>
      <c r="B51" s="64">
        <v>165</v>
      </c>
      <c r="C51" s="76">
        <f t="shared" si="87"/>
        <v>2.75</v>
      </c>
      <c r="D51" s="64">
        <v>18</v>
      </c>
      <c r="E51" s="72">
        <v>17</v>
      </c>
      <c r="F51" s="72">
        <v>16</v>
      </c>
      <c r="G51" s="72">
        <v>15</v>
      </c>
      <c r="H51" s="76">
        <v>15</v>
      </c>
      <c r="I51" s="89">
        <f t="shared" si="88"/>
        <v>17.099999999999998</v>
      </c>
      <c r="J51" s="66">
        <f t="shared" si="89"/>
        <v>16.149999999999999</v>
      </c>
      <c r="K51" s="66">
        <f t="shared" si="90"/>
        <v>15.2</v>
      </c>
      <c r="L51" s="66">
        <f t="shared" si="91"/>
        <v>14.25</v>
      </c>
      <c r="M51" s="79">
        <f t="shared" si="92"/>
        <v>14.25</v>
      </c>
      <c r="N51" s="107">
        <v>3</v>
      </c>
      <c r="O51" s="110">
        <f t="shared" si="93"/>
        <v>1</v>
      </c>
      <c r="P51">
        <f t="shared" si="94"/>
        <v>1.01</v>
      </c>
      <c r="Q51">
        <f t="shared" si="95"/>
        <v>1.18</v>
      </c>
      <c r="R51">
        <f t="shared" si="96"/>
        <v>1.35</v>
      </c>
      <c r="S51" s="137">
        <f t="shared" si="97"/>
        <v>1.52</v>
      </c>
      <c r="T51">
        <f t="shared" si="98"/>
        <v>1.07</v>
      </c>
      <c r="U51">
        <f t="shared" si="99"/>
        <v>1.25</v>
      </c>
      <c r="V51">
        <f t="shared" si="100"/>
        <v>1.43</v>
      </c>
      <c r="W51" s="137">
        <f t="shared" si="101"/>
        <v>1.6</v>
      </c>
      <c r="X51">
        <f t="shared" si="102"/>
        <v>1.1399999999999999</v>
      </c>
      <c r="Y51">
        <f t="shared" si="103"/>
        <v>1.33</v>
      </c>
      <c r="Z51">
        <f t="shared" si="104"/>
        <v>1.52</v>
      </c>
      <c r="AA51" s="137">
        <f t="shared" si="105"/>
        <v>1.7</v>
      </c>
      <c r="AB51">
        <f t="shared" si="106"/>
        <v>1.21</v>
      </c>
      <c r="AC51">
        <f t="shared" si="107"/>
        <v>1.41</v>
      </c>
      <c r="AD51">
        <f t="shared" si="108"/>
        <v>1.62</v>
      </c>
      <c r="AE51" s="137">
        <f t="shared" si="109"/>
        <v>1.82</v>
      </c>
      <c r="AF51">
        <f t="shared" si="110"/>
        <v>1.21</v>
      </c>
      <c r="AG51">
        <f t="shared" si="111"/>
        <v>1.41</v>
      </c>
      <c r="AH51">
        <f t="shared" si="112"/>
        <v>1.62</v>
      </c>
      <c r="AI51" s="137">
        <f t="shared" si="113"/>
        <v>1.82</v>
      </c>
      <c r="AJ51">
        <f t="shared" si="114"/>
        <v>1.06</v>
      </c>
      <c r="AK51">
        <f t="shared" si="115"/>
        <v>1.24</v>
      </c>
      <c r="AL51">
        <f t="shared" si="116"/>
        <v>1.42</v>
      </c>
      <c r="AM51" s="137">
        <f t="shared" si="117"/>
        <v>1.59</v>
      </c>
      <c r="AN51">
        <f t="shared" si="118"/>
        <v>1.1299999999999999</v>
      </c>
      <c r="AO51">
        <f t="shared" si="119"/>
        <v>1.31</v>
      </c>
      <c r="AP51">
        <f t="shared" si="120"/>
        <v>1.5</v>
      </c>
      <c r="AQ51" s="137">
        <f t="shared" si="121"/>
        <v>1.69</v>
      </c>
      <c r="AR51">
        <f t="shared" si="122"/>
        <v>1.2</v>
      </c>
      <c r="AS51">
        <f t="shared" si="123"/>
        <v>1.4</v>
      </c>
      <c r="AT51">
        <f t="shared" si="124"/>
        <v>1.59</v>
      </c>
      <c r="AU51" s="137">
        <f t="shared" si="125"/>
        <v>1.79</v>
      </c>
      <c r="AV51">
        <f t="shared" si="126"/>
        <v>1.28</v>
      </c>
      <c r="AW51">
        <f t="shared" si="127"/>
        <v>1.49</v>
      </c>
      <c r="AX51">
        <f t="shared" si="128"/>
        <v>1.7</v>
      </c>
      <c r="AY51" s="137">
        <f t="shared" si="129"/>
        <v>1.91</v>
      </c>
      <c r="AZ51">
        <f t="shared" si="130"/>
        <v>1.34</v>
      </c>
      <c r="BA51">
        <f t="shared" si="131"/>
        <v>1.49</v>
      </c>
      <c r="BB51">
        <f t="shared" si="132"/>
        <v>1.7</v>
      </c>
      <c r="BC51">
        <f t="shared" si="133"/>
        <v>1.91</v>
      </c>
      <c r="BD51" s="110">
        <f t="shared" si="134"/>
        <v>3</v>
      </c>
      <c r="BE51">
        <f t="shared" si="135"/>
        <v>4</v>
      </c>
      <c r="BF51">
        <f t="shared" si="136"/>
        <v>4</v>
      </c>
      <c r="BG51">
        <f t="shared" si="137"/>
        <v>5</v>
      </c>
      <c r="BH51" s="140">
        <f t="shared" si="138"/>
        <v>3</v>
      </c>
      <c r="BI51">
        <f t="shared" si="139"/>
        <v>4</v>
      </c>
      <c r="BJ51">
        <f t="shared" si="140"/>
        <v>4</v>
      </c>
      <c r="BK51" s="137">
        <f t="shared" si="141"/>
        <v>5</v>
      </c>
      <c r="BL51">
        <f t="shared" si="142"/>
        <v>4</v>
      </c>
      <c r="BM51">
        <f t="shared" si="143"/>
        <v>4</v>
      </c>
      <c r="BN51">
        <f t="shared" si="144"/>
        <v>5</v>
      </c>
      <c r="BO51">
        <f t="shared" si="145"/>
        <v>5</v>
      </c>
      <c r="BP51" s="140">
        <f t="shared" si="146"/>
        <v>4</v>
      </c>
      <c r="BQ51">
        <f t="shared" si="147"/>
        <v>4</v>
      </c>
      <c r="BR51">
        <f t="shared" si="148"/>
        <v>5</v>
      </c>
      <c r="BS51" s="137">
        <f t="shared" si="149"/>
        <v>5</v>
      </c>
      <c r="BT51">
        <f t="shared" si="150"/>
        <v>4</v>
      </c>
      <c r="BU51">
        <f t="shared" si="151"/>
        <v>4</v>
      </c>
      <c r="BV51">
        <f t="shared" si="152"/>
        <v>5</v>
      </c>
      <c r="BW51">
        <f t="shared" si="153"/>
        <v>5</v>
      </c>
      <c r="BX51" s="140">
        <f t="shared" si="154"/>
        <v>3</v>
      </c>
      <c r="BY51">
        <f t="shared" si="155"/>
        <v>4</v>
      </c>
      <c r="BZ51">
        <f t="shared" si="156"/>
        <v>4</v>
      </c>
      <c r="CA51" s="137">
        <f t="shared" si="157"/>
        <v>5</v>
      </c>
      <c r="CB51">
        <f t="shared" si="158"/>
        <v>4</v>
      </c>
      <c r="CC51">
        <f t="shared" si="159"/>
        <v>4</v>
      </c>
      <c r="CD51">
        <f t="shared" si="160"/>
        <v>5</v>
      </c>
      <c r="CE51">
        <f t="shared" si="161"/>
        <v>5</v>
      </c>
      <c r="CF51" s="140">
        <f t="shared" si="162"/>
        <v>4</v>
      </c>
      <c r="CG51">
        <f t="shared" si="163"/>
        <v>4</v>
      </c>
      <c r="CH51">
        <f t="shared" si="164"/>
        <v>5</v>
      </c>
      <c r="CI51" s="137">
        <f t="shared" si="165"/>
        <v>5</v>
      </c>
      <c r="CJ51">
        <f t="shared" si="166"/>
        <v>4</v>
      </c>
      <c r="CK51">
        <f t="shared" si="167"/>
        <v>5</v>
      </c>
      <c r="CL51">
        <f t="shared" si="168"/>
        <v>5</v>
      </c>
      <c r="CM51">
        <f t="shared" si="169"/>
        <v>6</v>
      </c>
      <c r="CN51" s="140">
        <f t="shared" si="170"/>
        <v>4</v>
      </c>
      <c r="CO51">
        <f t="shared" si="171"/>
        <v>5</v>
      </c>
      <c r="CP51">
        <f t="shared" si="172"/>
        <v>5</v>
      </c>
      <c r="CQ51" s="2">
        <f t="shared" si="173"/>
        <v>6</v>
      </c>
    </row>
    <row r="52" spans="1:95" ht="17.25" thickTop="1" thickBot="1" x14ac:dyDescent="0.3">
      <c r="A52" s="12" t="s">
        <v>186</v>
      </c>
      <c r="B52" s="64">
        <v>178</v>
      </c>
      <c r="C52" s="76">
        <f t="shared" si="87"/>
        <v>2.9666666666666668</v>
      </c>
      <c r="D52" s="64">
        <v>18</v>
      </c>
      <c r="E52" s="72">
        <v>17</v>
      </c>
      <c r="F52" s="72">
        <v>16</v>
      </c>
      <c r="G52" s="72">
        <v>15</v>
      </c>
      <c r="H52" s="76">
        <v>15</v>
      </c>
      <c r="I52" s="89">
        <f t="shared" si="88"/>
        <v>17.099999999999998</v>
      </c>
      <c r="J52" s="66">
        <f t="shared" si="89"/>
        <v>16.149999999999999</v>
      </c>
      <c r="K52" s="66">
        <f t="shared" si="90"/>
        <v>15.2</v>
      </c>
      <c r="L52" s="66">
        <f t="shared" si="91"/>
        <v>14.25</v>
      </c>
      <c r="M52" s="79">
        <f t="shared" si="92"/>
        <v>14.25</v>
      </c>
      <c r="N52" s="107">
        <v>3</v>
      </c>
      <c r="O52" s="110">
        <f t="shared" si="93"/>
        <v>1</v>
      </c>
      <c r="P52">
        <f t="shared" si="94"/>
        <v>0.94</v>
      </c>
      <c r="Q52">
        <f t="shared" si="95"/>
        <v>1.0900000000000001</v>
      </c>
      <c r="R52">
        <f t="shared" si="96"/>
        <v>1.25</v>
      </c>
      <c r="S52" s="137">
        <f t="shared" si="97"/>
        <v>1.4</v>
      </c>
      <c r="T52">
        <f t="shared" si="98"/>
        <v>0.99</v>
      </c>
      <c r="U52">
        <f t="shared" si="99"/>
        <v>1.1599999999999999</v>
      </c>
      <c r="V52">
        <f t="shared" si="100"/>
        <v>1.32</v>
      </c>
      <c r="W52" s="137">
        <f t="shared" si="101"/>
        <v>1.49</v>
      </c>
      <c r="X52">
        <f t="shared" si="102"/>
        <v>1.05</v>
      </c>
      <c r="Y52">
        <f t="shared" si="103"/>
        <v>1.23</v>
      </c>
      <c r="Z52">
        <f t="shared" si="104"/>
        <v>1.4</v>
      </c>
      <c r="AA52" s="137">
        <f t="shared" si="105"/>
        <v>1.58</v>
      </c>
      <c r="AB52">
        <f t="shared" si="106"/>
        <v>1.1200000000000001</v>
      </c>
      <c r="AC52">
        <f t="shared" si="107"/>
        <v>1.31</v>
      </c>
      <c r="AD52">
        <f t="shared" si="108"/>
        <v>1.5</v>
      </c>
      <c r="AE52" s="137">
        <f t="shared" si="109"/>
        <v>1.69</v>
      </c>
      <c r="AF52">
        <f t="shared" si="110"/>
        <v>1.1200000000000001</v>
      </c>
      <c r="AG52">
        <f t="shared" si="111"/>
        <v>1.31</v>
      </c>
      <c r="AH52">
        <f t="shared" si="112"/>
        <v>1.5</v>
      </c>
      <c r="AI52" s="137">
        <f t="shared" si="113"/>
        <v>1.69</v>
      </c>
      <c r="AJ52">
        <f t="shared" si="114"/>
        <v>0.99</v>
      </c>
      <c r="AK52">
        <f t="shared" si="115"/>
        <v>1.1499999999999999</v>
      </c>
      <c r="AL52">
        <f t="shared" si="116"/>
        <v>1.31</v>
      </c>
      <c r="AM52" s="137">
        <f t="shared" si="117"/>
        <v>1.48</v>
      </c>
      <c r="AN52">
        <f t="shared" si="118"/>
        <v>1.04</v>
      </c>
      <c r="AO52">
        <f t="shared" si="119"/>
        <v>1.22</v>
      </c>
      <c r="AP52">
        <f t="shared" si="120"/>
        <v>1.39</v>
      </c>
      <c r="AQ52" s="137">
        <f t="shared" si="121"/>
        <v>1.57</v>
      </c>
      <c r="AR52">
        <f t="shared" si="122"/>
        <v>1.1100000000000001</v>
      </c>
      <c r="AS52">
        <f t="shared" si="123"/>
        <v>1.29</v>
      </c>
      <c r="AT52">
        <f t="shared" si="124"/>
        <v>1.48</v>
      </c>
      <c r="AU52" s="137">
        <f t="shared" si="125"/>
        <v>1.66</v>
      </c>
      <c r="AV52">
        <f t="shared" si="126"/>
        <v>1.18</v>
      </c>
      <c r="AW52">
        <f t="shared" si="127"/>
        <v>1.38</v>
      </c>
      <c r="AX52">
        <f t="shared" si="128"/>
        <v>1.58</v>
      </c>
      <c r="AY52" s="137">
        <f t="shared" si="129"/>
        <v>1.77</v>
      </c>
      <c r="AZ52">
        <f t="shared" si="130"/>
        <v>1.24</v>
      </c>
      <c r="BA52">
        <f t="shared" si="131"/>
        <v>1.38</v>
      </c>
      <c r="BB52">
        <f t="shared" si="132"/>
        <v>1.58</v>
      </c>
      <c r="BC52">
        <f t="shared" si="133"/>
        <v>1.77</v>
      </c>
      <c r="BD52" s="110">
        <f t="shared" si="134"/>
        <v>3</v>
      </c>
      <c r="BE52">
        <f t="shared" si="135"/>
        <v>4</v>
      </c>
      <c r="BF52">
        <f t="shared" si="136"/>
        <v>4</v>
      </c>
      <c r="BG52">
        <f t="shared" si="137"/>
        <v>5</v>
      </c>
      <c r="BH52" s="140">
        <f t="shared" si="138"/>
        <v>3</v>
      </c>
      <c r="BI52">
        <f t="shared" si="139"/>
        <v>4</v>
      </c>
      <c r="BJ52">
        <f t="shared" si="140"/>
        <v>4</v>
      </c>
      <c r="BK52" s="137">
        <f t="shared" si="141"/>
        <v>5</v>
      </c>
      <c r="BL52">
        <f t="shared" si="142"/>
        <v>4</v>
      </c>
      <c r="BM52">
        <f t="shared" si="143"/>
        <v>4</v>
      </c>
      <c r="BN52">
        <f t="shared" si="144"/>
        <v>5</v>
      </c>
      <c r="BO52">
        <f t="shared" si="145"/>
        <v>5</v>
      </c>
      <c r="BP52" s="140">
        <f t="shared" si="146"/>
        <v>4</v>
      </c>
      <c r="BQ52">
        <f t="shared" si="147"/>
        <v>4</v>
      </c>
      <c r="BR52">
        <f t="shared" si="148"/>
        <v>5</v>
      </c>
      <c r="BS52" s="137">
        <f t="shared" si="149"/>
        <v>5</v>
      </c>
      <c r="BT52">
        <f t="shared" si="150"/>
        <v>4</v>
      </c>
      <c r="BU52">
        <f t="shared" si="151"/>
        <v>4</v>
      </c>
      <c r="BV52">
        <f t="shared" si="152"/>
        <v>5</v>
      </c>
      <c r="BW52">
        <f t="shared" si="153"/>
        <v>5</v>
      </c>
      <c r="BX52" s="140">
        <f t="shared" si="154"/>
        <v>3</v>
      </c>
      <c r="BY52">
        <f t="shared" si="155"/>
        <v>4</v>
      </c>
      <c r="BZ52">
        <f t="shared" si="156"/>
        <v>4</v>
      </c>
      <c r="CA52" s="137">
        <f t="shared" si="157"/>
        <v>5</v>
      </c>
      <c r="CB52">
        <f t="shared" si="158"/>
        <v>4</v>
      </c>
      <c r="CC52">
        <f t="shared" si="159"/>
        <v>4</v>
      </c>
      <c r="CD52">
        <f t="shared" si="160"/>
        <v>5</v>
      </c>
      <c r="CE52">
        <f t="shared" si="161"/>
        <v>5</v>
      </c>
      <c r="CF52" s="140">
        <f t="shared" si="162"/>
        <v>4</v>
      </c>
      <c r="CG52">
        <f t="shared" si="163"/>
        <v>4</v>
      </c>
      <c r="CH52">
        <f t="shared" si="164"/>
        <v>5</v>
      </c>
      <c r="CI52" s="137">
        <f t="shared" si="165"/>
        <v>5</v>
      </c>
      <c r="CJ52">
        <f t="shared" si="166"/>
        <v>4</v>
      </c>
      <c r="CK52">
        <f t="shared" si="167"/>
        <v>5</v>
      </c>
      <c r="CL52">
        <f t="shared" si="168"/>
        <v>5</v>
      </c>
      <c r="CM52">
        <f t="shared" si="169"/>
        <v>6</v>
      </c>
      <c r="CN52" s="140">
        <f t="shared" si="170"/>
        <v>4</v>
      </c>
      <c r="CO52">
        <f t="shared" si="171"/>
        <v>5</v>
      </c>
      <c r="CP52">
        <f t="shared" si="172"/>
        <v>5</v>
      </c>
      <c r="CQ52" s="2">
        <f t="shared" si="173"/>
        <v>6</v>
      </c>
    </row>
    <row r="53" spans="1:95" ht="17.25" thickTop="1" thickBot="1" x14ac:dyDescent="0.3">
      <c r="A53" s="12" t="s">
        <v>191</v>
      </c>
      <c r="B53" s="64">
        <v>132</v>
      </c>
      <c r="C53" s="76">
        <f t="shared" si="87"/>
        <v>2.2000000000000002</v>
      </c>
      <c r="D53" s="64">
        <v>24</v>
      </c>
      <c r="E53" s="72">
        <v>23</v>
      </c>
      <c r="F53" s="72">
        <v>22</v>
      </c>
      <c r="G53" s="72">
        <v>20</v>
      </c>
      <c r="H53" s="76">
        <v>20</v>
      </c>
      <c r="I53" s="89">
        <f t="shared" si="88"/>
        <v>22.799999999999997</v>
      </c>
      <c r="J53" s="66">
        <f t="shared" si="89"/>
        <v>21.849999999999998</v>
      </c>
      <c r="K53" s="66">
        <f t="shared" si="90"/>
        <v>20.9</v>
      </c>
      <c r="L53" s="66">
        <f t="shared" si="91"/>
        <v>19</v>
      </c>
      <c r="M53" s="79">
        <f t="shared" si="92"/>
        <v>19</v>
      </c>
      <c r="N53" s="107">
        <v>3</v>
      </c>
      <c r="O53" s="110">
        <f t="shared" si="93"/>
        <v>1</v>
      </c>
      <c r="P53">
        <f t="shared" si="94"/>
        <v>0.95</v>
      </c>
      <c r="Q53">
        <f t="shared" si="95"/>
        <v>1.1000000000000001</v>
      </c>
      <c r="R53">
        <f t="shared" si="96"/>
        <v>1.26</v>
      </c>
      <c r="S53" s="137">
        <f t="shared" si="97"/>
        <v>1.42</v>
      </c>
      <c r="T53">
        <f t="shared" si="98"/>
        <v>0.99</v>
      </c>
      <c r="U53">
        <f t="shared" si="99"/>
        <v>1.1499999999999999</v>
      </c>
      <c r="V53">
        <f t="shared" si="100"/>
        <v>1.32</v>
      </c>
      <c r="W53" s="137">
        <f t="shared" si="101"/>
        <v>1.48</v>
      </c>
      <c r="X53">
        <f t="shared" si="102"/>
        <v>1.03</v>
      </c>
      <c r="Y53">
        <f t="shared" si="103"/>
        <v>1.21</v>
      </c>
      <c r="Z53">
        <f t="shared" si="104"/>
        <v>1.38</v>
      </c>
      <c r="AA53" s="137">
        <f t="shared" si="105"/>
        <v>1.55</v>
      </c>
      <c r="AB53">
        <f t="shared" si="106"/>
        <v>1.1399999999999999</v>
      </c>
      <c r="AC53">
        <f t="shared" si="107"/>
        <v>1.33</v>
      </c>
      <c r="AD53">
        <f t="shared" si="108"/>
        <v>1.52</v>
      </c>
      <c r="AE53" s="137">
        <f t="shared" si="109"/>
        <v>1.7</v>
      </c>
      <c r="AF53">
        <f t="shared" si="110"/>
        <v>1.1399999999999999</v>
      </c>
      <c r="AG53">
        <f t="shared" si="111"/>
        <v>1.33</v>
      </c>
      <c r="AH53">
        <f t="shared" si="112"/>
        <v>1.52</v>
      </c>
      <c r="AI53" s="137">
        <f t="shared" si="113"/>
        <v>1.7</v>
      </c>
      <c r="AJ53">
        <f t="shared" si="114"/>
        <v>1</v>
      </c>
      <c r="AK53">
        <f t="shared" si="115"/>
        <v>1.1599999999999999</v>
      </c>
      <c r="AL53">
        <f t="shared" si="116"/>
        <v>1.33</v>
      </c>
      <c r="AM53" s="137">
        <f t="shared" si="117"/>
        <v>1.5</v>
      </c>
      <c r="AN53">
        <f t="shared" si="118"/>
        <v>1.04</v>
      </c>
      <c r="AO53">
        <f t="shared" si="119"/>
        <v>1.21</v>
      </c>
      <c r="AP53">
        <f t="shared" si="120"/>
        <v>1.39</v>
      </c>
      <c r="AQ53" s="137">
        <f t="shared" si="121"/>
        <v>1.56</v>
      </c>
      <c r="AR53">
        <f t="shared" si="122"/>
        <v>1.0900000000000001</v>
      </c>
      <c r="AS53">
        <f t="shared" si="123"/>
        <v>1.27</v>
      </c>
      <c r="AT53">
        <f t="shared" si="124"/>
        <v>1.45</v>
      </c>
      <c r="AU53" s="137">
        <f t="shared" si="125"/>
        <v>1.63</v>
      </c>
      <c r="AV53">
        <f t="shared" si="126"/>
        <v>1.2</v>
      </c>
      <c r="AW53">
        <f t="shared" si="127"/>
        <v>1.4</v>
      </c>
      <c r="AX53">
        <f t="shared" si="128"/>
        <v>1.59</v>
      </c>
      <c r="AY53" s="137">
        <f t="shared" si="129"/>
        <v>1.79</v>
      </c>
      <c r="AZ53">
        <f t="shared" si="130"/>
        <v>1.26</v>
      </c>
      <c r="BA53">
        <f t="shared" si="131"/>
        <v>1.4</v>
      </c>
      <c r="BB53">
        <f t="shared" si="132"/>
        <v>1.59</v>
      </c>
      <c r="BC53">
        <f t="shared" si="133"/>
        <v>1.79</v>
      </c>
      <c r="BD53" s="110">
        <f t="shared" si="134"/>
        <v>3</v>
      </c>
      <c r="BE53">
        <f t="shared" si="135"/>
        <v>3</v>
      </c>
      <c r="BF53">
        <f t="shared" si="136"/>
        <v>3</v>
      </c>
      <c r="BG53">
        <f t="shared" si="137"/>
        <v>4</v>
      </c>
      <c r="BH53" s="140">
        <f t="shared" si="138"/>
        <v>3</v>
      </c>
      <c r="BI53">
        <f t="shared" si="139"/>
        <v>3</v>
      </c>
      <c r="BJ53">
        <f t="shared" si="140"/>
        <v>3</v>
      </c>
      <c r="BK53" s="137">
        <f t="shared" si="141"/>
        <v>4</v>
      </c>
      <c r="BL53">
        <f t="shared" si="142"/>
        <v>3</v>
      </c>
      <c r="BM53">
        <f t="shared" si="143"/>
        <v>3</v>
      </c>
      <c r="BN53">
        <f t="shared" si="144"/>
        <v>4</v>
      </c>
      <c r="BO53">
        <f t="shared" si="145"/>
        <v>4</v>
      </c>
      <c r="BP53" s="140">
        <f t="shared" si="146"/>
        <v>3</v>
      </c>
      <c r="BQ53">
        <f t="shared" si="147"/>
        <v>3</v>
      </c>
      <c r="BR53">
        <f t="shared" si="148"/>
        <v>4</v>
      </c>
      <c r="BS53" s="137">
        <f t="shared" si="149"/>
        <v>4</v>
      </c>
      <c r="BT53">
        <f t="shared" si="150"/>
        <v>3</v>
      </c>
      <c r="BU53">
        <f t="shared" si="151"/>
        <v>3</v>
      </c>
      <c r="BV53">
        <f t="shared" si="152"/>
        <v>4</v>
      </c>
      <c r="BW53">
        <f t="shared" si="153"/>
        <v>4</v>
      </c>
      <c r="BX53" s="140">
        <f t="shared" si="154"/>
        <v>3</v>
      </c>
      <c r="BY53">
        <f t="shared" si="155"/>
        <v>3</v>
      </c>
      <c r="BZ53">
        <f t="shared" si="156"/>
        <v>3</v>
      </c>
      <c r="CA53" s="137">
        <f t="shared" si="157"/>
        <v>4</v>
      </c>
      <c r="CB53">
        <f t="shared" si="158"/>
        <v>3</v>
      </c>
      <c r="CC53">
        <f t="shared" si="159"/>
        <v>3</v>
      </c>
      <c r="CD53">
        <f t="shared" si="160"/>
        <v>4</v>
      </c>
      <c r="CE53">
        <f t="shared" si="161"/>
        <v>4</v>
      </c>
      <c r="CF53" s="140">
        <f t="shared" si="162"/>
        <v>3</v>
      </c>
      <c r="CG53">
        <f t="shared" si="163"/>
        <v>3</v>
      </c>
      <c r="CH53">
        <f t="shared" si="164"/>
        <v>4</v>
      </c>
      <c r="CI53" s="137">
        <f t="shared" si="165"/>
        <v>4</v>
      </c>
      <c r="CJ53">
        <f t="shared" si="166"/>
        <v>3</v>
      </c>
      <c r="CK53">
        <f t="shared" si="167"/>
        <v>4</v>
      </c>
      <c r="CL53">
        <f t="shared" si="168"/>
        <v>4</v>
      </c>
      <c r="CM53">
        <f t="shared" si="169"/>
        <v>4</v>
      </c>
      <c r="CN53" s="140">
        <f t="shared" si="170"/>
        <v>3</v>
      </c>
      <c r="CO53">
        <f t="shared" si="171"/>
        <v>4</v>
      </c>
      <c r="CP53">
        <f t="shared" si="172"/>
        <v>4</v>
      </c>
      <c r="CQ53" s="2">
        <f t="shared" si="173"/>
        <v>4</v>
      </c>
    </row>
    <row r="54" spans="1:95" ht="17.25" thickTop="1" thickBot="1" x14ac:dyDescent="0.3">
      <c r="A54" s="12" t="s">
        <v>192</v>
      </c>
      <c r="B54" s="64">
        <v>152</v>
      </c>
      <c r="C54" s="76">
        <f t="shared" si="87"/>
        <v>2.5333333333333332</v>
      </c>
      <c r="D54" s="64">
        <v>24</v>
      </c>
      <c r="E54" s="72">
        <v>23</v>
      </c>
      <c r="F54" s="72">
        <v>22</v>
      </c>
      <c r="G54" s="72">
        <v>20</v>
      </c>
      <c r="H54" s="76">
        <v>20</v>
      </c>
      <c r="I54" s="89">
        <f t="shared" si="88"/>
        <v>22.799999999999997</v>
      </c>
      <c r="J54" s="66">
        <f t="shared" si="89"/>
        <v>21.849999999999998</v>
      </c>
      <c r="K54" s="66">
        <f t="shared" si="90"/>
        <v>20.9</v>
      </c>
      <c r="L54" s="66">
        <f t="shared" si="91"/>
        <v>19</v>
      </c>
      <c r="M54" s="79">
        <f t="shared" si="92"/>
        <v>19</v>
      </c>
      <c r="N54" s="107">
        <v>3</v>
      </c>
      <c r="O54" s="110">
        <f t="shared" si="93"/>
        <v>1</v>
      </c>
      <c r="P54">
        <f t="shared" si="94"/>
        <v>0.82</v>
      </c>
      <c r="Q54">
        <f t="shared" si="95"/>
        <v>0.96</v>
      </c>
      <c r="R54">
        <f t="shared" si="96"/>
        <v>1.1000000000000001</v>
      </c>
      <c r="S54" s="137">
        <f t="shared" si="97"/>
        <v>1.23</v>
      </c>
      <c r="T54">
        <f t="shared" si="98"/>
        <v>0.86</v>
      </c>
      <c r="U54">
        <f t="shared" si="99"/>
        <v>1</v>
      </c>
      <c r="V54">
        <f t="shared" si="100"/>
        <v>1.1399999999999999</v>
      </c>
      <c r="W54" s="137">
        <f t="shared" si="101"/>
        <v>1.29</v>
      </c>
      <c r="X54">
        <f t="shared" si="102"/>
        <v>0.9</v>
      </c>
      <c r="Y54">
        <f t="shared" si="103"/>
        <v>1.05</v>
      </c>
      <c r="Z54">
        <f t="shared" si="104"/>
        <v>1.2</v>
      </c>
      <c r="AA54" s="137">
        <f t="shared" si="105"/>
        <v>1.35</v>
      </c>
      <c r="AB54">
        <f t="shared" si="106"/>
        <v>0.99</v>
      </c>
      <c r="AC54">
        <f t="shared" si="107"/>
        <v>1.1499999999999999</v>
      </c>
      <c r="AD54">
        <f t="shared" si="108"/>
        <v>1.32</v>
      </c>
      <c r="AE54" s="137">
        <f t="shared" si="109"/>
        <v>1.48</v>
      </c>
      <c r="AF54">
        <f t="shared" si="110"/>
        <v>0.99</v>
      </c>
      <c r="AG54">
        <f t="shared" si="111"/>
        <v>1.1499999999999999</v>
      </c>
      <c r="AH54">
        <f t="shared" si="112"/>
        <v>1.32</v>
      </c>
      <c r="AI54" s="137">
        <f t="shared" si="113"/>
        <v>1.48</v>
      </c>
      <c r="AJ54">
        <f t="shared" si="114"/>
        <v>0.87</v>
      </c>
      <c r="AK54">
        <f t="shared" si="115"/>
        <v>1.01</v>
      </c>
      <c r="AL54">
        <f t="shared" si="116"/>
        <v>1.1499999999999999</v>
      </c>
      <c r="AM54" s="137">
        <f t="shared" si="117"/>
        <v>1.3</v>
      </c>
      <c r="AN54">
        <f t="shared" si="118"/>
        <v>0.9</v>
      </c>
      <c r="AO54">
        <f t="shared" si="119"/>
        <v>1.05</v>
      </c>
      <c r="AP54">
        <f t="shared" si="120"/>
        <v>1.2</v>
      </c>
      <c r="AQ54" s="137">
        <f t="shared" si="121"/>
        <v>1.35</v>
      </c>
      <c r="AR54">
        <f t="shared" si="122"/>
        <v>0.94</v>
      </c>
      <c r="AS54">
        <f t="shared" si="123"/>
        <v>1.1000000000000001</v>
      </c>
      <c r="AT54">
        <f t="shared" si="124"/>
        <v>1.26</v>
      </c>
      <c r="AU54" s="137">
        <f t="shared" si="125"/>
        <v>1.42</v>
      </c>
      <c r="AV54">
        <f t="shared" si="126"/>
        <v>1.04</v>
      </c>
      <c r="AW54">
        <f t="shared" si="127"/>
        <v>1.21</v>
      </c>
      <c r="AX54">
        <f t="shared" si="128"/>
        <v>1.39</v>
      </c>
      <c r="AY54" s="137">
        <f t="shared" si="129"/>
        <v>1.56</v>
      </c>
      <c r="AZ54">
        <f t="shared" si="130"/>
        <v>1.0900000000000001</v>
      </c>
      <c r="BA54">
        <f t="shared" si="131"/>
        <v>1.21</v>
      </c>
      <c r="BB54">
        <f t="shared" si="132"/>
        <v>1.39</v>
      </c>
      <c r="BC54">
        <f t="shared" si="133"/>
        <v>1.56</v>
      </c>
      <c r="BD54" s="110">
        <f t="shared" si="134"/>
        <v>3</v>
      </c>
      <c r="BE54">
        <f t="shared" si="135"/>
        <v>3</v>
      </c>
      <c r="BF54">
        <f t="shared" si="136"/>
        <v>3</v>
      </c>
      <c r="BG54">
        <f t="shared" si="137"/>
        <v>4</v>
      </c>
      <c r="BH54" s="140">
        <f t="shared" si="138"/>
        <v>3</v>
      </c>
      <c r="BI54">
        <f t="shared" si="139"/>
        <v>3</v>
      </c>
      <c r="BJ54">
        <f t="shared" si="140"/>
        <v>3</v>
      </c>
      <c r="BK54" s="137">
        <f t="shared" si="141"/>
        <v>4</v>
      </c>
      <c r="BL54">
        <f t="shared" si="142"/>
        <v>3</v>
      </c>
      <c r="BM54">
        <f t="shared" si="143"/>
        <v>3</v>
      </c>
      <c r="BN54">
        <f t="shared" si="144"/>
        <v>4</v>
      </c>
      <c r="BO54">
        <f t="shared" si="145"/>
        <v>4</v>
      </c>
      <c r="BP54" s="140">
        <f t="shared" si="146"/>
        <v>3</v>
      </c>
      <c r="BQ54">
        <f t="shared" si="147"/>
        <v>3</v>
      </c>
      <c r="BR54">
        <f t="shared" si="148"/>
        <v>4</v>
      </c>
      <c r="BS54" s="137">
        <f t="shared" si="149"/>
        <v>4</v>
      </c>
      <c r="BT54">
        <f t="shared" si="150"/>
        <v>3</v>
      </c>
      <c r="BU54">
        <f t="shared" si="151"/>
        <v>3</v>
      </c>
      <c r="BV54">
        <f t="shared" si="152"/>
        <v>4</v>
      </c>
      <c r="BW54">
        <f t="shared" si="153"/>
        <v>4</v>
      </c>
      <c r="BX54" s="140">
        <f t="shared" si="154"/>
        <v>3</v>
      </c>
      <c r="BY54">
        <f t="shared" si="155"/>
        <v>3</v>
      </c>
      <c r="BZ54">
        <f t="shared" si="156"/>
        <v>3</v>
      </c>
      <c r="CA54" s="137">
        <f t="shared" si="157"/>
        <v>4</v>
      </c>
      <c r="CB54">
        <f t="shared" si="158"/>
        <v>3</v>
      </c>
      <c r="CC54">
        <f t="shared" si="159"/>
        <v>3</v>
      </c>
      <c r="CD54">
        <f t="shared" si="160"/>
        <v>4</v>
      </c>
      <c r="CE54">
        <f t="shared" si="161"/>
        <v>4</v>
      </c>
      <c r="CF54" s="140">
        <f t="shared" si="162"/>
        <v>3</v>
      </c>
      <c r="CG54">
        <f t="shared" si="163"/>
        <v>3</v>
      </c>
      <c r="CH54">
        <f t="shared" si="164"/>
        <v>4</v>
      </c>
      <c r="CI54" s="137">
        <f t="shared" si="165"/>
        <v>4</v>
      </c>
      <c r="CJ54">
        <f t="shared" si="166"/>
        <v>3</v>
      </c>
      <c r="CK54">
        <f t="shared" si="167"/>
        <v>4</v>
      </c>
      <c r="CL54">
        <f t="shared" si="168"/>
        <v>4</v>
      </c>
      <c r="CM54">
        <f t="shared" si="169"/>
        <v>4</v>
      </c>
      <c r="CN54" s="140">
        <f t="shared" si="170"/>
        <v>3</v>
      </c>
      <c r="CO54">
        <f t="shared" si="171"/>
        <v>4</v>
      </c>
      <c r="CP54">
        <f t="shared" si="172"/>
        <v>4</v>
      </c>
      <c r="CQ54" s="2">
        <f t="shared" si="173"/>
        <v>4</v>
      </c>
    </row>
    <row r="55" spans="1:95" ht="17.25" thickTop="1" thickBot="1" x14ac:dyDescent="0.3">
      <c r="A55" s="12" t="s">
        <v>193</v>
      </c>
      <c r="B55" s="64">
        <v>165</v>
      </c>
      <c r="C55" s="76">
        <f t="shared" si="87"/>
        <v>2.75</v>
      </c>
      <c r="D55" s="64">
        <v>24</v>
      </c>
      <c r="E55" s="72">
        <v>23</v>
      </c>
      <c r="F55" s="72">
        <v>22</v>
      </c>
      <c r="G55" s="72">
        <v>20</v>
      </c>
      <c r="H55" s="76">
        <v>20</v>
      </c>
      <c r="I55" s="89">
        <f t="shared" si="88"/>
        <v>22.799999999999997</v>
      </c>
      <c r="J55" s="66">
        <f t="shared" si="89"/>
        <v>21.849999999999998</v>
      </c>
      <c r="K55" s="66">
        <f t="shared" si="90"/>
        <v>20.9</v>
      </c>
      <c r="L55" s="66">
        <f t="shared" si="91"/>
        <v>19</v>
      </c>
      <c r="M55" s="79">
        <f t="shared" si="92"/>
        <v>19</v>
      </c>
      <c r="N55" s="107">
        <v>3</v>
      </c>
      <c r="O55" s="110">
        <f t="shared" si="93"/>
        <v>1</v>
      </c>
      <c r="P55">
        <f t="shared" si="94"/>
        <v>0.76</v>
      </c>
      <c r="Q55">
        <f t="shared" si="95"/>
        <v>0.88</v>
      </c>
      <c r="R55">
        <f t="shared" si="96"/>
        <v>1.01</v>
      </c>
      <c r="S55" s="137">
        <f t="shared" si="97"/>
        <v>1.1399999999999999</v>
      </c>
      <c r="T55">
        <f t="shared" si="98"/>
        <v>0.79</v>
      </c>
      <c r="U55">
        <f t="shared" si="99"/>
        <v>0.92</v>
      </c>
      <c r="V55">
        <f t="shared" si="100"/>
        <v>1.05</v>
      </c>
      <c r="W55" s="137">
        <f t="shared" si="101"/>
        <v>1.19</v>
      </c>
      <c r="X55">
        <f t="shared" si="102"/>
        <v>0.83</v>
      </c>
      <c r="Y55">
        <f t="shared" si="103"/>
        <v>0.96</v>
      </c>
      <c r="Z55">
        <f t="shared" si="104"/>
        <v>1.1000000000000001</v>
      </c>
      <c r="AA55" s="137">
        <f t="shared" si="105"/>
        <v>1.24</v>
      </c>
      <c r="AB55">
        <f t="shared" si="106"/>
        <v>0.91</v>
      </c>
      <c r="AC55">
        <f t="shared" si="107"/>
        <v>1.06</v>
      </c>
      <c r="AD55">
        <f t="shared" si="108"/>
        <v>1.21</v>
      </c>
      <c r="AE55" s="137">
        <f t="shared" si="109"/>
        <v>1.36</v>
      </c>
      <c r="AF55">
        <f t="shared" si="110"/>
        <v>0.91</v>
      </c>
      <c r="AG55">
        <f t="shared" si="111"/>
        <v>1.06</v>
      </c>
      <c r="AH55">
        <f t="shared" si="112"/>
        <v>1.21</v>
      </c>
      <c r="AI55" s="137">
        <f t="shared" si="113"/>
        <v>1.36</v>
      </c>
      <c r="AJ55">
        <f t="shared" si="114"/>
        <v>0.8</v>
      </c>
      <c r="AK55">
        <f t="shared" si="115"/>
        <v>0.93</v>
      </c>
      <c r="AL55">
        <f t="shared" si="116"/>
        <v>1.06</v>
      </c>
      <c r="AM55" s="137">
        <f t="shared" si="117"/>
        <v>1.2</v>
      </c>
      <c r="AN55">
        <f t="shared" si="118"/>
        <v>0.83</v>
      </c>
      <c r="AO55">
        <f t="shared" si="119"/>
        <v>0.97</v>
      </c>
      <c r="AP55">
        <f t="shared" si="120"/>
        <v>1.1100000000000001</v>
      </c>
      <c r="AQ55" s="137">
        <f t="shared" si="121"/>
        <v>1.25</v>
      </c>
      <c r="AR55">
        <f t="shared" si="122"/>
        <v>0.87</v>
      </c>
      <c r="AS55">
        <f t="shared" si="123"/>
        <v>1.01</v>
      </c>
      <c r="AT55">
        <f t="shared" si="124"/>
        <v>1.1599999999999999</v>
      </c>
      <c r="AU55" s="137">
        <f t="shared" si="125"/>
        <v>1.3</v>
      </c>
      <c r="AV55">
        <f t="shared" si="126"/>
        <v>0.96</v>
      </c>
      <c r="AW55">
        <f t="shared" si="127"/>
        <v>1.1200000000000001</v>
      </c>
      <c r="AX55">
        <f t="shared" si="128"/>
        <v>1.28</v>
      </c>
      <c r="AY55" s="137">
        <f t="shared" si="129"/>
        <v>1.44</v>
      </c>
      <c r="AZ55">
        <f t="shared" si="130"/>
        <v>1.01</v>
      </c>
      <c r="BA55">
        <f t="shared" si="131"/>
        <v>1.1200000000000001</v>
      </c>
      <c r="BB55">
        <f t="shared" si="132"/>
        <v>1.28</v>
      </c>
      <c r="BC55">
        <f t="shared" si="133"/>
        <v>1.44</v>
      </c>
      <c r="BD55" s="110">
        <f t="shared" si="134"/>
        <v>3</v>
      </c>
      <c r="BE55">
        <f t="shared" si="135"/>
        <v>3</v>
      </c>
      <c r="BF55">
        <f t="shared" si="136"/>
        <v>3</v>
      </c>
      <c r="BG55">
        <f t="shared" si="137"/>
        <v>4</v>
      </c>
      <c r="BH55" s="140">
        <f t="shared" si="138"/>
        <v>3</v>
      </c>
      <c r="BI55">
        <f t="shared" si="139"/>
        <v>3</v>
      </c>
      <c r="BJ55">
        <f t="shared" si="140"/>
        <v>3</v>
      </c>
      <c r="BK55" s="137">
        <f t="shared" si="141"/>
        <v>4</v>
      </c>
      <c r="BL55">
        <f t="shared" si="142"/>
        <v>3</v>
      </c>
      <c r="BM55">
        <f t="shared" si="143"/>
        <v>3</v>
      </c>
      <c r="BN55">
        <f t="shared" si="144"/>
        <v>4</v>
      </c>
      <c r="BO55">
        <f t="shared" si="145"/>
        <v>4</v>
      </c>
      <c r="BP55" s="140">
        <f t="shared" si="146"/>
        <v>3</v>
      </c>
      <c r="BQ55">
        <f t="shared" si="147"/>
        <v>3</v>
      </c>
      <c r="BR55">
        <f t="shared" si="148"/>
        <v>4</v>
      </c>
      <c r="BS55" s="137">
        <f t="shared" si="149"/>
        <v>4</v>
      </c>
      <c r="BT55">
        <f t="shared" si="150"/>
        <v>3</v>
      </c>
      <c r="BU55">
        <f t="shared" si="151"/>
        <v>3</v>
      </c>
      <c r="BV55">
        <f t="shared" si="152"/>
        <v>4</v>
      </c>
      <c r="BW55">
        <f t="shared" si="153"/>
        <v>4</v>
      </c>
      <c r="BX55" s="140">
        <f t="shared" si="154"/>
        <v>3</v>
      </c>
      <c r="BY55">
        <f t="shared" si="155"/>
        <v>3</v>
      </c>
      <c r="BZ55">
        <f t="shared" si="156"/>
        <v>3</v>
      </c>
      <c r="CA55" s="137">
        <f t="shared" si="157"/>
        <v>4</v>
      </c>
      <c r="CB55">
        <f t="shared" si="158"/>
        <v>3</v>
      </c>
      <c r="CC55">
        <f t="shared" si="159"/>
        <v>3</v>
      </c>
      <c r="CD55">
        <f t="shared" si="160"/>
        <v>4</v>
      </c>
      <c r="CE55">
        <f t="shared" si="161"/>
        <v>4</v>
      </c>
      <c r="CF55" s="140">
        <f t="shared" si="162"/>
        <v>3</v>
      </c>
      <c r="CG55">
        <f t="shared" si="163"/>
        <v>3</v>
      </c>
      <c r="CH55">
        <f t="shared" si="164"/>
        <v>4</v>
      </c>
      <c r="CI55" s="137">
        <f t="shared" si="165"/>
        <v>4</v>
      </c>
      <c r="CJ55">
        <f t="shared" si="166"/>
        <v>3</v>
      </c>
      <c r="CK55">
        <f t="shared" si="167"/>
        <v>4</v>
      </c>
      <c r="CL55">
        <f t="shared" si="168"/>
        <v>4</v>
      </c>
      <c r="CM55">
        <f t="shared" si="169"/>
        <v>4</v>
      </c>
      <c r="CN55" s="140">
        <f t="shared" si="170"/>
        <v>3</v>
      </c>
      <c r="CO55">
        <f t="shared" si="171"/>
        <v>4</v>
      </c>
      <c r="CP55">
        <f t="shared" si="172"/>
        <v>4</v>
      </c>
      <c r="CQ55" s="2">
        <f t="shared" si="173"/>
        <v>4</v>
      </c>
    </row>
    <row r="56" spans="1:95" ht="17.25" thickTop="1" thickBot="1" x14ac:dyDescent="0.3">
      <c r="A56" s="12" t="s">
        <v>194</v>
      </c>
      <c r="B56" s="64">
        <v>178</v>
      </c>
      <c r="C56" s="76">
        <f t="shared" si="87"/>
        <v>2.9666666666666668</v>
      </c>
      <c r="D56" s="64">
        <v>24</v>
      </c>
      <c r="E56" s="72">
        <v>23</v>
      </c>
      <c r="F56" s="72">
        <v>22</v>
      </c>
      <c r="G56" s="72">
        <v>20</v>
      </c>
      <c r="H56" s="76">
        <v>20</v>
      </c>
      <c r="I56" s="89">
        <f t="shared" si="88"/>
        <v>22.799999999999997</v>
      </c>
      <c r="J56" s="66">
        <f t="shared" si="89"/>
        <v>21.849999999999998</v>
      </c>
      <c r="K56" s="66">
        <f t="shared" si="90"/>
        <v>20.9</v>
      </c>
      <c r="L56" s="66">
        <f t="shared" si="91"/>
        <v>19</v>
      </c>
      <c r="M56" s="79">
        <f t="shared" si="92"/>
        <v>19</v>
      </c>
      <c r="N56" s="107">
        <v>3</v>
      </c>
      <c r="O56" s="110">
        <f t="shared" si="93"/>
        <v>1</v>
      </c>
      <c r="P56">
        <f t="shared" si="94"/>
        <v>0.7</v>
      </c>
      <c r="Q56">
        <f t="shared" si="95"/>
        <v>0.82</v>
      </c>
      <c r="R56">
        <f t="shared" si="96"/>
        <v>0.94</v>
      </c>
      <c r="S56" s="137">
        <f t="shared" si="97"/>
        <v>1.05</v>
      </c>
      <c r="T56">
        <f t="shared" si="98"/>
        <v>0.73</v>
      </c>
      <c r="U56">
        <f t="shared" si="99"/>
        <v>0.85</v>
      </c>
      <c r="V56">
        <f t="shared" si="100"/>
        <v>0.98</v>
      </c>
      <c r="W56" s="137">
        <f t="shared" si="101"/>
        <v>1.1000000000000001</v>
      </c>
      <c r="X56">
        <f t="shared" si="102"/>
        <v>0.77</v>
      </c>
      <c r="Y56">
        <f t="shared" si="103"/>
        <v>0.89</v>
      </c>
      <c r="Z56">
        <f t="shared" si="104"/>
        <v>1.02</v>
      </c>
      <c r="AA56" s="137">
        <f t="shared" si="105"/>
        <v>1.1499999999999999</v>
      </c>
      <c r="AB56">
        <f t="shared" si="106"/>
        <v>0.84</v>
      </c>
      <c r="AC56">
        <f t="shared" si="107"/>
        <v>0.98</v>
      </c>
      <c r="AD56">
        <f t="shared" si="108"/>
        <v>1.1200000000000001</v>
      </c>
      <c r="AE56" s="137">
        <f t="shared" si="109"/>
        <v>1.26</v>
      </c>
      <c r="AF56">
        <f t="shared" si="110"/>
        <v>0.84</v>
      </c>
      <c r="AG56">
        <f t="shared" si="111"/>
        <v>0.98</v>
      </c>
      <c r="AH56">
        <f t="shared" si="112"/>
        <v>1.1200000000000001</v>
      </c>
      <c r="AI56" s="137">
        <f t="shared" si="113"/>
        <v>1.26</v>
      </c>
      <c r="AJ56">
        <f t="shared" si="114"/>
        <v>0.74</v>
      </c>
      <c r="AK56">
        <f t="shared" si="115"/>
        <v>0.86</v>
      </c>
      <c r="AL56">
        <f t="shared" si="116"/>
        <v>0.99</v>
      </c>
      <c r="AM56" s="137">
        <f t="shared" si="117"/>
        <v>1.1100000000000001</v>
      </c>
      <c r="AN56">
        <f t="shared" si="118"/>
        <v>0.77</v>
      </c>
      <c r="AO56">
        <f t="shared" si="119"/>
        <v>0.9</v>
      </c>
      <c r="AP56">
        <f t="shared" si="120"/>
        <v>1.03</v>
      </c>
      <c r="AQ56" s="137">
        <f t="shared" si="121"/>
        <v>1.1599999999999999</v>
      </c>
      <c r="AR56">
        <f t="shared" si="122"/>
        <v>0.81</v>
      </c>
      <c r="AS56">
        <f t="shared" si="123"/>
        <v>0.94</v>
      </c>
      <c r="AT56">
        <f t="shared" si="124"/>
        <v>1.08</v>
      </c>
      <c r="AU56" s="137">
        <f t="shared" si="125"/>
        <v>1.21</v>
      </c>
      <c r="AV56">
        <f t="shared" si="126"/>
        <v>0.89</v>
      </c>
      <c r="AW56">
        <f t="shared" si="127"/>
        <v>1.03</v>
      </c>
      <c r="AX56">
        <f t="shared" si="128"/>
        <v>1.18</v>
      </c>
      <c r="AY56" s="137">
        <f t="shared" si="129"/>
        <v>1.33</v>
      </c>
      <c r="AZ56">
        <f t="shared" si="130"/>
        <v>0.93</v>
      </c>
      <c r="BA56">
        <f t="shared" si="131"/>
        <v>1.03</v>
      </c>
      <c r="BB56">
        <f t="shared" si="132"/>
        <v>1.18</v>
      </c>
      <c r="BC56">
        <f t="shared" si="133"/>
        <v>1.33</v>
      </c>
      <c r="BD56" s="110">
        <f t="shared" si="134"/>
        <v>3</v>
      </c>
      <c r="BE56">
        <f t="shared" si="135"/>
        <v>3</v>
      </c>
      <c r="BF56">
        <f t="shared" si="136"/>
        <v>3</v>
      </c>
      <c r="BG56">
        <f t="shared" si="137"/>
        <v>4</v>
      </c>
      <c r="BH56" s="140">
        <f t="shared" si="138"/>
        <v>3</v>
      </c>
      <c r="BI56">
        <f t="shared" si="139"/>
        <v>3</v>
      </c>
      <c r="BJ56">
        <f t="shared" si="140"/>
        <v>3</v>
      </c>
      <c r="BK56" s="137">
        <f t="shared" si="141"/>
        <v>4</v>
      </c>
      <c r="BL56">
        <f t="shared" si="142"/>
        <v>3</v>
      </c>
      <c r="BM56">
        <f t="shared" si="143"/>
        <v>3</v>
      </c>
      <c r="BN56">
        <f t="shared" si="144"/>
        <v>4</v>
      </c>
      <c r="BO56">
        <f t="shared" si="145"/>
        <v>4</v>
      </c>
      <c r="BP56" s="140">
        <f t="shared" si="146"/>
        <v>3</v>
      </c>
      <c r="BQ56">
        <f t="shared" si="147"/>
        <v>3</v>
      </c>
      <c r="BR56">
        <f t="shared" si="148"/>
        <v>4</v>
      </c>
      <c r="BS56" s="137">
        <f t="shared" si="149"/>
        <v>4</v>
      </c>
      <c r="BT56">
        <f t="shared" si="150"/>
        <v>3</v>
      </c>
      <c r="BU56">
        <f t="shared" si="151"/>
        <v>3</v>
      </c>
      <c r="BV56">
        <f t="shared" si="152"/>
        <v>4</v>
      </c>
      <c r="BW56">
        <f t="shared" si="153"/>
        <v>4</v>
      </c>
      <c r="BX56" s="140">
        <f t="shared" si="154"/>
        <v>3</v>
      </c>
      <c r="BY56">
        <f t="shared" si="155"/>
        <v>3</v>
      </c>
      <c r="BZ56">
        <f t="shared" si="156"/>
        <v>3</v>
      </c>
      <c r="CA56" s="137">
        <f t="shared" si="157"/>
        <v>4</v>
      </c>
      <c r="CB56">
        <f t="shared" si="158"/>
        <v>3</v>
      </c>
      <c r="CC56">
        <f t="shared" si="159"/>
        <v>3</v>
      </c>
      <c r="CD56">
        <f t="shared" si="160"/>
        <v>4</v>
      </c>
      <c r="CE56">
        <f t="shared" si="161"/>
        <v>4</v>
      </c>
      <c r="CF56" s="140">
        <f t="shared" si="162"/>
        <v>3</v>
      </c>
      <c r="CG56">
        <f t="shared" si="163"/>
        <v>3</v>
      </c>
      <c r="CH56">
        <f t="shared" si="164"/>
        <v>4</v>
      </c>
      <c r="CI56" s="137">
        <f t="shared" si="165"/>
        <v>4</v>
      </c>
      <c r="CJ56">
        <f t="shared" si="166"/>
        <v>3</v>
      </c>
      <c r="CK56">
        <f t="shared" si="167"/>
        <v>4</v>
      </c>
      <c r="CL56">
        <f t="shared" si="168"/>
        <v>4</v>
      </c>
      <c r="CM56">
        <f t="shared" si="169"/>
        <v>4</v>
      </c>
      <c r="CN56" s="140">
        <f t="shared" si="170"/>
        <v>3</v>
      </c>
      <c r="CO56">
        <f t="shared" si="171"/>
        <v>4</v>
      </c>
      <c r="CP56">
        <f t="shared" si="172"/>
        <v>4</v>
      </c>
      <c r="CQ56" s="2">
        <f t="shared" si="173"/>
        <v>4</v>
      </c>
    </row>
    <row r="57" spans="1:95" ht="17.25" thickTop="1" thickBot="1" x14ac:dyDescent="0.3">
      <c r="A57" s="12" t="s">
        <v>113</v>
      </c>
      <c r="B57" s="64">
        <v>43</v>
      </c>
      <c r="C57" s="76">
        <f t="shared" si="87"/>
        <v>0.71666666666666667</v>
      </c>
      <c r="D57" s="64">
        <v>260</v>
      </c>
      <c r="E57" s="72">
        <v>200</v>
      </c>
      <c r="F57" s="72">
        <v>170</v>
      </c>
      <c r="G57" s="72">
        <v>100</v>
      </c>
      <c r="H57" s="76">
        <v>100</v>
      </c>
      <c r="I57" s="89">
        <f t="shared" si="88"/>
        <v>247</v>
      </c>
      <c r="J57" s="66">
        <f t="shared" si="89"/>
        <v>190</v>
      </c>
      <c r="K57" s="66">
        <f t="shared" si="90"/>
        <v>161.5</v>
      </c>
      <c r="L57" s="66">
        <f t="shared" si="91"/>
        <v>95</v>
      </c>
      <c r="M57" s="79">
        <f t="shared" si="92"/>
        <v>95</v>
      </c>
      <c r="N57" s="107">
        <v>1</v>
      </c>
      <c r="O57" s="110">
        <f t="shared" si="93"/>
        <v>1</v>
      </c>
      <c r="P57">
        <f t="shared" si="94"/>
        <v>0.81</v>
      </c>
      <c r="Q57">
        <f t="shared" si="95"/>
        <v>0.94</v>
      </c>
      <c r="R57">
        <f t="shared" si="96"/>
        <v>1.07</v>
      </c>
      <c r="S57" s="137">
        <f t="shared" si="97"/>
        <v>1.21</v>
      </c>
      <c r="T57">
        <f t="shared" si="98"/>
        <v>1.05</v>
      </c>
      <c r="U57">
        <f t="shared" si="99"/>
        <v>1.22</v>
      </c>
      <c r="V57">
        <f t="shared" si="100"/>
        <v>1.4</v>
      </c>
      <c r="W57" s="137">
        <f t="shared" si="101"/>
        <v>1.57</v>
      </c>
      <c r="X57">
        <f t="shared" si="102"/>
        <v>1.23</v>
      </c>
      <c r="Y57">
        <f t="shared" si="103"/>
        <v>1.44</v>
      </c>
      <c r="Z57">
        <f t="shared" si="104"/>
        <v>1.64</v>
      </c>
      <c r="AA57" s="137">
        <f t="shared" si="105"/>
        <v>1.85</v>
      </c>
      <c r="AB57">
        <f t="shared" si="106"/>
        <v>2.09</v>
      </c>
      <c r="AC57">
        <f t="shared" si="107"/>
        <v>2.44</v>
      </c>
      <c r="AD57">
        <f t="shared" si="108"/>
        <v>2.79</v>
      </c>
      <c r="AE57" s="137">
        <f t="shared" si="109"/>
        <v>3.14</v>
      </c>
      <c r="AF57">
        <f t="shared" si="110"/>
        <v>2.09</v>
      </c>
      <c r="AG57">
        <f t="shared" si="111"/>
        <v>2.44</v>
      </c>
      <c r="AH57">
        <f t="shared" si="112"/>
        <v>2.79</v>
      </c>
      <c r="AI57" s="137">
        <f t="shared" si="113"/>
        <v>3.14</v>
      </c>
      <c r="AJ57">
        <f t="shared" si="114"/>
        <v>0.85</v>
      </c>
      <c r="AK57">
        <f t="shared" si="115"/>
        <v>0.99</v>
      </c>
      <c r="AL57">
        <f t="shared" si="116"/>
        <v>1.1299999999999999</v>
      </c>
      <c r="AM57" s="137">
        <f t="shared" si="117"/>
        <v>1.27</v>
      </c>
      <c r="AN57">
        <f t="shared" si="118"/>
        <v>1.1000000000000001</v>
      </c>
      <c r="AO57">
        <f t="shared" si="119"/>
        <v>1.29</v>
      </c>
      <c r="AP57">
        <f t="shared" si="120"/>
        <v>1.47</v>
      </c>
      <c r="AQ57" s="137">
        <f t="shared" si="121"/>
        <v>1.65</v>
      </c>
      <c r="AR57">
        <f t="shared" si="122"/>
        <v>1.3</v>
      </c>
      <c r="AS57">
        <f t="shared" si="123"/>
        <v>1.51</v>
      </c>
      <c r="AT57">
        <f t="shared" si="124"/>
        <v>1.73</v>
      </c>
      <c r="AU57" s="137">
        <f t="shared" si="125"/>
        <v>1.94</v>
      </c>
      <c r="AV57">
        <f t="shared" si="126"/>
        <v>2.2000000000000002</v>
      </c>
      <c r="AW57">
        <f t="shared" si="127"/>
        <v>2.57</v>
      </c>
      <c r="AX57">
        <f t="shared" si="128"/>
        <v>2.94</v>
      </c>
      <c r="AY57" s="137">
        <f t="shared" si="129"/>
        <v>3.3</v>
      </c>
      <c r="AZ57">
        <f t="shared" si="130"/>
        <v>2.3199999999999998</v>
      </c>
      <c r="BA57">
        <f t="shared" si="131"/>
        <v>2.57</v>
      </c>
      <c r="BB57">
        <f t="shared" si="132"/>
        <v>2.94</v>
      </c>
      <c r="BC57">
        <f t="shared" si="133"/>
        <v>3.3</v>
      </c>
      <c r="BD57" s="110">
        <f>ROUNDUP(150/(D57*O57),0)</f>
        <v>1</v>
      </c>
      <c r="BE57">
        <f>ROUNDUP(175/(D57*O57),0)</f>
        <v>1</v>
      </c>
      <c r="BF57">
        <f>ROUNDUP(200/(D57*O57),0)</f>
        <v>1</v>
      </c>
      <c r="BG57">
        <f>ROUNDUP(225/(D57*O57),0)</f>
        <v>1</v>
      </c>
      <c r="BH57" s="140">
        <f>ROUNDUP(150/(E57*O57),0)</f>
        <v>1</v>
      </c>
      <c r="BI57">
        <f>ROUNDUP(175/(E57*O57),0)</f>
        <v>1</v>
      </c>
      <c r="BJ57">
        <f>ROUNDUP(200/(E57*O57),0)</f>
        <v>1</v>
      </c>
      <c r="BK57" s="137">
        <f>ROUNDUP(225/(E57*O57),0)</f>
        <v>2</v>
      </c>
      <c r="BL57">
        <f>ROUNDUP(150/(F57*O57),0)</f>
        <v>1</v>
      </c>
      <c r="BM57">
        <f>ROUNDUP(175/(F57*O57),0)</f>
        <v>2</v>
      </c>
      <c r="BN57">
        <f>ROUNDUP(200/(F57*O57),0)</f>
        <v>2</v>
      </c>
      <c r="BO57">
        <f>ROUNDUP(225/(F57*O57),0)</f>
        <v>2</v>
      </c>
      <c r="BP57" s="140">
        <f>ROUNDUP(150/(G57*O57),0)</f>
        <v>2</v>
      </c>
      <c r="BQ57">
        <f>ROUNDUP(175/(G57*O57),0)</f>
        <v>2</v>
      </c>
      <c r="BR57">
        <f>ROUNDUP(200/(G57*O57),0)</f>
        <v>2</v>
      </c>
      <c r="BS57" s="137">
        <f>ROUNDUP(225/(G57*O57),0)</f>
        <v>3</v>
      </c>
      <c r="BT57">
        <f>ROUNDUP(150/(H57*O57),0)</f>
        <v>2</v>
      </c>
      <c r="BU57">
        <f>ROUNDUP(175/(H57*O57),0)</f>
        <v>2</v>
      </c>
      <c r="BV57">
        <f>ROUNDUP(200/(H57*O57),0)</f>
        <v>2</v>
      </c>
      <c r="BW57">
        <f>ROUNDUP(225/(H57*O57),0)</f>
        <v>3</v>
      </c>
      <c r="BX57" s="140">
        <f>ROUNDUP(150/(I57*O57),0)</f>
        <v>1</v>
      </c>
      <c r="BY57">
        <f>ROUNDUP(175/(I57*O57),0)</f>
        <v>1</v>
      </c>
      <c r="BZ57">
        <f>ROUNDUP(200/(I57*O57),0)</f>
        <v>1</v>
      </c>
      <c r="CA57" s="137">
        <f>ROUNDUP(225/(I57*O57),0)</f>
        <v>1</v>
      </c>
      <c r="CB57">
        <f>ROUNDUP(150/(J57*O57),0)</f>
        <v>1</v>
      </c>
      <c r="CC57">
        <f>ROUNDUP(175/(J57*O57),0)</f>
        <v>1</v>
      </c>
      <c r="CD57">
        <f>ROUNDUP(200/(J57*O57),0)</f>
        <v>2</v>
      </c>
      <c r="CE57">
        <f>ROUNDUP(225/(J57*O57),0)</f>
        <v>2</v>
      </c>
      <c r="CF57" s="140">
        <f>ROUNDUP(150/(K57*O57),0)</f>
        <v>1</v>
      </c>
      <c r="CG57">
        <f>ROUNDUP(175/(K57*O57),0)</f>
        <v>2</v>
      </c>
      <c r="CH57">
        <f>ROUNDUP(200/(K57*O57),0)</f>
        <v>2</v>
      </c>
      <c r="CI57" s="137">
        <f>ROUNDUP(225/(K57*O57),0)</f>
        <v>2</v>
      </c>
      <c r="CJ57">
        <f>ROUNDUP(150/(L57*O57),0)</f>
        <v>2</v>
      </c>
      <c r="CK57">
        <f>ROUNDUP(175/(L57*O57),0)</f>
        <v>2</v>
      </c>
      <c r="CL57">
        <f>ROUNDUP(200/(L57*O57),0)</f>
        <v>3</v>
      </c>
      <c r="CM57">
        <f>ROUNDUP(225/(L57*O57),0)</f>
        <v>3</v>
      </c>
      <c r="CN57" s="140">
        <f>ROUNDUP(150/(M57*O57),0)</f>
        <v>2</v>
      </c>
      <c r="CO57">
        <f>ROUNDUP(175/(M57*O57),0)</f>
        <v>2</v>
      </c>
      <c r="CP57">
        <f>ROUNDUP(200/(M57*O57),0)</f>
        <v>3</v>
      </c>
      <c r="CQ57" s="2">
        <f>ROUNDUP(225/(M57*O57),0)</f>
        <v>3</v>
      </c>
    </row>
    <row r="58" spans="1:95" ht="17.25" thickTop="1" thickBot="1" x14ac:dyDescent="0.3">
      <c r="A58" s="12" t="s">
        <v>117</v>
      </c>
      <c r="B58" s="64">
        <v>25</v>
      </c>
      <c r="C58" s="76">
        <f t="shared" si="87"/>
        <v>0.41666666666666669</v>
      </c>
      <c r="D58" s="64">
        <v>252</v>
      </c>
      <c r="E58" s="72">
        <v>210</v>
      </c>
      <c r="F58" s="72">
        <v>189</v>
      </c>
      <c r="G58" s="72">
        <v>140</v>
      </c>
      <c r="H58" s="76">
        <v>112</v>
      </c>
      <c r="I58" s="89">
        <f t="shared" si="88"/>
        <v>239.39999999999998</v>
      </c>
      <c r="J58" s="66">
        <f t="shared" si="89"/>
        <v>199.5</v>
      </c>
      <c r="K58" s="66">
        <f t="shared" si="90"/>
        <v>179.54999999999998</v>
      </c>
      <c r="L58" s="66">
        <f t="shared" si="91"/>
        <v>133</v>
      </c>
      <c r="M58" s="79">
        <f t="shared" si="92"/>
        <v>106.39999999999999</v>
      </c>
      <c r="N58" s="107">
        <v>1</v>
      </c>
      <c r="O58" s="110">
        <f t="shared" si="93"/>
        <v>1</v>
      </c>
      <c r="P58">
        <f t="shared" si="94"/>
        <v>1.43</v>
      </c>
      <c r="Q58">
        <f t="shared" si="95"/>
        <v>1.67</v>
      </c>
      <c r="R58">
        <f t="shared" si="96"/>
        <v>1.9</v>
      </c>
      <c r="S58" s="137">
        <f t="shared" si="97"/>
        <v>2.14</v>
      </c>
      <c r="T58">
        <f t="shared" si="98"/>
        <v>1.71</v>
      </c>
      <c r="U58">
        <f t="shared" si="99"/>
        <v>2</v>
      </c>
      <c r="V58">
        <f t="shared" si="100"/>
        <v>2.29</v>
      </c>
      <c r="W58" s="137">
        <f t="shared" si="101"/>
        <v>2.57</v>
      </c>
      <c r="X58">
        <f t="shared" si="102"/>
        <v>1.9</v>
      </c>
      <c r="Y58">
        <f t="shared" si="103"/>
        <v>2.2200000000000002</v>
      </c>
      <c r="Z58">
        <f t="shared" si="104"/>
        <v>2.54</v>
      </c>
      <c r="AA58" s="137">
        <f t="shared" si="105"/>
        <v>2.86</v>
      </c>
      <c r="AB58">
        <f t="shared" si="106"/>
        <v>2.57</v>
      </c>
      <c r="AC58">
        <f t="shared" si="107"/>
        <v>3</v>
      </c>
      <c r="AD58">
        <f t="shared" si="108"/>
        <v>3.43</v>
      </c>
      <c r="AE58" s="137">
        <f t="shared" si="109"/>
        <v>3.86</v>
      </c>
      <c r="AF58">
        <f t="shared" si="110"/>
        <v>3.21</v>
      </c>
      <c r="AG58">
        <f t="shared" si="111"/>
        <v>3.75</v>
      </c>
      <c r="AH58">
        <f t="shared" si="112"/>
        <v>4.29</v>
      </c>
      <c r="AI58" s="137">
        <f t="shared" si="113"/>
        <v>4.82</v>
      </c>
      <c r="AJ58">
        <f t="shared" si="114"/>
        <v>1.5</v>
      </c>
      <c r="AK58">
        <f t="shared" si="115"/>
        <v>1.75</v>
      </c>
      <c r="AL58">
        <f t="shared" si="116"/>
        <v>2.0099999999999998</v>
      </c>
      <c r="AM58" s="137">
        <f t="shared" si="117"/>
        <v>2.2599999999999998</v>
      </c>
      <c r="AN58">
        <f t="shared" si="118"/>
        <v>1.8</v>
      </c>
      <c r="AO58">
        <f t="shared" si="119"/>
        <v>2.11</v>
      </c>
      <c r="AP58">
        <f t="shared" si="120"/>
        <v>2.41</v>
      </c>
      <c r="AQ58" s="137">
        <f t="shared" si="121"/>
        <v>2.71</v>
      </c>
      <c r="AR58">
        <f t="shared" si="122"/>
        <v>2.0099999999999998</v>
      </c>
      <c r="AS58">
        <f t="shared" si="123"/>
        <v>2.34</v>
      </c>
      <c r="AT58">
        <f t="shared" si="124"/>
        <v>2.67</v>
      </c>
      <c r="AU58" s="137">
        <f t="shared" si="125"/>
        <v>3.01</v>
      </c>
      <c r="AV58">
        <f t="shared" si="126"/>
        <v>2.71</v>
      </c>
      <c r="AW58">
        <f t="shared" si="127"/>
        <v>3.16</v>
      </c>
      <c r="AX58">
        <f t="shared" si="128"/>
        <v>3.61</v>
      </c>
      <c r="AY58" s="137">
        <f t="shared" si="129"/>
        <v>4.0599999999999996</v>
      </c>
      <c r="AZ58">
        <f t="shared" si="130"/>
        <v>3.56</v>
      </c>
      <c r="BA58">
        <f t="shared" si="131"/>
        <v>3.95</v>
      </c>
      <c r="BB58">
        <f t="shared" si="132"/>
        <v>4.51</v>
      </c>
      <c r="BC58">
        <f t="shared" si="133"/>
        <v>5.08</v>
      </c>
      <c r="BD58" s="110">
        <f>ROUNDUP(150/(D58*O58),0)</f>
        <v>1</v>
      </c>
      <c r="BE58">
        <f>ROUNDUP(175/(D58*O58),0)</f>
        <v>1</v>
      </c>
      <c r="BF58">
        <f>ROUNDUP(200/(D58*O58),0)</f>
        <v>1</v>
      </c>
      <c r="BG58">
        <f>ROUNDUP(225/(D58*O58),0)</f>
        <v>1</v>
      </c>
      <c r="BH58" s="140">
        <f>ROUNDUP(150/(E58*O58),0)</f>
        <v>1</v>
      </c>
      <c r="BI58">
        <f>ROUNDUP(175/(E58*O58),0)</f>
        <v>1</v>
      </c>
      <c r="BJ58">
        <f>ROUNDUP(200/(E58*O58),0)</f>
        <v>1</v>
      </c>
      <c r="BK58" s="137">
        <f>ROUNDUP(225/(E58*O58),0)</f>
        <v>2</v>
      </c>
      <c r="BL58">
        <f>ROUNDUP(150/(F58*O58),0)</f>
        <v>1</v>
      </c>
      <c r="BM58">
        <f>ROUNDUP(175/(F58*O58),0)</f>
        <v>1</v>
      </c>
      <c r="BN58">
        <f>ROUNDUP(200/(F58*O58),0)</f>
        <v>2</v>
      </c>
      <c r="BO58">
        <f>ROUNDUP(225/(F58*O58),0)</f>
        <v>2</v>
      </c>
      <c r="BP58" s="140">
        <f>ROUNDUP(150/(G58*O58),0)</f>
        <v>2</v>
      </c>
      <c r="BQ58">
        <f>ROUNDUP(175/(G58*O58),0)</f>
        <v>2</v>
      </c>
      <c r="BR58">
        <f>ROUNDUP(200/(G58*O58),0)</f>
        <v>2</v>
      </c>
      <c r="BS58" s="137">
        <f>ROUNDUP(225/(G58*O58),0)</f>
        <v>2</v>
      </c>
      <c r="BT58">
        <f>ROUNDUP(150/(H58*O58),0)</f>
        <v>2</v>
      </c>
      <c r="BU58">
        <f>ROUNDUP(175/(H58*O58),0)</f>
        <v>2</v>
      </c>
      <c r="BV58">
        <f>ROUNDUP(200/(H58*O58),0)</f>
        <v>2</v>
      </c>
      <c r="BW58">
        <f>ROUNDUP(225/(H58*O58),0)</f>
        <v>3</v>
      </c>
      <c r="BX58" s="140">
        <f>ROUNDUP(150/(I58*O58),0)</f>
        <v>1</v>
      </c>
      <c r="BY58">
        <f>ROUNDUP(175/(I58*O58),0)</f>
        <v>1</v>
      </c>
      <c r="BZ58">
        <f>ROUNDUP(200/(I58*O58),0)</f>
        <v>1</v>
      </c>
      <c r="CA58" s="137">
        <f>ROUNDUP(225/(I58*O58),0)</f>
        <v>1</v>
      </c>
      <c r="CB58">
        <f>ROUNDUP(150/(J58*O58),0)</f>
        <v>1</v>
      </c>
      <c r="CC58">
        <f>ROUNDUP(175/(J58*O58),0)</f>
        <v>1</v>
      </c>
      <c r="CD58">
        <f>ROUNDUP(200/(J58*O58),0)</f>
        <v>2</v>
      </c>
      <c r="CE58">
        <f>ROUNDUP(225/(J58*O58),0)</f>
        <v>2</v>
      </c>
      <c r="CF58" s="140">
        <f>ROUNDUP(150/(K58*O58),0)</f>
        <v>1</v>
      </c>
      <c r="CG58">
        <f>ROUNDUP(175/(K58*O58),0)</f>
        <v>1</v>
      </c>
      <c r="CH58">
        <f>ROUNDUP(200/(K58*O58),0)</f>
        <v>2</v>
      </c>
      <c r="CI58" s="137">
        <f>ROUNDUP(225/(K58*O58),0)</f>
        <v>2</v>
      </c>
      <c r="CJ58">
        <f>ROUNDUP(150/(L58*O58),0)</f>
        <v>2</v>
      </c>
      <c r="CK58">
        <f>ROUNDUP(175/(L58*O58),0)</f>
        <v>2</v>
      </c>
      <c r="CL58">
        <f>ROUNDUP(200/(L58*O58),0)</f>
        <v>2</v>
      </c>
      <c r="CM58">
        <f>ROUNDUP(225/(L58*O58),0)</f>
        <v>2</v>
      </c>
      <c r="CN58" s="140">
        <f>ROUNDUP(150/(M58*O58),0)</f>
        <v>2</v>
      </c>
      <c r="CO58">
        <f>ROUNDUP(175/(M58*O58),0)</f>
        <v>2</v>
      </c>
      <c r="CP58">
        <f>ROUNDUP(200/(M58*O58),0)</f>
        <v>2</v>
      </c>
      <c r="CQ58" s="2">
        <f>ROUNDUP(225/(M58*O58),0)</f>
        <v>3</v>
      </c>
    </row>
    <row r="59" spans="1:95" ht="17.25" thickTop="1" thickBot="1" x14ac:dyDescent="0.3">
      <c r="A59" s="12" t="s">
        <v>118</v>
      </c>
      <c r="B59" s="64">
        <v>92</v>
      </c>
      <c r="C59" s="76">
        <f t="shared" si="87"/>
        <v>1.5333333333333334</v>
      </c>
      <c r="D59" s="64">
        <v>112</v>
      </c>
      <c r="E59" s="72">
        <v>96</v>
      </c>
      <c r="F59" s="72">
        <v>88</v>
      </c>
      <c r="G59" s="72">
        <v>70</v>
      </c>
      <c r="H59" s="76">
        <v>63</v>
      </c>
      <c r="I59" s="89">
        <f t="shared" si="88"/>
        <v>106.39999999999999</v>
      </c>
      <c r="J59" s="66">
        <f t="shared" si="89"/>
        <v>91.199999999999989</v>
      </c>
      <c r="K59" s="66">
        <f t="shared" si="90"/>
        <v>83.6</v>
      </c>
      <c r="L59" s="66">
        <f t="shared" si="91"/>
        <v>66.5</v>
      </c>
      <c r="M59" s="79">
        <f t="shared" si="92"/>
        <v>59.849999999999994</v>
      </c>
      <c r="N59" s="107">
        <v>1</v>
      </c>
      <c r="O59" s="110">
        <f t="shared" si="93"/>
        <v>1</v>
      </c>
      <c r="P59">
        <f t="shared" si="94"/>
        <v>0.87</v>
      </c>
      <c r="Q59">
        <f t="shared" si="95"/>
        <v>1.02</v>
      </c>
      <c r="R59">
        <f t="shared" si="96"/>
        <v>1.1599999999999999</v>
      </c>
      <c r="S59" s="137">
        <f t="shared" si="97"/>
        <v>1.31</v>
      </c>
      <c r="T59">
        <f t="shared" si="98"/>
        <v>1.02</v>
      </c>
      <c r="U59">
        <f t="shared" si="99"/>
        <v>1.19</v>
      </c>
      <c r="V59">
        <f t="shared" si="100"/>
        <v>1.36</v>
      </c>
      <c r="W59" s="137">
        <f t="shared" si="101"/>
        <v>1.53</v>
      </c>
      <c r="X59">
        <f t="shared" si="102"/>
        <v>1.1100000000000001</v>
      </c>
      <c r="Y59">
        <f t="shared" si="103"/>
        <v>1.3</v>
      </c>
      <c r="Z59">
        <f t="shared" si="104"/>
        <v>1.48</v>
      </c>
      <c r="AA59" s="137">
        <f t="shared" si="105"/>
        <v>1.67</v>
      </c>
      <c r="AB59">
        <f t="shared" si="106"/>
        <v>1.4</v>
      </c>
      <c r="AC59">
        <f t="shared" si="107"/>
        <v>1.63</v>
      </c>
      <c r="AD59">
        <f t="shared" si="108"/>
        <v>1.86</v>
      </c>
      <c r="AE59" s="137">
        <f t="shared" si="109"/>
        <v>2.1</v>
      </c>
      <c r="AF59">
        <f t="shared" si="110"/>
        <v>1.55</v>
      </c>
      <c r="AG59">
        <f t="shared" si="111"/>
        <v>1.81</v>
      </c>
      <c r="AH59">
        <f t="shared" si="112"/>
        <v>2.0699999999999998</v>
      </c>
      <c r="AI59" s="137">
        <f t="shared" si="113"/>
        <v>2.33</v>
      </c>
      <c r="AJ59">
        <f t="shared" si="114"/>
        <v>0.92</v>
      </c>
      <c r="AK59">
        <f t="shared" si="115"/>
        <v>1.07</v>
      </c>
      <c r="AL59">
        <f t="shared" si="116"/>
        <v>1.23</v>
      </c>
      <c r="AM59" s="137">
        <f t="shared" si="117"/>
        <v>1.38</v>
      </c>
      <c r="AN59">
        <f t="shared" si="118"/>
        <v>1.07</v>
      </c>
      <c r="AO59">
        <f t="shared" si="119"/>
        <v>1.25</v>
      </c>
      <c r="AP59">
        <f t="shared" si="120"/>
        <v>1.43</v>
      </c>
      <c r="AQ59" s="137">
        <f t="shared" si="121"/>
        <v>1.61</v>
      </c>
      <c r="AR59">
        <f t="shared" si="122"/>
        <v>1.17</v>
      </c>
      <c r="AS59">
        <f t="shared" si="123"/>
        <v>1.37</v>
      </c>
      <c r="AT59">
        <f t="shared" si="124"/>
        <v>1.56</v>
      </c>
      <c r="AU59" s="137">
        <f t="shared" si="125"/>
        <v>1.76</v>
      </c>
      <c r="AV59">
        <f t="shared" si="126"/>
        <v>1.47</v>
      </c>
      <c r="AW59">
        <f t="shared" si="127"/>
        <v>1.72</v>
      </c>
      <c r="AX59">
        <f t="shared" si="128"/>
        <v>1.96</v>
      </c>
      <c r="AY59" s="137">
        <f t="shared" si="129"/>
        <v>2.21</v>
      </c>
      <c r="AZ59">
        <f t="shared" si="130"/>
        <v>1.72</v>
      </c>
      <c r="BA59">
        <f t="shared" si="131"/>
        <v>1.91</v>
      </c>
      <c r="BB59">
        <f t="shared" si="132"/>
        <v>2.1800000000000002</v>
      </c>
      <c r="BC59">
        <f t="shared" si="133"/>
        <v>2.4500000000000002</v>
      </c>
      <c r="BD59" s="110">
        <f>ROUNDUP(150/(D59*O59),0)</f>
        <v>2</v>
      </c>
      <c r="BE59">
        <f>ROUNDUP(175/(D59*O59),0)</f>
        <v>2</v>
      </c>
      <c r="BF59">
        <f>ROUNDUP(200/(D59*O59),0)</f>
        <v>2</v>
      </c>
      <c r="BG59">
        <f>ROUNDUP(225/(D59*O59),0)</f>
        <v>3</v>
      </c>
      <c r="BH59" s="140">
        <f>ROUNDUP(150/(E59*O59),0)</f>
        <v>2</v>
      </c>
      <c r="BI59">
        <f>ROUNDUP(175/(E59*O59),0)</f>
        <v>2</v>
      </c>
      <c r="BJ59">
        <f>ROUNDUP(200/(E59*O59),0)</f>
        <v>3</v>
      </c>
      <c r="BK59" s="137">
        <f>ROUNDUP(225/(E59*O59),0)</f>
        <v>3</v>
      </c>
      <c r="BL59">
        <f>ROUNDUP(150/(F59*O59),0)</f>
        <v>2</v>
      </c>
      <c r="BM59">
        <f>ROUNDUP(175/(F59*O59),0)</f>
        <v>2</v>
      </c>
      <c r="BN59">
        <f>ROUNDUP(200/(F59*O59),0)</f>
        <v>3</v>
      </c>
      <c r="BO59">
        <f>ROUNDUP(225/(F59*O59),0)</f>
        <v>3</v>
      </c>
      <c r="BP59" s="140">
        <f>ROUNDUP(150/(G59*O59),0)</f>
        <v>3</v>
      </c>
      <c r="BQ59">
        <f>ROUNDUP(175/(G59*O59),0)</f>
        <v>3</v>
      </c>
      <c r="BR59">
        <f>ROUNDUP(200/(G59*O59),0)</f>
        <v>3</v>
      </c>
      <c r="BS59" s="137">
        <f>ROUNDUP(225/(G59*O59),0)</f>
        <v>4</v>
      </c>
      <c r="BT59">
        <f>ROUNDUP(150/(H59*O59),0)</f>
        <v>3</v>
      </c>
      <c r="BU59">
        <f>ROUNDUP(175/(H59*O59),0)</f>
        <v>3</v>
      </c>
      <c r="BV59">
        <f>ROUNDUP(200/(H59*O59),0)</f>
        <v>4</v>
      </c>
      <c r="BW59">
        <f>ROUNDUP(225/(H59*O59),0)</f>
        <v>4</v>
      </c>
      <c r="BX59" s="140">
        <f>ROUNDUP(150/(I59*O59),0)</f>
        <v>2</v>
      </c>
      <c r="BY59">
        <f>ROUNDUP(175/(I59*O59),0)</f>
        <v>2</v>
      </c>
      <c r="BZ59">
        <f>ROUNDUP(200/(I59*O59),0)</f>
        <v>2</v>
      </c>
      <c r="CA59" s="137">
        <f>ROUNDUP(225/(I59*O59),0)</f>
        <v>3</v>
      </c>
      <c r="CB59">
        <f>ROUNDUP(150/(J59*O59),0)</f>
        <v>2</v>
      </c>
      <c r="CC59">
        <f>ROUNDUP(175/(J59*O59),0)</f>
        <v>2</v>
      </c>
      <c r="CD59">
        <f>ROUNDUP(200/(J59*O59),0)</f>
        <v>3</v>
      </c>
      <c r="CE59">
        <f>ROUNDUP(225/(J59*O59),0)</f>
        <v>3</v>
      </c>
      <c r="CF59" s="140">
        <f>ROUNDUP(150/(K59*O59),0)</f>
        <v>2</v>
      </c>
      <c r="CG59">
        <f>ROUNDUP(175/(K59*O59),0)</f>
        <v>3</v>
      </c>
      <c r="CH59">
        <f>ROUNDUP(200/(K59*O59),0)</f>
        <v>3</v>
      </c>
      <c r="CI59" s="137">
        <f>ROUNDUP(225/(K59*O59),0)</f>
        <v>3</v>
      </c>
      <c r="CJ59">
        <f>ROUNDUP(150/(L59*O59),0)</f>
        <v>3</v>
      </c>
      <c r="CK59">
        <f>ROUNDUP(175/(L59*O59),0)</f>
        <v>3</v>
      </c>
      <c r="CL59">
        <f>ROUNDUP(200/(L59*O59),0)</f>
        <v>4</v>
      </c>
      <c r="CM59">
        <f>ROUNDUP(225/(L59*O59),0)</f>
        <v>4</v>
      </c>
      <c r="CN59" s="140">
        <f>ROUNDUP(150/(M59*O59),0)</f>
        <v>3</v>
      </c>
      <c r="CO59">
        <f>ROUNDUP(175/(M59*O59),0)</f>
        <v>3</v>
      </c>
      <c r="CP59">
        <f>ROUNDUP(200/(M59*O59),0)</f>
        <v>4</v>
      </c>
      <c r="CQ59" s="2">
        <f>ROUNDUP(225/(M59*O59),0)</f>
        <v>4</v>
      </c>
    </row>
    <row r="60" spans="1:95" ht="17.25" thickTop="1" thickBot="1" x14ac:dyDescent="0.3">
      <c r="A60" s="74" t="s">
        <v>151</v>
      </c>
      <c r="B60" s="64">
        <v>180</v>
      </c>
      <c r="C60" s="76">
        <f t="shared" si="87"/>
        <v>3</v>
      </c>
      <c r="D60" s="64">
        <v>14</v>
      </c>
      <c r="E60" s="72">
        <v>14</v>
      </c>
      <c r="F60" s="72">
        <v>13</v>
      </c>
      <c r="G60" s="72">
        <v>12</v>
      </c>
      <c r="H60" s="76">
        <v>12</v>
      </c>
      <c r="I60" s="89">
        <f t="shared" si="88"/>
        <v>13.299999999999999</v>
      </c>
      <c r="J60" s="66">
        <f t="shared" si="89"/>
        <v>13.299999999999999</v>
      </c>
      <c r="K60" s="66">
        <f t="shared" si="90"/>
        <v>12.35</v>
      </c>
      <c r="L60" s="66">
        <f t="shared" si="91"/>
        <v>11.399999999999999</v>
      </c>
      <c r="M60" s="79">
        <f t="shared" si="92"/>
        <v>11.399999999999999</v>
      </c>
      <c r="N60" s="107">
        <v>7</v>
      </c>
      <c r="O60" s="110">
        <f t="shared" si="93"/>
        <v>1</v>
      </c>
      <c r="P60">
        <f t="shared" si="94"/>
        <v>0.51</v>
      </c>
      <c r="Q60">
        <f t="shared" si="95"/>
        <v>0.6</v>
      </c>
      <c r="R60">
        <f t="shared" si="96"/>
        <v>0.68</v>
      </c>
      <c r="S60" s="137">
        <f t="shared" si="97"/>
        <v>0.77</v>
      </c>
      <c r="T60">
        <f t="shared" si="98"/>
        <v>0.51</v>
      </c>
      <c r="U60">
        <f t="shared" si="99"/>
        <v>0.6</v>
      </c>
      <c r="V60">
        <f t="shared" si="100"/>
        <v>0.68</v>
      </c>
      <c r="W60" s="137">
        <f t="shared" si="101"/>
        <v>0.77</v>
      </c>
      <c r="X60">
        <f t="shared" si="102"/>
        <v>0.55000000000000004</v>
      </c>
      <c r="Y60">
        <f t="shared" si="103"/>
        <v>0.64</v>
      </c>
      <c r="Z60">
        <f t="shared" si="104"/>
        <v>0.73</v>
      </c>
      <c r="AA60" s="137">
        <f t="shared" si="105"/>
        <v>0.82</v>
      </c>
      <c r="AB60">
        <f t="shared" si="106"/>
        <v>0.6</v>
      </c>
      <c r="AC60">
        <f t="shared" si="107"/>
        <v>0.69</v>
      </c>
      <c r="AD60">
        <f t="shared" si="108"/>
        <v>0.79</v>
      </c>
      <c r="AE60" s="137">
        <f t="shared" si="109"/>
        <v>0.89</v>
      </c>
      <c r="AF60">
        <f t="shared" si="110"/>
        <v>0.6</v>
      </c>
      <c r="AG60">
        <f t="shared" si="111"/>
        <v>0.69</v>
      </c>
      <c r="AH60">
        <f t="shared" si="112"/>
        <v>0.79</v>
      </c>
      <c r="AI60" s="137">
        <f t="shared" si="113"/>
        <v>0.89</v>
      </c>
      <c r="AJ60">
        <f t="shared" si="114"/>
        <v>0.54</v>
      </c>
      <c r="AK60">
        <f t="shared" si="115"/>
        <v>0.63</v>
      </c>
      <c r="AL60">
        <f t="shared" si="116"/>
        <v>0.72</v>
      </c>
      <c r="AM60" s="137">
        <f t="shared" si="117"/>
        <v>0.81</v>
      </c>
      <c r="AN60">
        <f t="shared" si="118"/>
        <v>0.54</v>
      </c>
      <c r="AO60">
        <f t="shared" si="119"/>
        <v>0.63</v>
      </c>
      <c r="AP60">
        <f t="shared" si="120"/>
        <v>0.72</v>
      </c>
      <c r="AQ60" s="137">
        <f t="shared" si="121"/>
        <v>0.81</v>
      </c>
      <c r="AR60">
        <f t="shared" si="122"/>
        <v>0.57999999999999996</v>
      </c>
      <c r="AS60">
        <f t="shared" si="123"/>
        <v>0.67</v>
      </c>
      <c r="AT60">
        <f t="shared" si="124"/>
        <v>0.77</v>
      </c>
      <c r="AU60" s="137">
        <f t="shared" si="125"/>
        <v>0.87</v>
      </c>
      <c r="AV60">
        <f t="shared" si="126"/>
        <v>0.63</v>
      </c>
      <c r="AW60">
        <f t="shared" si="127"/>
        <v>0.73</v>
      </c>
      <c r="AX60">
        <f t="shared" si="128"/>
        <v>0.84</v>
      </c>
      <c r="AY60" s="137">
        <f t="shared" si="129"/>
        <v>0.94</v>
      </c>
      <c r="AZ60">
        <f t="shared" si="130"/>
        <v>0.66</v>
      </c>
      <c r="BA60">
        <f t="shared" si="131"/>
        <v>0.73</v>
      </c>
      <c r="BB60">
        <f t="shared" si="132"/>
        <v>0.84</v>
      </c>
      <c r="BC60">
        <f t="shared" si="133"/>
        <v>0.94</v>
      </c>
      <c r="BD60" s="110">
        <f>ROUNDUP(150/(D60*N60*O60),0)</f>
        <v>2</v>
      </c>
      <c r="BE60">
        <f>ROUNDUP(175/(D60*N60*O60),0)</f>
        <v>2</v>
      </c>
      <c r="BF60">
        <f>ROUNDUP(200/(D60*N60*O60),0)</f>
        <v>3</v>
      </c>
      <c r="BG60">
        <f>ROUNDUP(225/(D60*N60*O60),0)</f>
        <v>3</v>
      </c>
      <c r="BH60" s="140">
        <f>ROUNDUP(150/(E60*N60*O60),0)</f>
        <v>2</v>
      </c>
      <c r="BI60">
        <f>ROUNDUP(175/(E60*N60*O60),0)</f>
        <v>2</v>
      </c>
      <c r="BJ60">
        <f>ROUNDUP(200/(E60*N60*O60),0)</f>
        <v>3</v>
      </c>
      <c r="BK60" s="137">
        <f>ROUNDUP(225/(E60*N60*O60),0)</f>
        <v>3</v>
      </c>
      <c r="BL60">
        <f>ROUNDUP(150/(F60*N60*O60),0)</f>
        <v>2</v>
      </c>
      <c r="BM60">
        <f>ROUNDUP(175/(F60*N60*O60),0)</f>
        <v>2</v>
      </c>
      <c r="BN60">
        <f>ROUNDUP(200/(F60*N60*O60),0)</f>
        <v>3</v>
      </c>
      <c r="BO60">
        <f>ROUNDUP(225/(F60*N60*O60),0)</f>
        <v>3</v>
      </c>
      <c r="BP60" s="140">
        <f>ROUNDUP(150/(G60*N60*O60),0)</f>
        <v>2</v>
      </c>
      <c r="BQ60">
        <f>ROUNDUP(175/(G60*N60*O60),0)</f>
        <v>3</v>
      </c>
      <c r="BR60">
        <f>ROUNDUP(200/(G60*N60*O60),0)</f>
        <v>3</v>
      </c>
      <c r="BS60" s="137">
        <f>ROUNDUP(225/(G60*N60*O60),0)</f>
        <v>3</v>
      </c>
      <c r="BT60">
        <f>ROUNDUP(150/(H60*N60*O60),0)</f>
        <v>2</v>
      </c>
      <c r="BU60">
        <f>ROUNDUP(175/(H60*N60*O60),0)</f>
        <v>3</v>
      </c>
      <c r="BV60">
        <f>ROUNDUP(200/(H60*N60*O60),0)</f>
        <v>3</v>
      </c>
      <c r="BW60">
        <f>ROUNDUP(225/(H60*N60*O60),0)</f>
        <v>3</v>
      </c>
      <c r="BX60" s="140">
        <f>ROUNDUP(150/(I60*N60*O60),0)</f>
        <v>2</v>
      </c>
      <c r="BY60">
        <f>ROUNDUP(175/(I60*N60*O60),0)</f>
        <v>2</v>
      </c>
      <c r="BZ60">
        <f>ROUNDUP(200/(I60*N60*O60),0)</f>
        <v>3</v>
      </c>
      <c r="CA60" s="137">
        <f>ROUNDUP(225/(I60*N60*O60),0)</f>
        <v>3</v>
      </c>
      <c r="CB60">
        <f>ROUNDUP(150/(J60*N60*O60),0)</f>
        <v>2</v>
      </c>
      <c r="CC60">
        <f>ROUNDUP(175/(J60*N60*O60),0)</f>
        <v>2</v>
      </c>
      <c r="CD60">
        <f>ROUNDUP(200/(J60*N60*O60),0)</f>
        <v>3</v>
      </c>
      <c r="CE60">
        <f>ROUNDUP(225/(J60*N60*O60),0)</f>
        <v>3</v>
      </c>
      <c r="CF60" s="140">
        <f>ROUNDUP(150/(K60*N60*O60),0)</f>
        <v>2</v>
      </c>
      <c r="CG60">
        <f>ROUNDUP(175/(K60*N60*O60),0)</f>
        <v>3</v>
      </c>
      <c r="CH60">
        <f>ROUNDUP(200/(K60*N60*O60),0)</f>
        <v>3</v>
      </c>
      <c r="CI60" s="137">
        <f>ROUNDUP(225/(K60*N60*O60),0)</f>
        <v>3</v>
      </c>
      <c r="CJ60">
        <f>ROUNDUP(150/(L60*N60*O60),0)</f>
        <v>2</v>
      </c>
      <c r="CK60">
        <f>ROUNDUP(175/(L60*N60*O60),0)</f>
        <v>3</v>
      </c>
      <c r="CL60">
        <f>ROUNDUP(200/(L60*N60*O60),0)</f>
        <v>3</v>
      </c>
      <c r="CM60">
        <f>ROUNDUP(225/(L60*N60*O60),0)</f>
        <v>3</v>
      </c>
      <c r="CN60" s="140">
        <f>ROUNDUP(150/(M60*N60*O60),0)</f>
        <v>2</v>
      </c>
      <c r="CO60">
        <f>ROUNDUP(175/(M60*N60*O60),0)</f>
        <v>3</v>
      </c>
      <c r="CP60">
        <f>ROUNDUP(200/(M60*N60*O60),0)</f>
        <v>3</v>
      </c>
      <c r="CQ60" s="2">
        <f>ROUNDUP(225/(M60*N60*O60),0)</f>
        <v>3</v>
      </c>
    </row>
    <row r="61" spans="1:95" ht="17.25" thickTop="1" thickBot="1" x14ac:dyDescent="0.3">
      <c r="A61" s="12" t="s">
        <v>123</v>
      </c>
      <c r="B61" s="64">
        <v>300</v>
      </c>
      <c r="C61" s="76">
        <f t="shared" si="87"/>
        <v>5</v>
      </c>
      <c r="D61" s="64">
        <v>22</v>
      </c>
      <c r="E61" s="72">
        <v>20</v>
      </c>
      <c r="F61" s="72">
        <v>19</v>
      </c>
      <c r="G61" s="72">
        <v>16</v>
      </c>
      <c r="H61" s="76">
        <v>14</v>
      </c>
      <c r="I61" s="89">
        <f t="shared" si="88"/>
        <v>20.9</v>
      </c>
      <c r="J61" s="66">
        <f t="shared" si="89"/>
        <v>19</v>
      </c>
      <c r="K61" s="66">
        <f t="shared" si="90"/>
        <v>18.05</v>
      </c>
      <c r="L61" s="66">
        <f t="shared" si="91"/>
        <v>15.2</v>
      </c>
      <c r="M61" s="79">
        <f t="shared" si="92"/>
        <v>13.299999999999999</v>
      </c>
      <c r="N61" s="107">
        <v>1</v>
      </c>
      <c r="O61" s="110">
        <f t="shared" si="93"/>
        <v>1</v>
      </c>
      <c r="P61">
        <f t="shared" si="94"/>
        <v>1.36</v>
      </c>
      <c r="Q61">
        <f t="shared" si="95"/>
        <v>1.59</v>
      </c>
      <c r="R61">
        <f t="shared" si="96"/>
        <v>1.82</v>
      </c>
      <c r="S61" s="137">
        <f t="shared" si="97"/>
        <v>2.0499999999999998</v>
      </c>
      <c r="T61">
        <f t="shared" si="98"/>
        <v>1.5</v>
      </c>
      <c r="U61">
        <f t="shared" si="99"/>
        <v>1.75</v>
      </c>
      <c r="V61">
        <f t="shared" si="100"/>
        <v>2</v>
      </c>
      <c r="W61" s="137">
        <f t="shared" si="101"/>
        <v>2.25</v>
      </c>
      <c r="X61">
        <f t="shared" si="102"/>
        <v>1.58</v>
      </c>
      <c r="Y61">
        <f t="shared" si="103"/>
        <v>1.84</v>
      </c>
      <c r="Z61">
        <f t="shared" si="104"/>
        <v>2.11</v>
      </c>
      <c r="AA61" s="137">
        <f t="shared" si="105"/>
        <v>2.37</v>
      </c>
      <c r="AB61">
        <f t="shared" si="106"/>
        <v>1.88</v>
      </c>
      <c r="AC61">
        <f t="shared" si="107"/>
        <v>2.19</v>
      </c>
      <c r="AD61">
        <f t="shared" si="108"/>
        <v>2.5</v>
      </c>
      <c r="AE61" s="137">
        <f t="shared" si="109"/>
        <v>2.81</v>
      </c>
      <c r="AF61">
        <f t="shared" si="110"/>
        <v>2.14</v>
      </c>
      <c r="AG61">
        <f t="shared" si="111"/>
        <v>2.5</v>
      </c>
      <c r="AH61">
        <f t="shared" si="112"/>
        <v>2.86</v>
      </c>
      <c r="AI61" s="137">
        <f t="shared" si="113"/>
        <v>3.21</v>
      </c>
      <c r="AJ61">
        <f t="shared" si="114"/>
        <v>1.44</v>
      </c>
      <c r="AK61">
        <f t="shared" si="115"/>
        <v>1.67</v>
      </c>
      <c r="AL61">
        <f t="shared" si="116"/>
        <v>1.91</v>
      </c>
      <c r="AM61" s="137">
        <f t="shared" si="117"/>
        <v>2.15</v>
      </c>
      <c r="AN61">
        <f t="shared" si="118"/>
        <v>1.58</v>
      </c>
      <c r="AO61">
        <f t="shared" si="119"/>
        <v>1.84</v>
      </c>
      <c r="AP61">
        <f t="shared" si="120"/>
        <v>2.11</v>
      </c>
      <c r="AQ61" s="137">
        <f t="shared" si="121"/>
        <v>2.37</v>
      </c>
      <c r="AR61">
        <f t="shared" si="122"/>
        <v>1.66</v>
      </c>
      <c r="AS61">
        <f t="shared" si="123"/>
        <v>1.94</v>
      </c>
      <c r="AT61">
        <f t="shared" si="124"/>
        <v>2.2200000000000002</v>
      </c>
      <c r="AU61" s="137">
        <f t="shared" si="125"/>
        <v>2.4900000000000002</v>
      </c>
      <c r="AV61">
        <f t="shared" si="126"/>
        <v>1.97</v>
      </c>
      <c r="AW61">
        <f t="shared" si="127"/>
        <v>2.2999999999999998</v>
      </c>
      <c r="AX61">
        <f t="shared" si="128"/>
        <v>2.63</v>
      </c>
      <c r="AY61" s="137">
        <f t="shared" si="129"/>
        <v>2.96</v>
      </c>
      <c r="AZ61">
        <f t="shared" si="130"/>
        <v>2.37</v>
      </c>
      <c r="BA61">
        <f t="shared" si="131"/>
        <v>2.63</v>
      </c>
      <c r="BB61">
        <f t="shared" si="132"/>
        <v>3.01</v>
      </c>
      <c r="BC61">
        <f t="shared" si="133"/>
        <v>3.38</v>
      </c>
      <c r="BD61" s="110">
        <f>ROUNDUP(150/(D61*O61),0)</f>
        <v>7</v>
      </c>
      <c r="BE61">
        <f>ROUNDUP(175/(D61*O61),0)</f>
        <v>8</v>
      </c>
      <c r="BF61">
        <f>ROUNDUP(200/(D61*O61),0)</f>
        <v>10</v>
      </c>
      <c r="BG61">
        <f>ROUNDUP(225/(D61*O61),0)</f>
        <v>11</v>
      </c>
      <c r="BH61" s="140">
        <f>ROUNDUP(150/(E61*O61),0)</f>
        <v>8</v>
      </c>
      <c r="BI61">
        <f>ROUNDUP(175/(E61*O61),0)</f>
        <v>9</v>
      </c>
      <c r="BJ61">
        <f>ROUNDUP(200/(E61*O61),0)</f>
        <v>10</v>
      </c>
      <c r="BK61" s="137">
        <f>ROUNDUP(225/(E61*O61),0)</f>
        <v>12</v>
      </c>
      <c r="BL61">
        <f>ROUNDUP(150/(F61*O61),0)</f>
        <v>8</v>
      </c>
      <c r="BM61">
        <f>ROUNDUP(175/(F61*O61),0)</f>
        <v>10</v>
      </c>
      <c r="BN61">
        <f>ROUNDUP(200/(F61*O61),0)</f>
        <v>11</v>
      </c>
      <c r="BO61">
        <f>ROUNDUP(225/(F61*O61),0)</f>
        <v>12</v>
      </c>
      <c r="BP61" s="140">
        <f>ROUNDUP(150/(G61*O61),0)</f>
        <v>10</v>
      </c>
      <c r="BQ61">
        <f>ROUNDUP(175/(G61*O61),0)</f>
        <v>11</v>
      </c>
      <c r="BR61">
        <f>ROUNDUP(200/(G61*O61),0)</f>
        <v>13</v>
      </c>
      <c r="BS61" s="137">
        <f>ROUNDUP(225/(G61*O61),0)</f>
        <v>15</v>
      </c>
      <c r="BT61">
        <f>ROUNDUP(150/(H61*O61),0)</f>
        <v>11</v>
      </c>
      <c r="BU61">
        <f>ROUNDUP(175/(H61*O61),0)</f>
        <v>13</v>
      </c>
      <c r="BV61">
        <f>ROUNDUP(200/(H61*O61),0)</f>
        <v>15</v>
      </c>
      <c r="BW61">
        <f>ROUNDUP(225/(H61*O61),0)</f>
        <v>17</v>
      </c>
      <c r="BX61" s="140">
        <f>ROUNDUP(150/(I61*O61),0)</f>
        <v>8</v>
      </c>
      <c r="BY61">
        <f>ROUNDUP(175/(I61*O61),0)</f>
        <v>9</v>
      </c>
      <c r="BZ61">
        <f>ROUNDUP(200/(I61*O61),0)</f>
        <v>10</v>
      </c>
      <c r="CA61" s="137">
        <f>ROUNDUP(225/(I61*O61),0)</f>
        <v>11</v>
      </c>
      <c r="CB61">
        <f>ROUNDUP(150/(J61*O61),0)</f>
        <v>8</v>
      </c>
      <c r="CC61">
        <f>ROUNDUP(175/(J61*O61),0)</f>
        <v>10</v>
      </c>
      <c r="CD61">
        <f>ROUNDUP(200/(J61*O61),0)</f>
        <v>11</v>
      </c>
      <c r="CE61">
        <f>ROUNDUP(225/(J61*O61),0)</f>
        <v>12</v>
      </c>
      <c r="CF61" s="140">
        <f>ROUNDUP(150/(K61*O61),0)</f>
        <v>9</v>
      </c>
      <c r="CG61">
        <f>ROUNDUP(175/(K61*O61),0)</f>
        <v>10</v>
      </c>
      <c r="CH61">
        <f>ROUNDUP(200/(K61*O61),0)</f>
        <v>12</v>
      </c>
      <c r="CI61" s="137">
        <f>ROUNDUP(225/(K61*O61),0)</f>
        <v>13</v>
      </c>
      <c r="CJ61">
        <f>ROUNDUP(150/(L61*O61),0)</f>
        <v>10</v>
      </c>
      <c r="CK61">
        <f>ROUNDUP(175/(L61*O61),0)</f>
        <v>12</v>
      </c>
      <c r="CL61">
        <f>ROUNDUP(200/(L61*O61),0)</f>
        <v>14</v>
      </c>
      <c r="CM61">
        <f>ROUNDUP(225/(L61*O61),0)</f>
        <v>15</v>
      </c>
      <c r="CN61" s="140">
        <f>ROUNDUP(150/(M61*O61),0)</f>
        <v>12</v>
      </c>
      <c r="CO61">
        <f>ROUNDUP(175/(M61*O61),0)</f>
        <v>14</v>
      </c>
      <c r="CP61">
        <f>ROUNDUP(200/(M61*O61),0)</f>
        <v>16</v>
      </c>
      <c r="CQ61" s="2">
        <f>ROUNDUP(225/(M61*O61),0)</f>
        <v>17</v>
      </c>
    </row>
    <row r="62" spans="1:95" ht="17.25" thickTop="1" thickBot="1" x14ac:dyDescent="0.3">
      <c r="A62" s="12" t="s">
        <v>213</v>
      </c>
      <c r="B62" s="64">
        <v>900</v>
      </c>
      <c r="C62" s="76">
        <f t="shared" si="87"/>
        <v>15</v>
      </c>
      <c r="D62" s="64">
        <v>22</v>
      </c>
      <c r="E62" s="72">
        <v>20</v>
      </c>
      <c r="F62" s="72">
        <v>19</v>
      </c>
      <c r="G62" s="72">
        <v>16</v>
      </c>
      <c r="H62" s="76">
        <v>14</v>
      </c>
      <c r="I62" s="89">
        <f t="shared" si="88"/>
        <v>20.9</v>
      </c>
      <c r="J62" s="66">
        <f t="shared" si="89"/>
        <v>19</v>
      </c>
      <c r="K62" s="66">
        <f t="shared" si="90"/>
        <v>18.05</v>
      </c>
      <c r="L62" s="66">
        <f t="shared" si="91"/>
        <v>15.2</v>
      </c>
      <c r="M62" s="79">
        <f t="shared" si="92"/>
        <v>13.299999999999999</v>
      </c>
      <c r="N62" s="107">
        <v>1</v>
      </c>
      <c r="O62" s="110">
        <f t="shared" si="93"/>
        <v>1</v>
      </c>
      <c r="P62">
        <f t="shared" si="94"/>
        <v>0.45</v>
      </c>
      <c r="Q62">
        <f t="shared" si="95"/>
        <v>0.53</v>
      </c>
      <c r="R62">
        <f t="shared" si="96"/>
        <v>0.61</v>
      </c>
      <c r="S62" s="137">
        <f t="shared" si="97"/>
        <v>0.68</v>
      </c>
      <c r="T62">
        <f t="shared" si="98"/>
        <v>0.5</v>
      </c>
      <c r="U62">
        <f t="shared" si="99"/>
        <v>0.57999999999999996</v>
      </c>
      <c r="V62">
        <f t="shared" si="100"/>
        <v>0.67</v>
      </c>
      <c r="W62" s="137">
        <f t="shared" si="101"/>
        <v>0.75</v>
      </c>
      <c r="X62">
        <f t="shared" si="102"/>
        <v>0.53</v>
      </c>
      <c r="Y62">
        <f t="shared" si="103"/>
        <v>0.61</v>
      </c>
      <c r="Z62">
        <f t="shared" si="104"/>
        <v>0.7</v>
      </c>
      <c r="AA62" s="137">
        <f t="shared" si="105"/>
        <v>0.79</v>
      </c>
      <c r="AB62">
        <f t="shared" si="106"/>
        <v>0.63</v>
      </c>
      <c r="AC62">
        <f t="shared" si="107"/>
        <v>0.73</v>
      </c>
      <c r="AD62">
        <f t="shared" si="108"/>
        <v>0.83</v>
      </c>
      <c r="AE62" s="137">
        <f t="shared" si="109"/>
        <v>0.94</v>
      </c>
      <c r="AF62">
        <f t="shared" si="110"/>
        <v>0.71</v>
      </c>
      <c r="AG62">
        <f t="shared" si="111"/>
        <v>0.83</v>
      </c>
      <c r="AH62">
        <f t="shared" si="112"/>
        <v>0.95</v>
      </c>
      <c r="AI62" s="137">
        <f t="shared" si="113"/>
        <v>1.07</v>
      </c>
      <c r="AJ62">
        <f t="shared" si="114"/>
        <v>0.48</v>
      </c>
      <c r="AK62">
        <f t="shared" si="115"/>
        <v>0.56000000000000005</v>
      </c>
      <c r="AL62">
        <f t="shared" si="116"/>
        <v>0.64</v>
      </c>
      <c r="AM62" s="137">
        <f t="shared" si="117"/>
        <v>0.72</v>
      </c>
      <c r="AN62">
        <f t="shared" si="118"/>
        <v>0.53</v>
      </c>
      <c r="AO62">
        <f t="shared" si="119"/>
        <v>0.61</v>
      </c>
      <c r="AP62">
        <f t="shared" si="120"/>
        <v>0.7</v>
      </c>
      <c r="AQ62" s="137">
        <f t="shared" si="121"/>
        <v>0.79</v>
      </c>
      <c r="AR62">
        <f t="shared" si="122"/>
        <v>0.55000000000000004</v>
      </c>
      <c r="AS62">
        <f t="shared" si="123"/>
        <v>0.65</v>
      </c>
      <c r="AT62">
        <f t="shared" si="124"/>
        <v>0.74</v>
      </c>
      <c r="AU62" s="137">
        <f t="shared" si="125"/>
        <v>0.83</v>
      </c>
      <c r="AV62">
        <f t="shared" si="126"/>
        <v>0.66</v>
      </c>
      <c r="AW62">
        <f t="shared" si="127"/>
        <v>0.77</v>
      </c>
      <c r="AX62">
        <f t="shared" si="128"/>
        <v>0.88</v>
      </c>
      <c r="AY62" s="137">
        <f t="shared" si="129"/>
        <v>0.99</v>
      </c>
      <c r="AZ62">
        <f t="shared" si="130"/>
        <v>0.79</v>
      </c>
      <c r="BA62">
        <f t="shared" si="131"/>
        <v>0.88</v>
      </c>
      <c r="BB62">
        <f t="shared" si="132"/>
        <v>1</v>
      </c>
      <c r="BC62">
        <f t="shared" si="133"/>
        <v>1.1299999999999999</v>
      </c>
      <c r="BD62" s="110">
        <f>ROUNDUP(150/(D62*O62),0)</f>
        <v>7</v>
      </c>
      <c r="BE62">
        <f>ROUNDUP(175/(D62*O62),0)</f>
        <v>8</v>
      </c>
      <c r="BF62">
        <f>ROUNDUP(200/(D62*O62),0)</f>
        <v>10</v>
      </c>
      <c r="BG62">
        <f>ROUNDUP(225/(D62*O62),0)</f>
        <v>11</v>
      </c>
      <c r="BH62" s="140">
        <f>ROUNDUP(150/(E62*O62),0)</f>
        <v>8</v>
      </c>
      <c r="BI62">
        <f>ROUNDUP(175/(E62*O62),0)</f>
        <v>9</v>
      </c>
      <c r="BJ62">
        <f>ROUNDUP(200/(E62*O62),0)</f>
        <v>10</v>
      </c>
      <c r="BK62" s="137">
        <f>ROUNDUP(225/(E62*O62),0)</f>
        <v>12</v>
      </c>
      <c r="BL62">
        <f>ROUNDUP(150/(F62*O62),0)</f>
        <v>8</v>
      </c>
      <c r="BM62">
        <f>ROUNDUP(175/(F62*O62),0)</f>
        <v>10</v>
      </c>
      <c r="BN62">
        <f>ROUNDUP(200/(F62*O62),0)</f>
        <v>11</v>
      </c>
      <c r="BO62">
        <f>ROUNDUP(225/(F62*O62),0)</f>
        <v>12</v>
      </c>
      <c r="BP62" s="140">
        <f>ROUNDUP(150/(G62*O62),0)</f>
        <v>10</v>
      </c>
      <c r="BQ62">
        <f>ROUNDUP(175/(G62*O62),0)</f>
        <v>11</v>
      </c>
      <c r="BR62">
        <f>ROUNDUP(200/(G62*O62),0)</f>
        <v>13</v>
      </c>
      <c r="BS62" s="137">
        <f>ROUNDUP(225/(G62*O62),0)</f>
        <v>15</v>
      </c>
      <c r="BT62">
        <f>ROUNDUP(150/(H62*O62),0)</f>
        <v>11</v>
      </c>
      <c r="BU62">
        <f>ROUNDUP(175/(H62*O62),0)</f>
        <v>13</v>
      </c>
      <c r="BV62">
        <f>ROUNDUP(200/(H62*O62),0)</f>
        <v>15</v>
      </c>
      <c r="BW62">
        <f>ROUNDUP(225/(H62*O62),0)</f>
        <v>17</v>
      </c>
      <c r="BX62" s="140">
        <f>ROUNDUP(150/(I62*O62),0)</f>
        <v>8</v>
      </c>
      <c r="BY62">
        <f>ROUNDUP(175/(I62*O62),0)</f>
        <v>9</v>
      </c>
      <c r="BZ62">
        <f>ROUNDUP(200/(I62*O62),0)</f>
        <v>10</v>
      </c>
      <c r="CA62" s="137">
        <f>ROUNDUP(225/(I62*O62),0)</f>
        <v>11</v>
      </c>
      <c r="CB62">
        <f>ROUNDUP(150/(J62*O62),0)</f>
        <v>8</v>
      </c>
      <c r="CC62">
        <f>ROUNDUP(175/(J62*O62),0)</f>
        <v>10</v>
      </c>
      <c r="CD62">
        <f>ROUNDUP(200/(J62*O62),0)</f>
        <v>11</v>
      </c>
      <c r="CE62">
        <f>ROUNDUP(225/(J62*O62),0)</f>
        <v>12</v>
      </c>
      <c r="CF62" s="140">
        <f>ROUNDUP(150/(K62*O62),0)</f>
        <v>9</v>
      </c>
      <c r="CG62">
        <f>ROUNDUP(175/(K62*O62),0)</f>
        <v>10</v>
      </c>
      <c r="CH62">
        <f>ROUNDUP(200/(K62*O62),0)</f>
        <v>12</v>
      </c>
      <c r="CI62" s="137">
        <f>ROUNDUP(225/(K62*O62),0)</f>
        <v>13</v>
      </c>
      <c r="CJ62">
        <f>ROUNDUP(150/(L62*O62),0)</f>
        <v>10</v>
      </c>
      <c r="CK62">
        <f>ROUNDUP(175/(L62*O62),0)</f>
        <v>12</v>
      </c>
      <c r="CL62">
        <f>ROUNDUP(200/(L62*O62),0)</f>
        <v>14</v>
      </c>
      <c r="CM62">
        <f>ROUNDUP(225/(L62*O62),0)</f>
        <v>15</v>
      </c>
      <c r="CN62" s="140">
        <f>ROUNDUP(150/(M62*O62),0)</f>
        <v>12</v>
      </c>
      <c r="CO62">
        <f>ROUNDUP(175/(M62*O62),0)</f>
        <v>14</v>
      </c>
      <c r="CP62">
        <f>ROUNDUP(200/(M62*O62),0)</f>
        <v>16</v>
      </c>
      <c r="CQ62" s="2">
        <f>ROUNDUP(225/(M62*O62),0)</f>
        <v>17</v>
      </c>
    </row>
    <row r="63" spans="1:95" ht="17.25" thickTop="1" thickBot="1" x14ac:dyDescent="0.3">
      <c r="A63" s="12" t="s">
        <v>126</v>
      </c>
      <c r="B63" s="64">
        <v>179</v>
      </c>
      <c r="C63" s="76">
        <f t="shared" si="87"/>
        <v>2.9833333333333334</v>
      </c>
      <c r="D63" s="64">
        <v>7</v>
      </c>
      <c r="E63" s="72">
        <v>7</v>
      </c>
      <c r="F63" s="72">
        <v>7</v>
      </c>
      <c r="G63" s="72">
        <v>6</v>
      </c>
      <c r="H63" s="76">
        <v>6</v>
      </c>
      <c r="I63" s="89">
        <f t="shared" si="88"/>
        <v>6.6499999999999995</v>
      </c>
      <c r="J63" s="66">
        <f t="shared" si="89"/>
        <v>6.6499999999999995</v>
      </c>
      <c r="K63" s="66">
        <f t="shared" si="90"/>
        <v>6.6499999999999995</v>
      </c>
      <c r="L63" s="66">
        <f t="shared" si="91"/>
        <v>5.6999999999999993</v>
      </c>
      <c r="M63" s="79">
        <f t="shared" si="92"/>
        <v>5.6999999999999993</v>
      </c>
      <c r="N63" s="107">
        <v>8</v>
      </c>
      <c r="O63" s="110">
        <f t="shared" si="93"/>
        <v>1</v>
      </c>
      <c r="P63">
        <f t="shared" si="94"/>
        <v>0.9</v>
      </c>
      <c r="Q63">
        <f t="shared" si="95"/>
        <v>1.05</v>
      </c>
      <c r="R63">
        <f t="shared" si="96"/>
        <v>1.2</v>
      </c>
      <c r="S63" s="137">
        <f t="shared" si="97"/>
        <v>1.35</v>
      </c>
      <c r="T63">
        <f t="shared" si="98"/>
        <v>0.9</v>
      </c>
      <c r="U63">
        <f t="shared" si="99"/>
        <v>1.05</v>
      </c>
      <c r="V63">
        <f t="shared" si="100"/>
        <v>1.2</v>
      </c>
      <c r="W63" s="137">
        <f t="shared" si="101"/>
        <v>1.35</v>
      </c>
      <c r="X63">
        <f t="shared" si="102"/>
        <v>0.9</v>
      </c>
      <c r="Y63">
        <f t="shared" si="103"/>
        <v>1.05</v>
      </c>
      <c r="Z63">
        <f t="shared" si="104"/>
        <v>1.2</v>
      </c>
      <c r="AA63" s="137">
        <f t="shared" si="105"/>
        <v>1.35</v>
      </c>
      <c r="AB63">
        <f t="shared" si="106"/>
        <v>1.05</v>
      </c>
      <c r="AC63">
        <f t="shared" si="107"/>
        <v>1.22</v>
      </c>
      <c r="AD63">
        <f t="shared" si="108"/>
        <v>1.4</v>
      </c>
      <c r="AE63" s="137">
        <f t="shared" si="109"/>
        <v>1.57</v>
      </c>
      <c r="AF63">
        <f t="shared" si="110"/>
        <v>1.05</v>
      </c>
      <c r="AG63">
        <f t="shared" si="111"/>
        <v>1.22</v>
      </c>
      <c r="AH63">
        <f t="shared" si="112"/>
        <v>1.4</v>
      </c>
      <c r="AI63" s="137">
        <f t="shared" si="113"/>
        <v>1.57</v>
      </c>
      <c r="AJ63">
        <f t="shared" si="114"/>
        <v>0.95</v>
      </c>
      <c r="AK63">
        <f t="shared" si="115"/>
        <v>1.1000000000000001</v>
      </c>
      <c r="AL63">
        <f t="shared" si="116"/>
        <v>1.26</v>
      </c>
      <c r="AM63" s="137">
        <f t="shared" si="117"/>
        <v>1.42</v>
      </c>
      <c r="AN63">
        <f t="shared" si="118"/>
        <v>0.95</v>
      </c>
      <c r="AO63">
        <f t="shared" si="119"/>
        <v>1.1000000000000001</v>
      </c>
      <c r="AP63">
        <f t="shared" si="120"/>
        <v>1.26</v>
      </c>
      <c r="AQ63" s="137">
        <f t="shared" si="121"/>
        <v>1.42</v>
      </c>
      <c r="AR63">
        <f t="shared" si="122"/>
        <v>0.95</v>
      </c>
      <c r="AS63">
        <f t="shared" si="123"/>
        <v>1.1000000000000001</v>
      </c>
      <c r="AT63">
        <f t="shared" si="124"/>
        <v>1.26</v>
      </c>
      <c r="AU63" s="137">
        <f t="shared" si="125"/>
        <v>1.42</v>
      </c>
      <c r="AV63">
        <f t="shared" si="126"/>
        <v>1.1000000000000001</v>
      </c>
      <c r="AW63">
        <f t="shared" si="127"/>
        <v>1.29</v>
      </c>
      <c r="AX63">
        <f t="shared" si="128"/>
        <v>1.47</v>
      </c>
      <c r="AY63" s="137">
        <f t="shared" si="129"/>
        <v>1.65</v>
      </c>
      <c r="AZ63">
        <f t="shared" si="130"/>
        <v>1.1599999999999999</v>
      </c>
      <c r="BA63">
        <f t="shared" si="131"/>
        <v>1.29</v>
      </c>
      <c r="BB63">
        <f t="shared" si="132"/>
        <v>1.47</v>
      </c>
      <c r="BC63">
        <f t="shared" si="133"/>
        <v>1.65</v>
      </c>
      <c r="BD63" s="110">
        <f>ROUNDUP(150/(D63*N63*O63),0)</f>
        <v>3</v>
      </c>
      <c r="BE63">
        <f>ROUNDUP(175/(D63*N63*O63),0)</f>
        <v>4</v>
      </c>
      <c r="BF63">
        <f>ROUNDUP(200/(D63*N63*O63),0)</f>
        <v>4</v>
      </c>
      <c r="BG63">
        <f>ROUNDUP(225/(D63*N63*O63),0)</f>
        <v>5</v>
      </c>
      <c r="BH63" s="140">
        <f>ROUNDUP(150/(E63*N63*O63),0)</f>
        <v>3</v>
      </c>
      <c r="BI63">
        <f>ROUNDUP(175/(E63*N63*O63),0)</f>
        <v>4</v>
      </c>
      <c r="BJ63">
        <f>ROUNDUP(200/(E63*N63*O63),0)</f>
        <v>4</v>
      </c>
      <c r="BK63" s="137">
        <f>ROUNDUP(225/(E63*N63*O63),0)</f>
        <v>5</v>
      </c>
      <c r="BL63">
        <f>ROUNDUP(150/(F63*N63*O63),0)</f>
        <v>3</v>
      </c>
      <c r="BM63">
        <f>ROUNDUP(175/(F63*N63*O63),0)</f>
        <v>4</v>
      </c>
      <c r="BN63">
        <f>ROUNDUP(200/(F63*N63*O63),0)</f>
        <v>4</v>
      </c>
      <c r="BO63">
        <f>ROUNDUP(225/(F63*N63*O63),0)</f>
        <v>5</v>
      </c>
      <c r="BP63" s="140">
        <f>ROUNDUP(150/(G63*N63*O63),0)</f>
        <v>4</v>
      </c>
      <c r="BQ63">
        <f>ROUNDUP(175/(G63*N63*O63),0)</f>
        <v>4</v>
      </c>
      <c r="BR63">
        <f>ROUNDUP(200/(G63*N63*O63),0)</f>
        <v>5</v>
      </c>
      <c r="BS63" s="137">
        <f>ROUNDUP(225/(G63*N63*O63),0)</f>
        <v>5</v>
      </c>
      <c r="BT63">
        <f>ROUNDUP(150/(H63*N63*O63),0)</f>
        <v>4</v>
      </c>
      <c r="BU63">
        <f>ROUNDUP(175/(H63*N63*O63),0)</f>
        <v>4</v>
      </c>
      <c r="BV63">
        <f>ROUNDUP(200/(H63*N63*O63),0)</f>
        <v>5</v>
      </c>
      <c r="BW63">
        <f>ROUNDUP(225/(H63*N63*O63),0)</f>
        <v>5</v>
      </c>
      <c r="BX63" s="140">
        <f>ROUNDUP(150/(I63*N63*O63),0)</f>
        <v>3</v>
      </c>
      <c r="BY63">
        <f>ROUNDUP(175/(I63*N63*O63),0)</f>
        <v>4</v>
      </c>
      <c r="BZ63">
        <f>ROUNDUP(200/(I63*N63*O63),0)</f>
        <v>4</v>
      </c>
      <c r="CA63" s="137">
        <f>ROUNDUP(225/(I63*N63*O63),0)</f>
        <v>5</v>
      </c>
      <c r="CB63">
        <f>ROUNDUP(150/(J63*N63*O63),0)</f>
        <v>3</v>
      </c>
      <c r="CC63">
        <f>ROUNDUP(175/(J63*N63*O63),0)</f>
        <v>4</v>
      </c>
      <c r="CD63">
        <f>ROUNDUP(200/(J63*N63*O63),0)</f>
        <v>4</v>
      </c>
      <c r="CE63">
        <f>ROUNDUP(225/(J63*N63*O63),0)</f>
        <v>5</v>
      </c>
      <c r="CF63" s="140">
        <f>ROUNDUP(150/(K63*N63*O63),0)</f>
        <v>3</v>
      </c>
      <c r="CG63">
        <f>ROUNDUP(175/(K63*N63*O63),0)</f>
        <v>4</v>
      </c>
      <c r="CH63">
        <f>ROUNDUP(200/(K63*N63*O63),0)</f>
        <v>4</v>
      </c>
      <c r="CI63" s="137">
        <f>ROUNDUP(225/(K63*N63*O63),0)</f>
        <v>5</v>
      </c>
      <c r="CJ63">
        <f>ROUNDUP(150/(L63*N63*O63),0)</f>
        <v>4</v>
      </c>
      <c r="CK63">
        <f>ROUNDUP(175/(L63*N63*O63),0)</f>
        <v>4</v>
      </c>
      <c r="CL63">
        <f>ROUNDUP(200/(L63*N63*O63),0)</f>
        <v>5</v>
      </c>
      <c r="CM63">
        <f>ROUNDUP(225/(L63*N63*O63),0)</f>
        <v>5</v>
      </c>
      <c r="CN63" s="140">
        <f>ROUNDUP(150/(M63*N63*O63),0)</f>
        <v>4</v>
      </c>
      <c r="CO63">
        <f>ROUNDUP(175/(M63*N63*O63),0)</f>
        <v>4</v>
      </c>
      <c r="CP63">
        <f>ROUNDUP(200/(M63*N63*O63),0)</f>
        <v>5</v>
      </c>
      <c r="CQ63" s="2">
        <f>ROUNDUP(225/(M63*N63*O63),0)</f>
        <v>5</v>
      </c>
    </row>
    <row r="64" spans="1:95" ht="17.25" thickTop="1" thickBot="1" x14ac:dyDescent="0.3">
      <c r="A64" s="74" t="s">
        <v>152</v>
      </c>
      <c r="B64" s="64">
        <v>179</v>
      </c>
      <c r="C64" s="76">
        <f t="shared" si="87"/>
        <v>2.9833333333333334</v>
      </c>
      <c r="D64" s="64">
        <v>8</v>
      </c>
      <c r="E64" s="72">
        <v>8</v>
      </c>
      <c r="F64" s="72">
        <v>8</v>
      </c>
      <c r="G64" s="72">
        <v>7</v>
      </c>
      <c r="H64" s="76">
        <v>7</v>
      </c>
      <c r="I64" s="89">
        <f t="shared" si="88"/>
        <v>7.6</v>
      </c>
      <c r="J64" s="66">
        <f t="shared" si="89"/>
        <v>7.6</v>
      </c>
      <c r="K64" s="66">
        <f t="shared" si="90"/>
        <v>7.6</v>
      </c>
      <c r="L64" s="66">
        <f t="shared" si="91"/>
        <v>6.6499999999999995</v>
      </c>
      <c r="M64" s="79">
        <f t="shared" si="92"/>
        <v>6.6499999999999995</v>
      </c>
      <c r="N64" s="107">
        <v>8</v>
      </c>
      <c r="O64" s="110">
        <f t="shared" si="93"/>
        <v>1</v>
      </c>
      <c r="P64">
        <f t="shared" si="94"/>
        <v>0.79</v>
      </c>
      <c r="Q64">
        <f t="shared" si="95"/>
        <v>0.92</v>
      </c>
      <c r="R64">
        <f t="shared" si="96"/>
        <v>1.05</v>
      </c>
      <c r="S64" s="137">
        <f t="shared" si="97"/>
        <v>1.18</v>
      </c>
      <c r="T64">
        <f t="shared" si="98"/>
        <v>0.79</v>
      </c>
      <c r="U64">
        <f t="shared" si="99"/>
        <v>0.92</v>
      </c>
      <c r="V64">
        <f t="shared" si="100"/>
        <v>1.05</v>
      </c>
      <c r="W64" s="137">
        <f t="shared" si="101"/>
        <v>1.18</v>
      </c>
      <c r="X64">
        <f t="shared" si="102"/>
        <v>0.79</v>
      </c>
      <c r="Y64">
        <f t="shared" si="103"/>
        <v>0.92</v>
      </c>
      <c r="Z64">
        <f t="shared" si="104"/>
        <v>1.05</v>
      </c>
      <c r="AA64" s="137">
        <f t="shared" si="105"/>
        <v>1.18</v>
      </c>
      <c r="AB64">
        <f t="shared" si="106"/>
        <v>0.9</v>
      </c>
      <c r="AC64">
        <f t="shared" si="107"/>
        <v>1.05</v>
      </c>
      <c r="AD64">
        <f t="shared" si="108"/>
        <v>1.2</v>
      </c>
      <c r="AE64" s="137">
        <f t="shared" si="109"/>
        <v>1.35</v>
      </c>
      <c r="AF64">
        <f t="shared" si="110"/>
        <v>0.9</v>
      </c>
      <c r="AG64">
        <f t="shared" si="111"/>
        <v>1.05</v>
      </c>
      <c r="AH64">
        <f t="shared" si="112"/>
        <v>1.2</v>
      </c>
      <c r="AI64" s="137">
        <f t="shared" si="113"/>
        <v>1.35</v>
      </c>
      <c r="AJ64">
        <f t="shared" si="114"/>
        <v>0.83</v>
      </c>
      <c r="AK64">
        <f t="shared" si="115"/>
        <v>0.96</v>
      </c>
      <c r="AL64">
        <f t="shared" si="116"/>
        <v>1.1000000000000001</v>
      </c>
      <c r="AM64" s="137">
        <f t="shared" si="117"/>
        <v>1.24</v>
      </c>
      <c r="AN64">
        <f t="shared" si="118"/>
        <v>0.83</v>
      </c>
      <c r="AO64">
        <f t="shared" si="119"/>
        <v>0.96</v>
      </c>
      <c r="AP64">
        <f t="shared" si="120"/>
        <v>1.1000000000000001</v>
      </c>
      <c r="AQ64" s="137">
        <f t="shared" si="121"/>
        <v>1.24</v>
      </c>
      <c r="AR64">
        <f t="shared" si="122"/>
        <v>0.83</v>
      </c>
      <c r="AS64">
        <f t="shared" si="123"/>
        <v>0.96</v>
      </c>
      <c r="AT64">
        <f t="shared" si="124"/>
        <v>1.1000000000000001</v>
      </c>
      <c r="AU64" s="137">
        <f t="shared" si="125"/>
        <v>1.24</v>
      </c>
      <c r="AV64">
        <f t="shared" si="126"/>
        <v>0.95</v>
      </c>
      <c r="AW64">
        <f t="shared" si="127"/>
        <v>1.1000000000000001</v>
      </c>
      <c r="AX64">
        <f t="shared" si="128"/>
        <v>1.26</v>
      </c>
      <c r="AY64" s="137">
        <f t="shared" si="129"/>
        <v>1.42</v>
      </c>
      <c r="AZ64">
        <f t="shared" si="130"/>
        <v>0.99</v>
      </c>
      <c r="BA64">
        <f t="shared" si="131"/>
        <v>1.1000000000000001</v>
      </c>
      <c r="BB64">
        <f t="shared" si="132"/>
        <v>1.26</v>
      </c>
      <c r="BC64">
        <f t="shared" si="133"/>
        <v>1.42</v>
      </c>
      <c r="BD64" s="110">
        <f>ROUNDUP(150/(D64*N64*O64),0)</f>
        <v>3</v>
      </c>
      <c r="BE64">
        <f>ROUNDUP(175/(D64*N64*O64),0)</f>
        <v>3</v>
      </c>
      <c r="BF64">
        <f>ROUNDUP(200/(D64*N64*O64),0)</f>
        <v>4</v>
      </c>
      <c r="BG64">
        <f>ROUNDUP(225/(D64*N64*O64),0)</f>
        <v>4</v>
      </c>
      <c r="BH64" s="140">
        <f>ROUNDUP(150/(E64*N64*O64),0)</f>
        <v>3</v>
      </c>
      <c r="BI64">
        <f>ROUNDUP(175/(E64*N64*O64),0)</f>
        <v>3</v>
      </c>
      <c r="BJ64">
        <f>ROUNDUP(200/(E64*N64*O64),0)</f>
        <v>4</v>
      </c>
      <c r="BK64" s="137">
        <f>ROUNDUP(225/(E64*N64*O64),0)</f>
        <v>4</v>
      </c>
      <c r="BL64">
        <f>ROUNDUP(150/(F64*N64*O64),0)</f>
        <v>3</v>
      </c>
      <c r="BM64">
        <f>ROUNDUP(175/(F64*N64*O64),0)</f>
        <v>3</v>
      </c>
      <c r="BN64">
        <f>ROUNDUP(200/(F64*N64*O64),0)</f>
        <v>4</v>
      </c>
      <c r="BO64">
        <f>ROUNDUP(225/(F64*N64*O64),0)</f>
        <v>4</v>
      </c>
      <c r="BP64" s="140">
        <f>ROUNDUP(150/(G64*N64*O64),0)</f>
        <v>3</v>
      </c>
      <c r="BQ64">
        <f>ROUNDUP(175/(G64*N64*O64),0)</f>
        <v>4</v>
      </c>
      <c r="BR64">
        <f>ROUNDUP(200/(G64*N64*O64),0)</f>
        <v>4</v>
      </c>
      <c r="BS64" s="137">
        <f>ROUNDUP(225/(G64*N64*O64),0)</f>
        <v>5</v>
      </c>
      <c r="BT64">
        <f>ROUNDUP(150/(H64*N64*O64),0)</f>
        <v>3</v>
      </c>
      <c r="BU64">
        <f>ROUNDUP(175/(H64*N64*O64),0)</f>
        <v>4</v>
      </c>
      <c r="BV64">
        <f>ROUNDUP(200/(H64*N64*O64),0)</f>
        <v>4</v>
      </c>
      <c r="BW64">
        <f>ROUNDUP(225/(H64*N64*O64),0)</f>
        <v>5</v>
      </c>
      <c r="BX64" s="140">
        <f>ROUNDUP(150/(I64*N64*O64),0)</f>
        <v>3</v>
      </c>
      <c r="BY64">
        <f>ROUNDUP(175/(I64*N64*O64),0)</f>
        <v>3</v>
      </c>
      <c r="BZ64">
        <f>ROUNDUP(200/(I64*N64*O64),0)</f>
        <v>4</v>
      </c>
      <c r="CA64" s="137">
        <f>ROUNDUP(225/(I64*N64*O64),0)</f>
        <v>4</v>
      </c>
      <c r="CB64">
        <f>ROUNDUP(150/(J64*N64*O64),0)</f>
        <v>3</v>
      </c>
      <c r="CC64">
        <f>ROUNDUP(175/(J64*N64*O64),0)</f>
        <v>3</v>
      </c>
      <c r="CD64">
        <f>ROUNDUP(200/(J64*N64*O64),0)</f>
        <v>4</v>
      </c>
      <c r="CE64">
        <f>ROUNDUP(225/(J64*N64*O64),0)</f>
        <v>4</v>
      </c>
      <c r="CF64" s="140">
        <f>ROUNDUP(150/(K64*N64*O64),0)</f>
        <v>3</v>
      </c>
      <c r="CG64">
        <f>ROUNDUP(175/(K64*N64*O64),0)</f>
        <v>3</v>
      </c>
      <c r="CH64">
        <f>ROUNDUP(200/(K64*N64*O64),0)</f>
        <v>4</v>
      </c>
      <c r="CI64" s="137">
        <f>ROUNDUP(225/(K64*N64*O64),0)</f>
        <v>4</v>
      </c>
      <c r="CJ64">
        <f>ROUNDUP(150/(L64*N64*O64),0)</f>
        <v>3</v>
      </c>
      <c r="CK64">
        <f>ROUNDUP(175/(L64*N64*O64),0)</f>
        <v>4</v>
      </c>
      <c r="CL64">
        <f>ROUNDUP(200/(L64*N64*O64),0)</f>
        <v>4</v>
      </c>
      <c r="CM64">
        <f>ROUNDUP(225/(L64*N64*O64),0)</f>
        <v>5</v>
      </c>
      <c r="CN64" s="140">
        <f>ROUNDUP(150/(M64*N64*O64),0)</f>
        <v>3</v>
      </c>
      <c r="CO64">
        <f>ROUNDUP(175/(M64*N64*O64),0)</f>
        <v>4</v>
      </c>
      <c r="CP64">
        <f>ROUNDUP(200/(M64*N64*O64),0)</f>
        <v>4</v>
      </c>
      <c r="CQ64" s="2">
        <f>ROUNDUP(225/(M64*N64*O64),0)</f>
        <v>5</v>
      </c>
    </row>
    <row r="65" spans="1:95" ht="17.25" thickTop="1" thickBot="1" x14ac:dyDescent="0.3">
      <c r="A65" s="12" t="s">
        <v>127</v>
      </c>
      <c r="B65" s="64">
        <v>41</v>
      </c>
      <c r="C65" s="76">
        <f t="shared" si="87"/>
        <v>0.68333333333333335</v>
      </c>
      <c r="D65" s="64">
        <v>70</v>
      </c>
      <c r="E65" s="72">
        <v>63</v>
      </c>
      <c r="F65" s="72">
        <v>59</v>
      </c>
      <c r="G65" s="72">
        <v>50</v>
      </c>
      <c r="H65" s="76">
        <v>50</v>
      </c>
      <c r="I65" s="89">
        <f t="shared" si="88"/>
        <v>66.5</v>
      </c>
      <c r="J65" s="66">
        <f t="shared" si="89"/>
        <v>59.849999999999994</v>
      </c>
      <c r="K65" s="66">
        <f t="shared" si="90"/>
        <v>56.05</v>
      </c>
      <c r="L65" s="66">
        <f t="shared" si="91"/>
        <v>47.5</v>
      </c>
      <c r="M65" s="79">
        <f t="shared" si="92"/>
        <v>47.5</v>
      </c>
      <c r="N65" s="107">
        <v>1</v>
      </c>
      <c r="O65" s="110">
        <f t="shared" si="93"/>
        <v>1</v>
      </c>
      <c r="P65">
        <f t="shared" si="94"/>
        <v>3.14</v>
      </c>
      <c r="Q65">
        <f t="shared" si="95"/>
        <v>3.66</v>
      </c>
      <c r="R65">
        <f t="shared" si="96"/>
        <v>4.18</v>
      </c>
      <c r="S65" s="137">
        <f t="shared" si="97"/>
        <v>4.7</v>
      </c>
      <c r="T65">
        <f t="shared" si="98"/>
        <v>3.48</v>
      </c>
      <c r="U65">
        <f t="shared" si="99"/>
        <v>4.07</v>
      </c>
      <c r="V65">
        <f t="shared" si="100"/>
        <v>4.6500000000000004</v>
      </c>
      <c r="W65" s="137">
        <f t="shared" si="101"/>
        <v>5.23</v>
      </c>
      <c r="X65">
        <f t="shared" si="102"/>
        <v>3.72</v>
      </c>
      <c r="Y65">
        <f t="shared" si="103"/>
        <v>4.34</v>
      </c>
      <c r="Z65">
        <f t="shared" si="104"/>
        <v>4.96</v>
      </c>
      <c r="AA65" s="137">
        <f t="shared" si="105"/>
        <v>5.58</v>
      </c>
      <c r="AB65">
        <f t="shared" si="106"/>
        <v>4.3899999999999997</v>
      </c>
      <c r="AC65">
        <f t="shared" si="107"/>
        <v>5.12</v>
      </c>
      <c r="AD65">
        <f t="shared" si="108"/>
        <v>5.85</v>
      </c>
      <c r="AE65" s="137">
        <f t="shared" si="109"/>
        <v>6.59</v>
      </c>
      <c r="AF65">
        <f t="shared" si="110"/>
        <v>4.3899999999999997</v>
      </c>
      <c r="AG65">
        <f t="shared" si="111"/>
        <v>5.12</v>
      </c>
      <c r="AH65">
        <f t="shared" si="112"/>
        <v>5.85</v>
      </c>
      <c r="AI65" s="137">
        <f t="shared" si="113"/>
        <v>6.59</v>
      </c>
      <c r="AJ65">
        <f t="shared" si="114"/>
        <v>3.3</v>
      </c>
      <c r="AK65">
        <f t="shared" si="115"/>
        <v>3.85</v>
      </c>
      <c r="AL65">
        <f t="shared" si="116"/>
        <v>4.4000000000000004</v>
      </c>
      <c r="AM65" s="137">
        <f t="shared" si="117"/>
        <v>4.95</v>
      </c>
      <c r="AN65">
        <f t="shared" si="118"/>
        <v>3.67</v>
      </c>
      <c r="AO65">
        <f t="shared" si="119"/>
        <v>4.28</v>
      </c>
      <c r="AP65">
        <f t="shared" si="120"/>
        <v>4.8899999999999997</v>
      </c>
      <c r="AQ65" s="137">
        <f t="shared" si="121"/>
        <v>5.5</v>
      </c>
      <c r="AR65">
        <f t="shared" si="122"/>
        <v>3.92</v>
      </c>
      <c r="AS65">
        <f t="shared" si="123"/>
        <v>4.57</v>
      </c>
      <c r="AT65">
        <f t="shared" si="124"/>
        <v>5.22</v>
      </c>
      <c r="AU65" s="137">
        <f t="shared" si="125"/>
        <v>5.87</v>
      </c>
      <c r="AV65">
        <f t="shared" si="126"/>
        <v>4.62</v>
      </c>
      <c r="AW65">
        <f t="shared" si="127"/>
        <v>5.39</v>
      </c>
      <c r="AX65">
        <f t="shared" si="128"/>
        <v>6.16</v>
      </c>
      <c r="AY65" s="137">
        <f t="shared" si="129"/>
        <v>6.93</v>
      </c>
      <c r="AZ65">
        <f t="shared" si="130"/>
        <v>4.8600000000000003</v>
      </c>
      <c r="BA65">
        <f t="shared" si="131"/>
        <v>5.39</v>
      </c>
      <c r="BB65">
        <f t="shared" si="132"/>
        <v>6.16</v>
      </c>
      <c r="BC65">
        <f t="shared" si="133"/>
        <v>6.93</v>
      </c>
      <c r="BD65" s="110">
        <f>ROUNDUP(150/(D65*O65),0)</f>
        <v>3</v>
      </c>
      <c r="BE65">
        <f>ROUNDUP(175/(D65*O65),0)</f>
        <v>3</v>
      </c>
      <c r="BF65">
        <f>ROUNDUP(200/(D65*O65),0)</f>
        <v>3</v>
      </c>
      <c r="BG65">
        <f>ROUNDUP(225/(D65*O65),0)</f>
        <v>4</v>
      </c>
      <c r="BH65" s="140">
        <f>ROUNDUP(150/(E65*O65),0)</f>
        <v>3</v>
      </c>
      <c r="BI65">
        <f>ROUNDUP(175/(E65*O65),0)</f>
        <v>3</v>
      </c>
      <c r="BJ65">
        <f>ROUNDUP(200/(E65*O65),0)</f>
        <v>4</v>
      </c>
      <c r="BK65" s="137">
        <f>ROUNDUP(225/(E65*O65),0)</f>
        <v>4</v>
      </c>
      <c r="BL65">
        <f>ROUNDUP(150/(F65*O65),0)</f>
        <v>3</v>
      </c>
      <c r="BM65">
        <f>ROUNDUP(175/(F65*O65),0)</f>
        <v>3</v>
      </c>
      <c r="BN65">
        <f>ROUNDUP(200/(F65*O65),0)</f>
        <v>4</v>
      </c>
      <c r="BO65">
        <f>ROUNDUP(225/(F65*O65),0)</f>
        <v>4</v>
      </c>
      <c r="BP65" s="140">
        <f>ROUNDUP(150/(G65*O65),0)</f>
        <v>3</v>
      </c>
      <c r="BQ65">
        <f>ROUNDUP(175/(G65*O65),0)</f>
        <v>4</v>
      </c>
      <c r="BR65">
        <f>ROUNDUP(200/(G65*O65),0)</f>
        <v>4</v>
      </c>
      <c r="BS65" s="137">
        <f>ROUNDUP(225/(G65*O65),0)</f>
        <v>5</v>
      </c>
      <c r="BT65">
        <f>ROUNDUP(150/(H65*O65),0)</f>
        <v>3</v>
      </c>
      <c r="BU65">
        <f>ROUNDUP(175/(H65*O65),0)</f>
        <v>4</v>
      </c>
      <c r="BV65">
        <f>ROUNDUP(200/(H65*O65),0)</f>
        <v>4</v>
      </c>
      <c r="BW65">
        <f>ROUNDUP(225/(H65*O65),0)</f>
        <v>5</v>
      </c>
      <c r="BX65" s="140">
        <f>ROUNDUP(150/(I65*O65),0)</f>
        <v>3</v>
      </c>
      <c r="BY65">
        <f>ROUNDUP(175/(I65*O65),0)</f>
        <v>3</v>
      </c>
      <c r="BZ65">
        <f>ROUNDUP(200/(I65*O65),0)</f>
        <v>4</v>
      </c>
      <c r="CA65" s="137">
        <f>ROUNDUP(225/(I65*O65),0)</f>
        <v>4</v>
      </c>
      <c r="CB65">
        <f>ROUNDUP(150/(J65*O65),0)</f>
        <v>3</v>
      </c>
      <c r="CC65">
        <f>ROUNDUP(175/(J65*O65),0)</f>
        <v>3</v>
      </c>
      <c r="CD65">
        <f>ROUNDUP(200/(J65*O65),0)</f>
        <v>4</v>
      </c>
      <c r="CE65">
        <f>ROUNDUP(225/(J65*O65),0)</f>
        <v>4</v>
      </c>
      <c r="CF65" s="140">
        <f>ROUNDUP(150/(K65*O65),0)</f>
        <v>3</v>
      </c>
      <c r="CG65">
        <f>ROUNDUP(175/(K65*O65),0)</f>
        <v>4</v>
      </c>
      <c r="CH65">
        <f>ROUNDUP(200/(K65*O65),0)</f>
        <v>4</v>
      </c>
      <c r="CI65" s="137">
        <f>ROUNDUP(225/(K65*O65),0)</f>
        <v>5</v>
      </c>
      <c r="CJ65">
        <f>ROUNDUP(150/(L65*O65),0)</f>
        <v>4</v>
      </c>
      <c r="CK65">
        <f>ROUNDUP(175/(L65*O65),0)</f>
        <v>4</v>
      </c>
      <c r="CL65">
        <f>ROUNDUP(200/(L65*O65),0)</f>
        <v>5</v>
      </c>
      <c r="CM65">
        <f>ROUNDUP(225/(L65*O65),0)</f>
        <v>5</v>
      </c>
      <c r="CN65" s="140">
        <f>ROUNDUP(150/(M65*O65),0)</f>
        <v>4</v>
      </c>
      <c r="CO65">
        <f>ROUNDUP(175/(M65*O65),0)</f>
        <v>4</v>
      </c>
      <c r="CP65">
        <f>ROUNDUP(200/(M65*O65),0)</f>
        <v>5</v>
      </c>
      <c r="CQ65" s="2">
        <f>ROUNDUP(225/(M65*O65),0)</f>
        <v>5</v>
      </c>
    </row>
    <row r="66" spans="1:95" ht="17.25" thickTop="1" thickBot="1" x14ac:dyDescent="0.3">
      <c r="A66" s="12" t="s">
        <v>153</v>
      </c>
      <c r="B66" s="64">
        <v>41</v>
      </c>
      <c r="C66" s="76">
        <f t="shared" si="87"/>
        <v>0.68333333333333335</v>
      </c>
      <c r="D66" s="64">
        <v>140</v>
      </c>
      <c r="E66" s="72">
        <v>126</v>
      </c>
      <c r="F66" s="72">
        <v>118</v>
      </c>
      <c r="G66" s="72">
        <v>100</v>
      </c>
      <c r="H66" s="76">
        <v>100</v>
      </c>
      <c r="I66" s="89">
        <f t="shared" si="88"/>
        <v>133</v>
      </c>
      <c r="J66" s="66">
        <f t="shared" si="89"/>
        <v>119.69999999999999</v>
      </c>
      <c r="K66" s="66">
        <f t="shared" si="90"/>
        <v>112.1</v>
      </c>
      <c r="L66" s="66">
        <f t="shared" si="91"/>
        <v>95</v>
      </c>
      <c r="M66" s="79">
        <f t="shared" si="92"/>
        <v>95</v>
      </c>
      <c r="N66" s="107">
        <v>1</v>
      </c>
      <c r="O66" s="110">
        <f t="shared" si="93"/>
        <v>1</v>
      </c>
      <c r="P66">
        <f t="shared" si="94"/>
        <v>1.57</v>
      </c>
      <c r="Q66">
        <f t="shared" si="95"/>
        <v>1.83</v>
      </c>
      <c r="R66">
        <f t="shared" si="96"/>
        <v>2.09</v>
      </c>
      <c r="S66" s="137">
        <f t="shared" si="97"/>
        <v>2.35</v>
      </c>
      <c r="T66">
        <f t="shared" si="98"/>
        <v>1.74</v>
      </c>
      <c r="U66">
        <f t="shared" si="99"/>
        <v>2.0299999999999998</v>
      </c>
      <c r="V66">
        <f t="shared" si="100"/>
        <v>2.3199999999999998</v>
      </c>
      <c r="W66" s="137">
        <f t="shared" si="101"/>
        <v>2.61</v>
      </c>
      <c r="X66">
        <f t="shared" si="102"/>
        <v>1.86</v>
      </c>
      <c r="Y66">
        <f t="shared" si="103"/>
        <v>2.17</v>
      </c>
      <c r="Z66">
        <f t="shared" si="104"/>
        <v>2.48</v>
      </c>
      <c r="AA66" s="137">
        <f t="shared" si="105"/>
        <v>2.79</v>
      </c>
      <c r="AB66">
        <f t="shared" si="106"/>
        <v>2.2000000000000002</v>
      </c>
      <c r="AC66">
        <f t="shared" si="107"/>
        <v>2.56</v>
      </c>
      <c r="AD66">
        <f t="shared" si="108"/>
        <v>2.93</v>
      </c>
      <c r="AE66" s="137">
        <f t="shared" si="109"/>
        <v>3.29</v>
      </c>
      <c r="AF66">
        <f t="shared" si="110"/>
        <v>2.2000000000000002</v>
      </c>
      <c r="AG66">
        <f t="shared" si="111"/>
        <v>2.56</v>
      </c>
      <c r="AH66">
        <f t="shared" si="112"/>
        <v>2.93</v>
      </c>
      <c r="AI66" s="137">
        <f t="shared" si="113"/>
        <v>3.29</v>
      </c>
      <c r="AJ66">
        <f t="shared" si="114"/>
        <v>1.65</v>
      </c>
      <c r="AK66">
        <f t="shared" si="115"/>
        <v>1.93</v>
      </c>
      <c r="AL66">
        <f t="shared" si="116"/>
        <v>2.2000000000000002</v>
      </c>
      <c r="AM66" s="137">
        <f t="shared" si="117"/>
        <v>2.48</v>
      </c>
      <c r="AN66">
        <f t="shared" si="118"/>
        <v>1.83</v>
      </c>
      <c r="AO66">
        <f t="shared" si="119"/>
        <v>2.14</v>
      </c>
      <c r="AP66">
        <f t="shared" si="120"/>
        <v>2.4500000000000002</v>
      </c>
      <c r="AQ66" s="137">
        <f t="shared" si="121"/>
        <v>2.75</v>
      </c>
      <c r="AR66">
        <f t="shared" si="122"/>
        <v>1.96</v>
      </c>
      <c r="AS66">
        <f t="shared" si="123"/>
        <v>2.2799999999999998</v>
      </c>
      <c r="AT66">
        <f t="shared" si="124"/>
        <v>2.61</v>
      </c>
      <c r="AU66" s="137">
        <f t="shared" si="125"/>
        <v>2.94</v>
      </c>
      <c r="AV66">
        <f t="shared" si="126"/>
        <v>2.31</v>
      </c>
      <c r="AW66">
        <f t="shared" si="127"/>
        <v>2.7</v>
      </c>
      <c r="AX66">
        <f t="shared" si="128"/>
        <v>3.08</v>
      </c>
      <c r="AY66" s="137">
        <f t="shared" si="129"/>
        <v>3.47</v>
      </c>
      <c r="AZ66">
        <f t="shared" si="130"/>
        <v>2.4300000000000002</v>
      </c>
      <c r="BA66">
        <f t="shared" si="131"/>
        <v>2.7</v>
      </c>
      <c r="BB66">
        <f t="shared" si="132"/>
        <v>3.08</v>
      </c>
      <c r="BC66">
        <f t="shared" si="133"/>
        <v>3.47</v>
      </c>
      <c r="BD66" s="110">
        <f>ROUNDUP(150/(D66*O66),0)</f>
        <v>2</v>
      </c>
      <c r="BE66">
        <f>ROUNDUP(175/(D66*O66),0)</f>
        <v>2</v>
      </c>
      <c r="BF66">
        <f>ROUNDUP(200/(D66*O66),0)</f>
        <v>2</v>
      </c>
      <c r="BG66">
        <f>ROUNDUP(225/(D66*O66),0)</f>
        <v>2</v>
      </c>
      <c r="BH66" s="140">
        <f>ROUNDUP(150/(E66*O66),0)</f>
        <v>2</v>
      </c>
      <c r="BI66">
        <f>ROUNDUP(175/(E66*O66),0)</f>
        <v>2</v>
      </c>
      <c r="BJ66">
        <f>ROUNDUP(200/(E66*O66),0)</f>
        <v>2</v>
      </c>
      <c r="BK66" s="137">
        <f>ROUNDUP(225/(E66*O66),0)</f>
        <v>2</v>
      </c>
      <c r="BL66">
        <f>ROUNDUP(150/(F66*O66),0)</f>
        <v>2</v>
      </c>
      <c r="BM66">
        <f>ROUNDUP(175/(F66*O66),0)</f>
        <v>2</v>
      </c>
      <c r="BN66">
        <f>ROUNDUP(200/(F66*O66),0)</f>
        <v>2</v>
      </c>
      <c r="BO66">
        <f>ROUNDUP(225/(F66*O66),0)</f>
        <v>2</v>
      </c>
      <c r="BP66" s="140">
        <f>ROUNDUP(150/(G66*O66),0)</f>
        <v>2</v>
      </c>
      <c r="BQ66">
        <f>ROUNDUP(175/(G66*O66),0)</f>
        <v>2</v>
      </c>
      <c r="BR66">
        <f>ROUNDUP(200/(G66*O66),0)</f>
        <v>2</v>
      </c>
      <c r="BS66" s="137">
        <f>ROUNDUP(225/(G66*O66),0)</f>
        <v>3</v>
      </c>
      <c r="BT66">
        <f>ROUNDUP(150/(H66*O66),0)</f>
        <v>2</v>
      </c>
      <c r="BU66">
        <f>ROUNDUP(175/(H66*O66),0)</f>
        <v>2</v>
      </c>
      <c r="BV66">
        <f>ROUNDUP(200/(H66*O66),0)</f>
        <v>2</v>
      </c>
      <c r="BW66">
        <f>ROUNDUP(225/(H66*O66),0)</f>
        <v>3</v>
      </c>
      <c r="BX66" s="140">
        <f>ROUNDUP(150/(I66*O66),0)</f>
        <v>2</v>
      </c>
      <c r="BY66">
        <f>ROUNDUP(175/(I66*O66),0)</f>
        <v>2</v>
      </c>
      <c r="BZ66">
        <f>ROUNDUP(200/(I66*O66),0)</f>
        <v>2</v>
      </c>
      <c r="CA66" s="137">
        <f>ROUNDUP(225/(I66*O66),0)</f>
        <v>2</v>
      </c>
      <c r="CB66">
        <f>ROUNDUP(150/(J66*O66),0)</f>
        <v>2</v>
      </c>
      <c r="CC66">
        <f>ROUNDUP(175/(J66*O66),0)</f>
        <v>2</v>
      </c>
      <c r="CD66">
        <f>ROUNDUP(200/(J66*O66),0)</f>
        <v>2</v>
      </c>
      <c r="CE66">
        <f>ROUNDUP(225/(J66*O66),0)</f>
        <v>2</v>
      </c>
      <c r="CF66" s="140">
        <f>ROUNDUP(150/(K66*O66),0)</f>
        <v>2</v>
      </c>
      <c r="CG66">
        <f>ROUNDUP(175/(K66*O66),0)</f>
        <v>2</v>
      </c>
      <c r="CH66">
        <f>ROUNDUP(200/(K66*O66),0)</f>
        <v>2</v>
      </c>
      <c r="CI66" s="137">
        <f>ROUNDUP(225/(K66*O66),0)</f>
        <v>3</v>
      </c>
      <c r="CJ66">
        <f>ROUNDUP(150/(L66*O66),0)</f>
        <v>2</v>
      </c>
      <c r="CK66">
        <f>ROUNDUP(175/(L66*O66),0)</f>
        <v>2</v>
      </c>
      <c r="CL66">
        <f>ROUNDUP(200/(L66*O66),0)</f>
        <v>3</v>
      </c>
      <c r="CM66">
        <f>ROUNDUP(225/(L66*O66),0)</f>
        <v>3</v>
      </c>
      <c r="CN66" s="140">
        <f>ROUNDUP(150/(M66*O66),0)</f>
        <v>2</v>
      </c>
      <c r="CO66">
        <f>ROUNDUP(175/(M66*O66),0)</f>
        <v>2</v>
      </c>
      <c r="CP66">
        <f>ROUNDUP(200/(M66*O66),0)</f>
        <v>3</v>
      </c>
      <c r="CQ66" s="2">
        <f>ROUNDUP(225/(M66*O66),0)</f>
        <v>3</v>
      </c>
    </row>
    <row r="67" spans="1:95" ht="17.25" thickTop="1" thickBot="1" x14ac:dyDescent="0.3">
      <c r="A67" s="12" t="s">
        <v>129</v>
      </c>
      <c r="B67" s="77">
        <v>1200</v>
      </c>
      <c r="C67" s="78">
        <f t="shared" si="87"/>
        <v>20</v>
      </c>
      <c r="D67" s="67">
        <v>25</v>
      </c>
      <c r="E67" s="68">
        <v>21</v>
      </c>
      <c r="F67" s="68">
        <v>19</v>
      </c>
      <c r="G67" s="68">
        <v>14</v>
      </c>
      <c r="H67" s="78">
        <v>14</v>
      </c>
      <c r="I67" s="6">
        <f t="shared" si="88"/>
        <v>23.75</v>
      </c>
      <c r="J67" s="86">
        <f t="shared" si="89"/>
        <v>19.95</v>
      </c>
      <c r="K67" s="86">
        <f t="shared" si="90"/>
        <v>18.05</v>
      </c>
      <c r="L67" s="86">
        <f t="shared" si="91"/>
        <v>13.299999999999999</v>
      </c>
      <c r="M67" s="90">
        <f t="shared" si="92"/>
        <v>13.299999999999999</v>
      </c>
      <c r="N67" s="108">
        <v>1</v>
      </c>
      <c r="O67" s="6">
        <f t="shared" si="93"/>
        <v>1</v>
      </c>
      <c r="P67" s="4">
        <f t="shared" si="94"/>
        <v>0.3</v>
      </c>
      <c r="Q67" s="4">
        <f t="shared" si="95"/>
        <v>0.35</v>
      </c>
      <c r="R67" s="4">
        <f t="shared" si="96"/>
        <v>0.4</v>
      </c>
      <c r="S67" s="139">
        <f t="shared" si="97"/>
        <v>0.45</v>
      </c>
      <c r="T67" s="4">
        <f t="shared" si="98"/>
        <v>0.36</v>
      </c>
      <c r="U67" s="4">
        <f t="shared" si="99"/>
        <v>0.42</v>
      </c>
      <c r="V67" s="4">
        <f t="shared" si="100"/>
        <v>0.48</v>
      </c>
      <c r="W67" s="139">
        <f t="shared" si="101"/>
        <v>0.54</v>
      </c>
      <c r="X67" s="4">
        <f t="shared" si="102"/>
        <v>0.39</v>
      </c>
      <c r="Y67" s="4">
        <f t="shared" si="103"/>
        <v>0.46</v>
      </c>
      <c r="Z67" s="4">
        <f t="shared" si="104"/>
        <v>0.53</v>
      </c>
      <c r="AA67" s="139">
        <f t="shared" si="105"/>
        <v>0.59</v>
      </c>
      <c r="AB67" s="4">
        <f t="shared" si="106"/>
        <v>0.54</v>
      </c>
      <c r="AC67" s="4">
        <f t="shared" si="107"/>
        <v>0.63</v>
      </c>
      <c r="AD67" s="4">
        <f t="shared" si="108"/>
        <v>0.71</v>
      </c>
      <c r="AE67" s="139">
        <f t="shared" si="109"/>
        <v>0.8</v>
      </c>
      <c r="AF67" s="4">
        <f t="shared" si="110"/>
        <v>0.54</v>
      </c>
      <c r="AG67" s="4">
        <f t="shared" si="111"/>
        <v>0.63</v>
      </c>
      <c r="AH67" s="4">
        <f t="shared" si="112"/>
        <v>0.71</v>
      </c>
      <c r="AI67" s="139">
        <f t="shared" si="113"/>
        <v>0.8</v>
      </c>
      <c r="AJ67" s="4">
        <f t="shared" si="114"/>
        <v>0.32</v>
      </c>
      <c r="AK67" s="4">
        <f t="shared" si="115"/>
        <v>0.37</v>
      </c>
      <c r="AL67" s="4">
        <f t="shared" si="116"/>
        <v>0.42</v>
      </c>
      <c r="AM67" s="139">
        <f t="shared" si="117"/>
        <v>0.47</v>
      </c>
      <c r="AN67" s="4">
        <f t="shared" si="118"/>
        <v>0.38</v>
      </c>
      <c r="AO67" s="4">
        <f t="shared" si="119"/>
        <v>0.44</v>
      </c>
      <c r="AP67" s="4">
        <f t="shared" si="120"/>
        <v>0.5</v>
      </c>
      <c r="AQ67" s="139">
        <f t="shared" si="121"/>
        <v>0.56000000000000005</v>
      </c>
      <c r="AR67" s="4">
        <f t="shared" si="122"/>
        <v>0.42</v>
      </c>
      <c r="AS67" s="4">
        <f t="shared" si="123"/>
        <v>0.48</v>
      </c>
      <c r="AT67" s="4">
        <f t="shared" si="124"/>
        <v>0.55000000000000004</v>
      </c>
      <c r="AU67" s="139">
        <f t="shared" si="125"/>
        <v>0.62</v>
      </c>
      <c r="AV67" s="4">
        <f t="shared" si="126"/>
        <v>0.56000000000000005</v>
      </c>
      <c r="AW67" s="4">
        <f t="shared" si="127"/>
        <v>0.66</v>
      </c>
      <c r="AX67" s="4">
        <f t="shared" si="128"/>
        <v>0.75</v>
      </c>
      <c r="AY67" s="139">
        <f t="shared" si="129"/>
        <v>0.85</v>
      </c>
      <c r="AZ67" s="4">
        <f t="shared" si="130"/>
        <v>0.59</v>
      </c>
      <c r="BA67" s="4">
        <f t="shared" si="131"/>
        <v>0.66</v>
      </c>
      <c r="BB67" s="4">
        <f t="shared" si="132"/>
        <v>0.75</v>
      </c>
      <c r="BC67" s="4">
        <f t="shared" si="133"/>
        <v>0.85</v>
      </c>
      <c r="BD67" s="6">
        <f>ROUNDUP(150/(D67*O67),0)</f>
        <v>6</v>
      </c>
      <c r="BE67" s="4">
        <f>ROUNDUP(175/(D67*O67),0)</f>
        <v>7</v>
      </c>
      <c r="BF67" s="4">
        <f>ROUNDUP(200/(D67*O67),0)</f>
        <v>8</v>
      </c>
      <c r="BG67" s="4">
        <f>ROUNDUP(225/(D67*O67),0)</f>
        <v>9</v>
      </c>
      <c r="BH67" s="142">
        <f>ROUNDUP(150/(E67*O67),0)</f>
        <v>8</v>
      </c>
      <c r="BI67" s="4">
        <f>ROUNDUP(175/(E67*O67),0)</f>
        <v>9</v>
      </c>
      <c r="BJ67" s="4">
        <f>ROUNDUP(200/(E67*O67),0)</f>
        <v>10</v>
      </c>
      <c r="BK67" s="139">
        <f>ROUNDUP(225/(E67*O67),0)</f>
        <v>11</v>
      </c>
      <c r="BL67" s="4">
        <f>ROUNDUP(150/(F67*O67),0)</f>
        <v>8</v>
      </c>
      <c r="BM67" s="4">
        <f>ROUNDUP(175/(F67*O67),0)</f>
        <v>10</v>
      </c>
      <c r="BN67" s="4">
        <f>ROUNDUP(200/(F67*O67),0)</f>
        <v>11</v>
      </c>
      <c r="BO67" s="4">
        <f>ROUNDUP(225/(F67*O67),0)</f>
        <v>12</v>
      </c>
      <c r="BP67" s="142">
        <f>ROUNDUP(150/(G67*O67),0)</f>
        <v>11</v>
      </c>
      <c r="BQ67" s="4">
        <f>ROUNDUP(175/(G67*O67),0)</f>
        <v>13</v>
      </c>
      <c r="BR67" s="4">
        <f>ROUNDUP(200/(G67*O67),0)</f>
        <v>15</v>
      </c>
      <c r="BS67" s="139">
        <f>ROUNDUP(225/(G67*O67),0)</f>
        <v>17</v>
      </c>
      <c r="BT67" s="4">
        <f>ROUNDUP(150/(H67*O67),0)</f>
        <v>11</v>
      </c>
      <c r="BU67" s="4">
        <f>ROUNDUP(175/(H67*O67),0)</f>
        <v>13</v>
      </c>
      <c r="BV67" s="4">
        <f>ROUNDUP(200/(H67*O67),0)</f>
        <v>15</v>
      </c>
      <c r="BW67" s="4">
        <f>ROUNDUP(225/(H67*O67),0)</f>
        <v>17</v>
      </c>
      <c r="BX67" s="142">
        <f>ROUNDUP(150/(I67*O67),0)</f>
        <v>7</v>
      </c>
      <c r="BY67" s="4">
        <f>ROUNDUP(175/(I67*O67),0)</f>
        <v>8</v>
      </c>
      <c r="BZ67" s="4">
        <f>ROUNDUP(200/(I67*O67),0)</f>
        <v>9</v>
      </c>
      <c r="CA67" s="139">
        <f>ROUNDUP(225/(I67*O67),0)</f>
        <v>10</v>
      </c>
      <c r="CB67" s="4">
        <f>ROUNDUP(150/(J67*O67),0)</f>
        <v>8</v>
      </c>
      <c r="CC67" s="4">
        <f>ROUNDUP(175/(J67*O67),0)</f>
        <v>9</v>
      </c>
      <c r="CD67" s="4">
        <f>ROUNDUP(200/(J67*O67),0)</f>
        <v>11</v>
      </c>
      <c r="CE67" s="4">
        <f>ROUNDUP(225/(J67*O67),0)</f>
        <v>12</v>
      </c>
      <c r="CF67" s="142">
        <f>ROUNDUP(150/(K67*O67),0)</f>
        <v>9</v>
      </c>
      <c r="CG67" s="4">
        <f>ROUNDUP(175/(K67*O67),0)</f>
        <v>10</v>
      </c>
      <c r="CH67" s="4">
        <f>ROUNDUP(200/(K67*O67),0)</f>
        <v>12</v>
      </c>
      <c r="CI67" s="139">
        <f>ROUNDUP(225/(K67*O67),0)</f>
        <v>13</v>
      </c>
      <c r="CJ67" s="4">
        <f>ROUNDUP(150/(L67*O67),0)</f>
        <v>12</v>
      </c>
      <c r="CK67" s="4">
        <f>ROUNDUP(175/(L67*O67),0)</f>
        <v>14</v>
      </c>
      <c r="CL67" s="4">
        <f>ROUNDUP(200/(L67*O67),0)</f>
        <v>16</v>
      </c>
      <c r="CM67" s="4">
        <f>ROUNDUP(225/(L67*O67),0)</f>
        <v>17</v>
      </c>
      <c r="CN67" s="142">
        <f>ROUNDUP(150/(M67*O67),0)</f>
        <v>12</v>
      </c>
      <c r="CO67" s="4">
        <f>ROUNDUP(175/(M67*O67),0)</f>
        <v>14</v>
      </c>
      <c r="CP67" s="4">
        <f>ROUNDUP(200/(M67*O67),0)</f>
        <v>16</v>
      </c>
      <c r="CQ67" s="1">
        <f>ROUNDUP(225/(M67*O67),0)</f>
        <v>17</v>
      </c>
    </row>
    <row r="68" spans="1:95" ht="15.75" thickTop="1" x14ac:dyDescent="0.25">
      <c r="C68" s="70"/>
      <c r="I68" s="66"/>
      <c r="J68" s="66"/>
      <c r="K68" s="66"/>
      <c r="L68" s="66"/>
      <c r="M68" s="66"/>
      <c r="N68" s="103"/>
    </row>
    <row r="69" spans="1:95" x14ac:dyDescent="0.25">
      <c r="C69" s="72"/>
      <c r="I69" s="66"/>
      <c r="J69" s="66"/>
      <c r="K69" s="66"/>
      <c r="L69" s="66"/>
      <c r="M69" s="66"/>
    </row>
    <row r="70" spans="1:95" x14ac:dyDescent="0.25">
      <c r="C70" s="72"/>
      <c r="I70" s="66"/>
      <c r="J70" s="66"/>
      <c r="K70" s="66"/>
      <c r="L70" s="66"/>
      <c r="M70" s="66"/>
    </row>
    <row r="71" spans="1:95" x14ac:dyDescent="0.25">
      <c r="C71" s="72"/>
      <c r="I71" s="66"/>
      <c r="J71" s="66"/>
      <c r="K71" s="66"/>
      <c r="L71" s="66"/>
      <c r="M71" s="66"/>
    </row>
    <row r="72" spans="1:95" x14ac:dyDescent="0.25">
      <c r="B72">
        <v>1</v>
      </c>
      <c r="C72" s="72">
        <v>1</v>
      </c>
      <c r="D72">
        <v>1</v>
      </c>
      <c r="E72">
        <v>1</v>
      </c>
      <c r="F72">
        <v>1</v>
      </c>
      <c r="G72">
        <v>1</v>
      </c>
      <c r="H72" s="135">
        <v>0.1</v>
      </c>
      <c r="I72" s="66"/>
      <c r="J72" s="66"/>
      <c r="K72" s="66"/>
      <c r="L72" s="66"/>
      <c r="M72" s="66"/>
    </row>
    <row r="73" spans="1:95" x14ac:dyDescent="0.25">
      <c r="B73">
        <v>2</v>
      </c>
      <c r="C73" s="72">
        <v>2</v>
      </c>
      <c r="D73">
        <v>2</v>
      </c>
      <c r="E73">
        <v>2</v>
      </c>
      <c r="F73">
        <v>2</v>
      </c>
      <c r="G73">
        <v>2</v>
      </c>
      <c r="H73" s="135">
        <v>0.2</v>
      </c>
      <c r="I73" s="66"/>
      <c r="J73" s="66"/>
      <c r="K73" s="66"/>
      <c r="L73" s="66"/>
      <c r="M73" s="66"/>
    </row>
    <row r="74" spans="1:95" x14ac:dyDescent="0.25">
      <c r="B74">
        <v>3</v>
      </c>
      <c r="C74" s="72">
        <v>3</v>
      </c>
      <c r="D74">
        <v>3</v>
      </c>
      <c r="E74">
        <v>3</v>
      </c>
      <c r="F74">
        <v>3</v>
      </c>
      <c r="G74">
        <v>3</v>
      </c>
      <c r="H74" s="135">
        <v>0.3</v>
      </c>
      <c r="I74" s="66"/>
      <c r="J74" s="66"/>
      <c r="K74" s="66"/>
      <c r="L74" s="66"/>
      <c r="M74" s="66"/>
    </row>
    <row r="75" spans="1:95" x14ac:dyDescent="0.25">
      <c r="C75" s="15">
        <v>4</v>
      </c>
      <c r="D75">
        <v>4</v>
      </c>
      <c r="E75">
        <v>4</v>
      </c>
      <c r="F75">
        <v>4</v>
      </c>
      <c r="G75">
        <v>4</v>
      </c>
      <c r="H75" s="135">
        <v>0.4</v>
      </c>
      <c r="I75" s="66"/>
      <c r="J75" s="66"/>
      <c r="K75" s="66"/>
      <c r="L75" s="66"/>
      <c r="M75" s="66"/>
    </row>
    <row r="76" spans="1:95" x14ac:dyDescent="0.25">
      <c r="C76" s="15"/>
      <c r="D76">
        <v>5</v>
      </c>
      <c r="E76">
        <v>5</v>
      </c>
      <c r="F76">
        <v>5</v>
      </c>
      <c r="G76">
        <v>5</v>
      </c>
      <c r="H76" s="135">
        <v>0.5</v>
      </c>
      <c r="I76" s="66"/>
      <c r="J76" s="66"/>
      <c r="K76" s="66"/>
      <c r="L76" s="66"/>
      <c r="M76" s="66"/>
    </row>
    <row r="77" spans="1:95" x14ac:dyDescent="0.25">
      <c r="C77" s="15"/>
      <c r="E77">
        <v>6</v>
      </c>
      <c r="F77">
        <v>6</v>
      </c>
      <c r="G77">
        <v>6</v>
      </c>
      <c r="H77" s="135">
        <v>0.6</v>
      </c>
      <c r="I77" s="66"/>
      <c r="J77" s="66"/>
      <c r="K77" s="66"/>
      <c r="L77" s="66"/>
      <c r="M77" s="66"/>
    </row>
    <row r="78" spans="1:95" x14ac:dyDescent="0.25">
      <c r="C78" s="15"/>
      <c r="E78">
        <v>7</v>
      </c>
      <c r="F78">
        <v>7</v>
      </c>
      <c r="G78">
        <v>7</v>
      </c>
      <c r="H78" s="135">
        <v>0.7</v>
      </c>
    </row>
    <row r="79" spans="1:95" x14ac:dyDescent="0.25">
      <c r="F79">
        <v>8</v>
      </c>
      <c r="G79">
        <v>8</v>
      </c>
      <c r="H79" s="135">
        <v>0.8</v>
      </c>
    </row>
    <row r="80" spans="1:95" x14ac:dyDescent="0.25">
      <c r="G80">
        <v>9</v>
      </c>
      <c r="H80" s="135">
        <v>0.9</v>
      </c>
    </row>
    <row r="81" spans="7:8" x14ac:dyDescent="0.25">
      <c r="G81">
        <v>10</v>
      </c>
      <c r="H81" s="135">
        <v>1</v>
      </c>
    </row>
    <row r="82" spans="7:8" x14ac:dyDescent="0.25">
      <c r="G82">
        <v>11</v>
      </c>
    </row>
  </sheetData>
  <conditionalFormatting sqref="A5:A63 A65:A67">
    <cfRule type="containsText" dxfId="54" priority="50" operator="containsText" text="Charged">
      <formula>NOT(ISERROR(SEARCH("Charged",A5)))</formula>
    </cfRule>
    <cfRule type="containsText" dxfId="53" priority="44" operator="containsText" text="Select">
      <formula>NOT(ISERROR(SEARCH("Select",A5)))</formula>
    </cfRule>
    <cfRule type="containsText" dxfId="52" priority="43" operator="containsText" text="Purple">
      <formula>NOT(ISERROR(SEARCH("Purple",A5)))</formula>
    </cfRule>
    <cfRule type="containsText" dxfId="51" priority="42" operator="containsText" text="White">
      <formula>NOT(ISERROR(SEARCH("White",A5)))</formula>
    </cfRule>
    <cfRule type="containsText" dxfId="50" priority="41" operator="containsText" text="Timed">
      <formula>NOT(ISERROR(SEARCH("Timed",A5)))</formula>
    </cfRule>
    <cfRule type="containsText" dxfId="49" priority="40" operator="containsText" text="Blue">
      <formula>NOT(ISERROR(SEARCH("Blue",A5)))</formula>
    </cfRule>
    <cfRule type="containsText" dxfId="48" priority="45" operator="containsText" text="Ramped">
      <formula>NOT(ISERROR(SEARCH("Ramped",A5)))</formula>
    </cfRule>
    <cfRule type="containsText" dxfId="47" priority="47" operator="containsText" text="Shatter Caps">
      <formula>NOT(ISERROR(SEARCH("Shatter Caps",A5)))</formula>
    </cfRule>
  </conditionalFormatting>
  <conditionalFormatting sqref="A5:A67">
    <cfRule type="containsText" dxfId="46" priority="26" operator="containsText" text="Hammer Point">
      <formula>NOT(ISERROR(SEARCH("Hammer Point",A5)))</formula>
    </cfRule>
    <cfRule type="containsText" dxfId="45" priority="25" operator="containsText" text="Disruptor">
      <formula>NOT(ISERROR(SEARCH("Disruptor",A5)))</formula>
    </cfRule>
    <cfRule type="containsText" dxfId="44" priority="24" operator="containsText" text="Consecutive">
      <formula>NOT(ISERROR(SEARCH("Consecutive",A5)))</formula>
    </cfRule>
    <cfRule type="containsText" dxfId="43" priority="23" operator="containsText" text="Turbocharger">
      <formula>NOT(ISERROR(SEARCH("Turbocharger",A5)))</formula>
    </cfRule>
  </conditionalFormatting>
  <conditionalFormatting sqref="A64">
    <cfRule type="containsText" dxfId="42" priority="33" operator="containsText" text="Charged">
      <formula>NOT(ISERROR(SEARCH("Charged",A64)))</formula>
    </cfRule>
    <cfRule type="containsText" dxfId="41" priority="31" operator="containsText" text="Consecutive">
      <formula>NOT(ISERROR(SEARCH("Consecutive",A64)))</formula>
    </cfRule>
    <cfRule type="containsText" dxfId="40" priority="30" operator="containsText" text="Shatter Caps">
      <formula>NOT(ISERROR(SEARCH("Shatter Caps",A64)))</formula>
    </cfRule>
  </conditionalFormatting>
  <conditionalFormatting sqref="A4:M4 P4:XFD4">
    <cfRule type="containsText" dxfId="39" priority="29" operator="containsText" text="Blue">
      <formula>NOT(ISERROR(SEARCH("Blue",A4)))</formula>
    </cfRule>
    <cfRule type="containsText" dxfId="38" priority="28" operator="containsText" text="Purple">
      <formula>NOT(ISERROR(SEARCH("Purple",A4)))</formula>
    </cfRule>
    <cfRule type="containsText" dxfId="37" priority="27" operator="containsText" text="Red">
      <formula>NOT(ISERROR(SEARCH("Red",A4)))</formula>
    </cfRule>
  </conditionalFormatting>
  <conditionalFormatting sqref="P5:BC67">
    <cfRule type="cellIs" dxfId="36" priority="4" operator="between">
      <formula>1.000000001</formula>
      <formula>2.5</formula>
    </cfRule>
    <cfRule type="cellIs" dxfId="35" priority="5" operator="between">
      <formula>0.01</formula>
      <formula>1</formula>
    </cfRule>
    <cfRule type="cellIs" dxfId="34" priority="1" operator="greaterThan">
      <formula>5.000000001</formula>
    </cfRule>
    <cfRule type="cellIs" dxfId="33" priority="2" operator="between">
      <formula>4.000000001</formula>
      <formula>5</formula>
    </cfRule>
    <cfRule type="cellIs" dxfId="32" priority="3" operator="between">
      <formula>2.500000001</formula>
      <formula>4</formula>
    </cfRule>
  </conditionalFormatting>
  <conditionalFormatting sqref="X3:AA3">
    <cfRule type="containsText" dxfId="31" priority="22" operator="containsText" text="Blue">
      <formula>NOT(ISERROR(SEARCH("Blue",X3)))</formula>
    </cfRule>
    <cfRule type="containsText" dxfId="30" priority="20" operator="containsText" text="Red">
      <formula>NOT(ISERROR(SEARCH("Red",X3)))</formula>
    </cfRule>
    <cfRule type="containsText" dxfId="29" priority="21" operator="containsText" text="Purple">
      <formula>NOT(ISERROR(SEARCH("Purple",X3)))</formula>
    </cfRule>
  </conditionalFormatting>
  <conditionalFormatting sqref="AR3:AU3">
    <cfRule type="containsText" dxfId="28" priority="19" operator="containsText" text="Blue">
      <formula>NOT(ISERROR(SEARCH("Blue",AR3)))</formula>
    </cfRule>
    <cfRule type="containsText" dxfId="27" priority="18" operator="containsText" text="Purple">
      <formula>NOT(ISERROR(SEARCH("Purple",AR3)))</formula>
    </cfRule>
    <cfRule type="containsText" dxfId="26" priority="17" operator="containsText" text="Red">
      <formula>NOT(ISERROR(SEARCH("Red",AR3)))</formula>
    </cfRule>
  </conditionalFormatting>
  <conditionalFormatting sqref="BD5:CQ67">
    <cfRule type="cellIs" dxfId="25" priority="10" operator="between">
      <formula>1</formula>
      <formula>3</formula>
    </cfRule>
    <cfRule type="cellIs" dxfId="24" priority="9" operator="between">
      <formula>4</formula>
      <formula>5</formula>
    </cfRule>
    <cfRule type="cellIs" dxfId="23" priority="8" operator="between">
      <formula>6</formula>
      <formula>10</formula>
    </cfRule>
    <cfRule type="cellIs" dxfId="22" priority="7" operator="between">
      <formula>11</formula>
      <formula>15</formula>
    </cfRule>
    <cfRule type="cellIs" dxfId="21" priority="6" operator="greaterThan">
      <formula>15</formula>
    </cfRule>
  </conditionalFormatting>
  <conditionalFormatting sqref="BL3:BO3">
    <cfRule type="containsText" dxfId="20" priority="16" operator="containsText" text="Blue">
      <formula>NOT(ISERROR(SEARCH("Blue",BL3)))</formula>
    </cfRule>
    <cfRule type="containsText" dxfId="19" priority="15" operator="containsText" text="Purple">
      <formula>NOT(ISERROR(SEARCH("Purple",BL3)))</formula>
    </cfRule>
    <cfRule type="containsText" dxfId="18" priority="14" operator="containsText" text="Red">
      <formula>NOT(ISERROR(SEARCH("Red",BL3)))</formula>
    </cfRule>
  </conditionalFormatting>
  <conditionalFormatting sqref="CF3:CI3">
    <cfRule type="containsText" dxfId="17" priority="13" operator="containsText" text="Blue">
      <formula>NOT(ISERROR(SEARCH("Blue",CF3)))</formula>
    </cfRule>
    <cfRule type="containsText" dxfId="16" priority="12" operator="containsText" text="Purple">
      <formula>NOT(ISERROR(SEARCH("Purple",CF3)))</formula>
    </cfRule>
    <cfRule type="containsText" dxfId="15" priority="11" operator="containsText" text="Red">
      <formula>NOT(ISERROR(SEARCH("Red",CF3)))</formula>
    </cfRule>
  </conditionalFormatting>
  <dataValidations count="7">
    <dataValidation type="list" allowBlank="1" showInputMessage="1" showErrorMessage="1" sqref="N21" xr:uid="{0FFCCCAC-933C-4981-85FA-872D193C3A6D}">
      <formula1>$D$72:$D$76</formula1>
    </dataValidation>
    <dataValidation type="list" allowBlank="1" showInputMessage="1" showErrorMessage="1" sqref="N28 N22 N49:N56" xr:uid="{0AE0C1FB-E7EB-4A3F-8125-19F7EEBD4247}">
      <formula1>$B$72:$B$74</formula1>
    </dataValidation>
    <dataValidation type="list" allowBlank="1" showInputMessage="1" showErrorMessage="1" sqref="N30:N31" xr:uid="{201BC7A7-EF7F-41C5-8F3D-8AA05853D911}">
      <formula1>$C$72:$C$75</formula1>
    </dataValidation>
    <dataValidation type="list" allowBlank="1" showInputMessage="1" showErrorMessage="1" sqref="N37:N40 N63:N64" xr:uid="{E5090F3F-1E29-4A34-96E8-95592341F7BB}">
      <formula1>$F$72:$F$79</formula1>
    </dataValidation>
    <dataValidation type="list" allowBlank="1" showInputMessage="1" showErrorMessage="1" sqref="N41:N48" xr:uid="{CA63F7D1-C729-465B-AE2A-B7B92CF89978}">
      <formula1>$G$72:$G$82</formula1>
    </dataValidation>
    <dataValidation type="list" allowBlank="1" showInputMessage="1" showErrorMessage="1" sqref="N60" xr:uid="{2115F59A-8F2A-45D1-95E8-C005E7E318CF}">
      <formula1>$E$72:$E$78</formula1>
    </dataValidation>
    <dataValidation type="list" allowBlank="1" showInputMessage="1" showErrorMessage="1" sqref="O4" xr:uid="{E63CC960-FBBA-4A6E-A188-8E1E5D951D66}">
      <formula1>$H$72:$H$81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32E3-6A63-46CB-AC24-EF2736EDDBA6}">
  <dimension ref="A1:AR32"/>
  <sheetViews>
    <sheetView workbookViewId="0">
      <pane xSplit="1" topLeftCell="B1" activePane="topRight" state="frozen"/>
      <selection activeCell="A6" sqref="A6"/>
      <selection pane="topRight" activeCell="D30" sqref="D30"/>
    </sheetView>
  </sheetViews>
  <sheetFormatPr defaultRowHeight="15" x14ac:dyDescent="0.25"/>
  <cols>
    <col min="1" max="1" width="31.5703125" bestFit="1" customWidth="1"/>
    <col min="2" max="2" width="7.42578125" bestFit="1" customWidth="1"/>
    <col min="3" max="3" width="6.42578125" bestFit="1" customWidth="1"/>
    <col min="4" max="4" width="10.28515625" bestFit="1" customWidth="1"/>
    <col min="5" max="6" width="7.28515625" bestFit="1" customWidth="1"/>
    <col min="7" max="7" width="7.5703125" bestFit="1" customWidth="1"/>
    <col min="8" max="8" width="9.5703125" bestFit="1" customWidth="1"/>
    <col min="9" max="9" width="9.28515625" customWidth="1"/>
    <col min="10" max="10" width="9.7109375" bestFit="1" customWidth="1"/>
    <col min="11" max="11" width="20.28515625" bestFit="1" customWidth="1"/>
    <col min="12" max="12" width="8" bestFit="1" customWidth="1"/>
    <col min="13" max="13" width="9.28515625" bestFit="1" customWidth="1"/>
    <col min="14" max="14" width="8" bestFit="1" customWidth="1"/>
    <col min="15" max="15" width="6.85546875" bestFit="1" customWidth="1"/>
    <col min="16" max="16" width="6.42578125" bestFit="1" customWidth="1"/>
    <col min="17" max="17" width="11.140625" bestFit="1" customWidth="1"/>
    <col min="18" max="18" width="6.7109375" bestFit="1" customWidth="1"/>
    <col min="19" max="19" width="9.28515625" customWidth="1"/>
    <col min="20" max="20" width="9.7109375" bestFit="1" customWidth="1"/>
    <col min="22" max="22" width="12.42578125" bestFit="1" customWidth="1"/>
    <col min="23" max="23" width="8.5703125" bestFit="1" customWidth="1"/>
    <col min="24" max="24" width="10.28515625" bestFit="1" customWidth="1"/>
    <col min="25" max="25" width="13.7109375" bestFit="1" customWidth="1"/>
    <col min="26" max="26" width="12.85546875" bestFit="1" customWidth="1"/>
    <col min="27" max="27" width="14.42578125" bestFit="1" customWidth="1"/>
    <col min="28" max="28" width="7" bestFit="1" customWidth="1"/>
    <col min="29" max="29" width="8.140625" bestFit="1" customWidth="1"/>
    <col min="30" max="30" width="9.28515625" bestFit="1" customWidth="1"/>
    <col min="31" max="31" width="6.140625" bestFit="1" customWidth="1"/>
    <col min="32" max="32" width="11.5703125" bestFit="1" customWidth="1"/>
    <col min="33" max="33" width="6.7109375" bestFit="1" customWidth="1"/>
    <col min="34" max="36" width="20.28515625" bestFit="1" customWidth="1"/>
    <col min="37" max="37" width="21.5703125" bestFit="1" customWidth="1"/>
    <col min="38" max="39" width="19.5703125" bestFit="1" customWidth="1"/>
    <col min="40" max="43" width="10.28515625" bestFit="1" customWidth="1"/>
    <col min="44" max="44" width="20.7109375" bestFit="1" customWidth="1"/>
  </cols>
  <sheetData>
    <row r="1" spans="1:44" ht="25.5" thickTop="1" thickBot="1" x14ac:dyDescent="0.45">
      <c r="A1" s="8" t="s">
        <v>157</v>
      </c>
      <c r="B1" s="9" t="s">
        <v>46</v>
      </c>
      <c r="C1" s="9" t="s">
        <v>54</v>
      </c>
      <c r="D1" s="9" t="s">
        <v>56</v>
      </c>
      <c r="E1" s="9" t="s">
        <v>60</v>
      </c>
      <c r="F1" s="9" t="s">
        <v>61</v>
      </c>
      <c r="G1" s="9" t="s">
        <v>65</v>
      </c>
      <c r="H1" s="9" t="s">
        <v>67</v>
      </c>
      <c r="I1" s="9" t="s">
        <v>69</v>
      </c>
      <c r="J1" s="9" t="s">
        <v>72</v>
      </c>
      <c r="K1" s="9" t="s">
        <v>76</v>
      </c>
      <c r="L1" s="9" t="s">
        <v>79</v>
      </c>
      <c r="M1" s="9" t="s">
        <v>82</v>
      </c>
      <c r="N1" s="9" t="s">
        <v>84</v>
      </c>
      <c r="O1" s="9" t="s">
        <v>85</v>
      </c>
      <c r="P1" s="9" t="s">
        <v>90</v>
      </c>
      <c r="Q1" s="9" t="s">
        <v>92</v>
      </c>
      <c r="R1" s="9" t="s">
        <v>95</v>
      </c>
      <c r="S1" s="9" t="s">
        <v>96</v>
      </c>
      <c r="T1" s="9" t="s">
        <v>99</v>
      </c>
      <c r="U1" s="9" t="s">
        <v>101</v>
      </c>
      <c r="V1" s="9" t="s">
        <v>102</v>
      </c>
      <c r="W1" s="9" t="s">
        <v>104</v>
      </c>
      <c r="X1" s="9" t="s">
        <v>108</v>
      </c>
      <c r="Y1" s="9" t="s">
        <v>111</v>
      </c>
      <c r="Z1" s="9" t="s">
        <v>112</v>
      </c>
      <c r="AA1" s="9" t="s">
        <v>113</v>
      </c>
      <c r="AB1" s="9" t="s">
        <v>117</v>
      </c>
      <c r="AC1" s="9" t="s">
        <v>118</v>
      </c>
      <c r="AD1" s="9" t="s">
        <v>123</v>
      </c>
      <c r="AE1" s="9" t="s">
        <v>126</v>
      </c>
      <c r="AF1" s="9" t="s">
        <v>127</v>
      </c>
      <c r="AG1" s="12" t="s">
        <v>129</v>
      </c>
    </row>
    <row r="2" spans="1:44" ht="15.75" thickTop="1" x14ac:dyDescent="0.25">
      <c r="A2" s="5" t="s">
        <v>21</v>
      </c>
      <c r="B2" s="34">
        <v>14</v>
      </c>
      <c r="C2" s="37">
        <v>16</v>
      </c>
      <c r="D2" s="37">
        <v>19</v>
      </c>
      <c r="E2" s="37">
        <v>17</v>
      </c>
      <c r="F2" s="37">
        <v>18</v>
      </c>
      <c r="G2" s="37">
        <v>35</v>
      </c>
      <c r="H2" s="37">
        <v>10</v>
      </c>
      <c r="I2" s="37">
        <v>19</v>
      </c>
      <c r="J2" s="37">
        <v>28</v>
      </c>
      <c r="K2" s="37">
        <v>6</v>
      </c>
      <c r="L2" s="37">
        <v>20</v>
      </c>
      <c r="M2" s="37">
        <v>18</v>
      </c>
      <c r="N2" s="37">
        <v>20</v>
      </c>
      <c r="O2" s="37">
        <v>24</v>
      </c>
      <c r="P2" s="37">
        <v>24</v>
      </c>
      <c r="Q2" s="37">
        <v>6</v>
      </c>
      <c r="R2" s="37">
        <v>19</v>
      </c>
      <c r="S2" s="37">
        <v>20</v>
      </c>
      <c r="T2" s="37">
        <v>6</v>
      </c>
      <c r="U2" s="37">
        <v>6</v>
      </c>
      <c r="V2" s="37">
        <v>4</v>
      </c>
      <c r="W2" s="37">
        <v>4</v>
      </c>
      <c r="X2" s="37">
        <v>5</v>
      </c>
      <c r="Y2" s="37">
        <v>5</v>
      </c>
      <c r="Z2" s="37">
        <v>6</v>
      </c>
      <c r="AA2" s="37">
        <v>1</v>
      </c>
      <c r="AB2" s="37">
        <v>4</v>
      </c>
      <c r="AC2" s="37">
        <v>1</v>
      </c>
      <c r="AD2" s="37">
        <v>54</v>
      </c>
      <c r="AE2" s="37">
        <v>8</v>
      </c>
      <c r="AF2" s="37">
        <v>6</v>
      </c>
      <c r="AG2" s="13">
        <v>173</v>
      </c>
    </row>
    <row r="3" spans="1:44" x14ac:dyDescent="0.25">
      <c r="A3" s="2" t="s">
        <v>22</v>
      </c>
      <c r="B3" s="35">
        <v>16</v>
      </c>
      <c r="C3" s="38">
        <v>19</v>
      </c>
      <c r="D3" s="38">
        <v>22</v>
      </c>
      <c r="E3" s="38">
        <v>20</v>
      </c>
      <c r="F3" s="38">
        <v>20</v>
      </c>
      <c r="G3" s="38">
        <v>40</v>
      </c>
      <c r="H3" s="38">
        <v>15</v>
      </c>
      <c r="I3" s="38">
        <v>21</v>
      </c>
      <c r="J3" s="38">
        <v>32</v>
      </c>
      <c r="K3" s="38">
        <v>7</v>
      </c>
      <c r="L3" s="38">
        <v>25</v>
      </c>
      <c r="M3" s="38">
        <v>24</v>
      </c>
      <c r="N3" s="38">
        <v>25</v>
      </c>
      <c r="O3" s="38">
        <v>28</v>
      </c>
      <c r="P3" s="38">
        <v>26</v>
      </c>
      <c r="Q3" s="38">
        <v>7</v>
      </c>
      <c r="R3" s="38">
        <v>21</v>
      </c>
      <c r="S3" s="38">
        <v>24</v>
      </c>
      <c r="T3" s="38" t="s">
        <v>51</v>
      </c>
      <c r="U3" s="38">
        <v>8</v>
      </c>
      <c r="V3" s="38">
        <v>5</v>
      </c>
      <c r="W3" s="38">
        <v>5</v>
      </c>
      <c r="X3" s="38" t="s">
        <v>51</v>
      </c>
      <c r="Y3" s="38" t="s">
        <v>51</v>
      </c>
      <c r="Z3" s="38" t="s">
        <v>51</v>
      </c>
      <c r="AA3" s="38" t="s">
        <v>51</v>
      </c>
      <c r="AB3" s="38" t="s">
        <v>51</v>
      </c>
      <c r="AC3" s="38" t="s">
        <v>51</v>
      </c>
      <c r="AD3" s="38" t="s">
        <v>51</v>
      </c>
      <c r="AE3" s="38" t="s">
        <v>51</v>
      </c>
      <c r="AF3" s="38" t="s">
        <v>51</v>
      </c>
      <c r="AG3" s="2" t="s">
        <v>51</v>
      </c>
    </row>
    <row r="4" spans="1:44" x14ac:dyDescent="0.25">
      <c r="A4" s="3" t="s">
        <v>23</v>
      </c>
      <c r="B4" s="35">
        <v>18</v>
      </c>
      <c r="C4" s="38">
        <v>22</v>
      </c>
      <c r="D4" s="38">
        <v>25</v>
      </c>
      <c r="E4" s="38">
        <v>23</v>
      </c>
      <c r="F4" s="38">
        <v>25</v>
      </c>
      <c r="G4" s="38">
        <v>45</v>
      </c>
      <c r="H4" s="38">
        <v>18</v>
      </c>
      <c r="I4" s="38">
        <v>23</v>
      </c>
      <c r="J4" s="38">
        <v>34</v>
      </c>
      <c r="K4" s="38">
        <v>8</v>
      </c>
      <c r="L4" s="38">
        <v>30</v>
      </c>
      <c r="M4" s="38">
        <v>27</v>
      </c>
      <c r="N4" s="38">
        <v>28</v>
      </c>
      <c r="O4" s="38">
        <v>32</v>
      </c>
      <c r="P4" s="38">
        <v>28</v>
      </c>
      <c r="Q4" s="38">
        <v>8</v>
      </c>
      <c r="R4" s="38">
        <v>23</v>
      </c>
      <c r="S4" s="38">
        <v>28</v>
      </c>
      <c r="T4" s="38" t="s">
        <v>51</v>
      </c>
      <c r="U4" s="38">
        <v>10</v>
      </c>
      <c r="V4" s="38">
        <v>6</v>
      </c>
      <c r="W4" s="38">
        <v>6</v>
      </c>
      <c r="X4" s="38" t="s">
        <v>51</v>
      </c>
      <c r="Y4" s="38" t="s">
        <v>51</v>
      </c>
      <c r="Z4" s="38" t="s">
        <v>51</v>
      </c>
      <c r="AA4" s="38" t="s">
        <v>51</v>
      </c>
      <c r="AB4" s="38" t="s">
        <v>51</v>
      </c>
      <c r="AC4" s="38" t="s">
        <v>51</v>
      </c>
      <c r="AD4" s="38" t="s">
        <v>51</v>
      </c>
      <c r="AE4" s="38" t="s">
        <v>51</v>
      </c>
      <c r="AF4" s="38" t="s">
        <v>51</v>
      </c>
      <c r="AG4" s="2" t="s">
        <v>51</v>
      </c>
    </row>
    <row r="5" spans="1:44" ht="15.75" thickBot="1" x14ac:dyDescent="0.3">
      <c r="A5" s="11" t="s">
        <v>154</v>
      </c>
      <c r="B5" s="36">
        <v>21</v>
      </c>
      <c r="C5" s="39">
        <v>25</v>
      </c>
      <c r="D5" s="39">
        <v>27</v>
      </c>
      <c r="E5" s="39">
        <v>26</v>
      </c>
      <c r="F5" s="39">
        <v>28</v>
      </c>
      <c r="G5" s="39">
        <v>50</v>
      </c>
      <c r="H5" s="39">
        <v>20</v>
      </c>
      <c r="I5" s="39">
        <v>26</v>
      </c>
      <c r="J5" s="39">
        <v>40</v>
      </c>
      <c r="K5" s="39">
        <v>10</v>
      </c>
      <c r="L5" s="39">
        <v>35</v>
      </c>
      <c r="M5" s="39">
        <v>30</v>
      </c>
      <c r="N5" s="39">
        <v>30</v>
      </c>
      <c r="O5" s="39">
        <v>36</v>
      </c>
      <c r="P5" s="39">
        <v>30</v>
      </c>
      <c r="Q5" s="39">
        <v>10</v>
      </c>
      <c r="R5" s="39">
        <v>26</v>
      </c>
      <c r="S5" s="39">
        <v>32</v>
      </c>
      <c r="T5" s="39" t="s">
        <v>51</v>
      </c>
      <c r="U5" s="39">
        <v>12</v>
      </c>
      <c r="V5" s="39">
        <v>8</v>
      </c>
      <c r="W5" s="39">
        <v>7</v>
      </c>
      <c r="X5" s="39" t="s">
        <v>51</v>
      </c>
      <c r="Y5" s="39" t="s">
        <v>51</v>
      </c>
      <c r="Z5" s="39" t="s">
        <v>51</v>
      </c>
      <c r="AA5" s="39" t="s">
        <v>51</v>
      </c>
      <c r="AB5" s="39" t="s">
        <v>51</v>
      </c>
      <c r="AC5" s="39" t="s">
        <v>51</v>
      </c>
      <c r="AD5" s="39" t="s">
        <v>51</v>
      </c>
      <c r="AE5" s="39" t="s">
        <v>51</v>
      </c>
      <c r="AF5" s="39" t="s">
        <v>51</v>
      </c>
      <c r="AG5" s="1" t="s">
        <v>51</v>
      </c>
    </row>
    <row r="6" spans="1:44" ht="15.75" thickTop="1" x14ac:dyDescent="0.25"/>
    <row r="7" spans="1:44" ht="15.75" thickBot="1" x14ac:dyDescent="0.3">
      <c r="A7" s="19"/>
      <c r="B7" s="29"/>
      <c r="C7" s="30"/>
      <c r="D7" s="31"/>
      <c r="E7" s="31"/>
      <c r="F7" s="31"/>
      <c r="G7" s="31"/>
      <c r="H7" s="31"/>
      <c r="I7" s="31"/>
      <c r="J7" s="17"/>
      <c r="K7" s="22"/>
      <c r="L7" s="16"/>
      <c r="M7" s="17"/>
      <c r="N7" s="16"/>
      <c r="O7" s="16"/>
    </row>
    <row r="8" spans="1:44" ht="16.5" thickTop="1" thickBot="1" x14ac:dyDescent="0.3">
      <c r="B8" s="23" t="s">
        <v>159</v>
      </c>
      <c r="C8" s="20">
        <v>0</v>
      </c>
      <c r="D8" s="24" t="s">
        <v>160</v>
      </c>
      <c r="E8" s="25" t="s">
        <v>164</v>
      </c>
      <c r="F8" s="26" t="s">
        <v>165</v>
      </c>
      <c r="G8" s="27" t="s">
        <v>161</v>
      </c>
      <c r="H8" s="28" t="s">
        <v>162</v>
      </c>
      <c r="I8" s="21" t="s">
        <v>163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44" ht="25.5" thickTop="1" thickBot="1" x14ac:dyDescent="0.45">
      <c r="A9" s="14" t="s">
        <v>156</v>
      </c>
      <c r="B9" s="9" t="s">
        <v>46</v>
      </c>
      <c r="C9" s="9" t="s">
        <v>54</v>
      </c>
      <c r="D9" s="9" t="s">
        <v>56</v>
      </c>
      <c r="E9" s="9" t="s">
        <v>60</v>
      </c>
      <c r="F9" s="9" t="s">
        <v>61</v>
      </c>
      <c r="G9" s="9" t="s">
        <v>65</v>
      </c>
      <c r="H9" s="9" t="s">
        <v>67</v>
      </c>
      <c r="I9" s="9" t="s">
        <v>69</v>
      </c>
      <c r="J9" s="9" t="s">
        <v>72</v>
      </c>
      <c r="K9" s="9" t="s">
        <v>76</v>
      </c>
      <c r="L9" s="9" t="s">
        <v>79</v>
      </c>
      <c r="M9" s="9" t="s">
        <v>82</v>
      </c>
      <c r="N9" s="9" t="s">
        <v>84</v>
      </c>
      <c r="O9" s="9" t="s">
        <v>85</v>
      </c>
      <c r="P9" s="9" t="s">
        <v>90</v>
      </c>
      <c r="Q9" s="9" t="s">
        <v>92</v>
      </c>
      <c r="R9" s="9" t="s">
        <v>95</v>
      </c>
      <c r="S9" s="9" t="s">
        <v>96</v>
      </c>
      <c r="T9" s="9" t="s">
        <v>99</v>
      </c>
      <c r="U9" s="9" t="s">
        <v>101</v>
      </c>
      <c r="V9" s="9" t="s">
        <v>102</v>
      </c>
      <c r="W9" s="9" t="s">
        <v>104</v>
      </c>
      <c r="X9" s="9" t="s">
        <v>108</v>
      </c>
      <c r="Y9" s="9" t="s">
        <v>111</v>
      </c>
      <c r="Z9" s="9" t="s">
        <v>112</v>
      </c>
      <c r="AA9" s="9" t="s">
        <v>113</v>
      </c>
      <c r="AB9" s="9" t="s">
        <v>117</v>
      </c>
      <c r="AC9" s="9" t="s">
        <v>118</v>
      </c>
      <c r="AD9" s="9" t="s">
        <v>123</v>
      </c>
      <c r="AE9" s="9" t="s">
        <v>126</v>
      </c>
      <c r="AF9" s="9" t="s">
        <v>127</v>
      </c>
      <c r="AG9" s="12" t="s">
        <v>129</v>
      </c>
    </row>
    <row r="10" spans="1:44" ht="15.75" thickTop="1" x14ac:dyDescent="0.25">
      <c r="A10" s="2" t="s">
        <v>22</v>
      </c>
      <c r="B10" s="44">
        <f t="shared" ref="B10:S10" si="0">(B3-B2)/B2</f>
        <v>0.14285714285714285</v>
      </c>
      <c r="C10" s="42">
        <f t="shared" si="0"/>
        <v>0.1875</v>
      </c>
      <c r="D10" s="42">
        <f t="shared" si="0"/>
        <v>0.15789473684210525</v>
      </c>
      <c r="E10" s="42">
        <f t="shared" si="0"/>
        <v>0.17647058823529413</v>
      </c>
      <c r="F10" s="42">
        <f t="shared" si="0"/>
        <v>0.1111111111111111</v>
      </c>
      <c r="G10" s="42">
        <f t="shared" si="0"/>
        <v>0.14285714285714285</v>
      </c>
      <c r="H10" s="42">
        <f t="shared" si="0"/>
        <v>0.5</v>
      </c>
      <c r="I10" s="42">
        <f t="shared" si="0"/>
        <v>0.10526315789473684</v>
      </c>
      <c r="J10" s="42">
        <f t="shared" si="0"/>
        <v>0.14285714285714285</v>
      </c>
      <c r="K10" s="42">
        <f t="shared" si="0"/>
        <v>0.16666666666666666</v>
      </c>
      <c r="L10" s="42">
        <f t="shared" si="0"/>
        <v>0.25</v>
      </c>
      <c r="M10" s="42">
        <f t="shared" si="0"/>
        <v>0.33333333333333331</v>
      </c>
      <c r="N10" s="42">
        <f t="shared" si="0"/>
        <v>0.25</v>
      </c>
      <c r="O10" s="42">
        <f t="shared" si="0"/>
        <v>0.16666666666666666</v>
      </c>
      <c r="P10" s="42">
        <f t="shared" si="0"/>
        <v>8.3333333333333329E-2</v>
      </c>
      <c r="Q10" s="42">
        <f t="shared" si="0"/>
        <v>0.16666666666666666</v>
      </c>
      <c r="R10" s="42">
        <f t="shared" si="0"/>
        <v>0.10526315789473684</v>
      </c>
      <c r="S10" s="42">
        <f t="shared" si="0"/>
        <v>0.2</v>
      </c>
      <c r="T10" s="42">
        <v>0</v>
      </c>
      <c r="U10" s="42">
        <f t="shared" ref="U10:W12" si="1">(U3-U2)/U2</f>
        <v>0.33333333333333331</v>
      </c>
      <c r="V10" s="42">
        <f t="shared" si="1"/>
        <v>0.25</v>
      </c>
      <c r="W10" s="42">
        <f t="shared" si="1"/>
        <v>0.25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0">
        <v>0</v>
      </c>
    </row>
    <row r="11" spans="1:44" x14ac:dyDescent="0.25">
      <c r="A11" s="3" t="s">
        <v>23</v>
      </c>
      <c r="B11" s="45">
        <f t="shared" ref="B11:S11" si="2">(B4-B3)/B3</f>
        <v>0.125</v>
      </c>
      <c r="C11" s="41">
        <f t="shared" si="2"/>
        <v>0.15789473684210525</v>
      </c>
      <c r="D11" s="41">
        <f t="shared" si="2"/>
        <v>0.13636363636363635</v>
      </c>
      <c r="E11" s="41">
        <f t="shared" si="2"/>
        <v>0.15</v>
      </c>
      <c r="F11" s="41">
        <f t="shared" si="2"/>
        <v>0.25</v>
      </c>
      <c r="G11" s="41">
        <f t="shared" si="2"/>
        <v>0.125</v>
      </c>
      <c r="H11" s="41">
        <f t="shared" si="2"/>
        <v>0.2</v>
      </c>
      <c r="I11" s="41">
        <f t="shared" si="2"/>
        <v>9.5238095238095233E-2</v>
      </c>
      <c r="J11" s="41">
        <f t="shared" si="2"/>
        <v>6.25E-2</v>
      </c>
      <c r="K11" s="41">
        <f t="shared" si="2"/>
        <v>0.14285714285714285</v>
      </c>
      <c r="L11" s="41">
        <f t="shared" si="2"/>
        <v>0.2</v>
      </c>
      <c r="M11" s="41">
        <f t="shared" si="2"/>
        <v>0.125</v>
      </c>
      <c r="N11" s="41">
        <f t="shared" si="2"/>
        <v>0.12</v>
      </c>
      <c r="O11" s="41">
        <f t="shared" si="2"/>
        <v>0.14285714285714285</v>
      </c>
      <c r="P11" s="41">
        <f t="shared" si="2"/>
        <v>7.6923076923076927E-2</v>
      </c>
      <c r="Q11" s="43">
        <f t="shared" si="2"/>
        <v>0.14285714285714285</v>
      </c>
      <c r="R11" s="41">
        <f t="shared" si="2"/>
        <v>9.5238095238095233E-2</v>
      </c>
      <c r="S11" s="41">
        <f t="shared" si="2"/>
        <v>0.16666666666666666</v>
      </c>
      <c r="T11" s="43">
        <v>0</v>
      </c>
      <c r="U11" s="41">
        <f t="shared" si="1"/>
        <v>0.25</v>
      </c>
      <c r="V11" s="41">
        <f t="shared" si="1"/>
        <v>0.2</v>
      </c>
      <c r="W11" s="41">
        <f t="shared" si="1"/>
        <v>0.2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18">
        <v>0</v>
      </c>
    </row>
    <row r="12" spans="1:44" ht="15.75" thickBot="1" x14ac:dyDescent="0.3">
      <c r="A12" s="51" t="s">
        <v>154</v>
      </c>
      <c r="B12" s="53">
        <f t="shared" ref="B12:S12" si="3">(B5-B4)/B4</f>
        <v>0.16666666666666666</v>
      </c>
      <c r="C12" s="55">
        <f t="shared" si="3"/>
        <v>0.13636363636363635</v>
      </c>
      <c r="D12" s="55">
        <f t="shared" si="3"/>
        <v>0.08</v>
      </c>
      <c r="E12" s="55">
        <f t="shared" si="3"/>
        <v>0.13043478260869565</v>
      </c>
      <c r="F12" s="55">
        <f t="shared" si="3"/>
        <v>0.12</v>
      </c>
      <c r="G12" s="55">
        <f t="shared" si="3"/>
        <v>0.1111111111111111</v>
      </c>
      <c r="H12" s="55">
        <f t="shared" si="3"/>
        <v>0.1111111111111111</v>
      </c>
      <c r="I12" s="55">
        <f t="shared" si="3"/>
        <v>0.13043478260869565</v>
      </c>
      <c r="J12" s="55">
        <f t="shared" si="3"/>
        <v>0.17647058823529413</v>
      </c>
      <c r="K12" s="55">
        <f t="shared" si="3"/>
        <v>0.25</v>
      </c>
      <c r="L12" s="55">
        <f t="shared" si="3"/>
        <v>0.16666666666666666</v>
      </c>
      <c r="M12" s="55">
        <f t="shared" si="3"/>
        <v>0.1111111111111111</v>
      </c>
      <c r="N12" s="55">
        <f t="shared" si="3"/>
        <v>7.1428571428571425E-2</v>
      </c>
      <c r="O12" s="55">
        <f t="shared" si="3"/>
        <v>0.125</v>
      </c>
      <c r="P12" s="55">
        <f t="shared" si="3"/>
        <v>7.1428571428571425E-2</v>
      </c>
      <c r="Q12" s="55">
        <f t="shared" si="3"/>
        <v>0.25</v>
      </c>
      <c r="R12" s="55">
        <f t="shared" si="3"/>
        <v>0.13043478260869565</v>
      </c>
      <c r="S12" s="55">
        <f t="shared" si="3"/>
        <v>0.14285714285714285</v>
      </c>
      <c r="T12" s="55">
        <v>0</v>
      </c>
      <c r="U12" s="55">
        <f t="shared" si="1"/>
        <v>0.2</v>
      </c>
      <c r="V12" s="55">
        <f t="shared" si="1"/>
        <v>0.33333333333333331</v>
      </c>
      <c r="W12" s="55">
        <f t="shared" si="1"/>
        <v>0.16666666666666666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8">
        <v>0</v>
      </c>
    </row>
    <row r="13" spans="1:44" ht="15.75" thickBot="1" x14ac:dyDescent="0.3">
      <c r="A13" s="50" t="s">
        <v>158</v>
      </c>
      <c r="B13" s="52">
        <f t="shared" ref="B13:S13" si="4">(B5-B2)/B2</f>
        <v>0.5</v>
      </c>
      <c r="C13" s="54">
        <f t="shared" si="4"/>
        <v>0.5625</v>
      </c>
      <c r="D13" s="54">
        <f t="shared" si="4"/>
        <v>0.42105263157894735</v>
      </c>
      <c r="E13" s="54">
        <f t="shared" si="4"/>
        <v>0.52941176470588236</v>
      </c>
      <c r="F13" s="54">
        <f t="shared" si="4"/>
        <v>0.55555555555555558</v>
      </c>
      <c r="G13" s="54">
        <f t="shared" si="4"/>
        <v>0.42857142857142855</v>
      </c>
      <c r="H13" s="54">
        <f t="shared" si="4"/>
        <v>1</v>
      </c>
      <c r="I13" s="54">
        <f t="shared" si="4"/>
        <v>0.36842105263157893</v>
      </c>
      <c r="J13" s="54">
        <f t="shared" si="4"/>
        <v>0.42857142857142855</v>
      </c>
      <c r="K13" s="54">
        <f t="shared" si="4"/>
        <v>0.66666666666666663</v>
      </c>
      <c r="L13" s="54">
        <f t="shared" si="4"/>
        <v>0.75</v>
      </c>
      <c r="M13" s="56">
        <f t="shared" si="4"/>
        <v>0.66666666666666663</v>
      </c>
      <c r="N13" s="56">
        <f t="shared" si="4"/>
        <v>0.5</v>
      </c>
      <c r="O13" s="54">
        <f t="shared" si="4"/>
        <v>0.5</v>
      </c>
      <c r="P13" s="56">
        <f t="shared" si="4"/>
        <v>0.25</v>
      </c>
      <c r="Q13" s="56">
        <f t="shared" si="4"/>
        <v>0.66666666666666663</v>
      </c>
      <c r="R13" s="56">
        <f t="shared" si="4"/>
        <v>0.36842105263157893</v>
      </c>
      <c r="S13" s="56">
        <f t="shared" si="4"/>
        <v>0.6</v>
      </c>
      <c r="T13" s="54">
        <v>0</v>
      </c>
      <c r="U13" s="54">
        <f>(U5-U2)/U2</f>
        <v>1</v>
      </c>
      <c r="V13" s="54">
        <f>(V5-V2)/V2</f>
        <v>1</v>
      </c>
      <c r="W13" s="57">
        <f>(W5-W2)/W2</f>
        <v>0.75</v>
      </c>
      <c r="X13" s="57">
        <v>0</v>
      </c>
      <c r="Y13" s="54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61">
        <v>0</v>
      </c>
    </row>
    <row r="14" spans="1:44" ht="15.75" thickBot="1" x14ac:dyDescent="0.3">
      <c r="A14" s="47" t="s">
        <v>168</v>
      </c>
      <c r="B14" s="48" t="s">
        <v>166</v>
      </c>
      <c r="C14" s="49" t="s">
        <v>167</v>
      </c>
      <c r="D14" s="49" t="s">
        <v>167</v>
      </c>
      <c r="E14" s="49" t="s">
        <v>167</v>
      </c>
      <c r="F14" s="49" t="s">
        <v>169</v>
      </c>
      <c r="G14" s="49" t="s">
        <v>167</v>
      </c>
      <c r="H14" s="49" t="s">
        <v>167</v>
      </c>
      <c r="I14" s="49" t="s">
        <v>166</v>
      </c>
      <c r="J14" s="49" t="s">
        <v>166</v>
      </c>
      <c r="K14" s="49" t="s">
        <v>166</v>
      </c>
      <c r="L14" s="49" t="s">
        <v>167</v>
      </c>
      <c r="M14" s="49" t="s">
        <v>167</v>
      </c>
      <c r="N14" s="49" t="s">
        <v>167</v>
      </c>
      <c r="O14" s="49" t="s">
        <v>167</v>
      </c>
      <c r="P14" s="49" t="s">
        <v>167</v>
      </c>
      <c r="Q14" s="49" t="s">
        <v>166</v>
      </c>
      <c r="R14" s="49" t="s">
        <v>166</v>
      </c>
      <c r="S14" s="49" t="s">
        <v>167</v>
      </c>
      <c r="T14" s="49" t="s">
        <v>51</v>
      </c>
      <c r="U14" s="49" t="s">
        <v>167</v>
      </c>
      <c r="V14" s="49" t="s">
        <v>166</v>
      </c>
      <c r="W14" s="49" t="s">
        <v>167</v>
      </c>
      <c r="X14" s="49" t="s">
        <v>51</v>
      </c>
      <c r="Y14" s="49" t="s">
        <v>51</v>
      </c>
      <c r="Z14" s="49" t="s">
        <v>51</v>
      </c>
      <c r="AA14" s="59" t="s">
        <v>51</v>
      </c>
      <c r="AB14" s="59" t="s">
        <v>51</v>
      </c>
      <c r="AC14" s="59" t="s">
        <v>51</v>
      </c>
      <c r="AD14" s="59" t="s">
        <v>51</v>
      </c>
      <c r="AE14" s="59" t="s">
        <v>51</v>
      </c>
      <c r="AF14" s="59" t="s">
        <v>51</v>
      </c>
      <c r="AG14" s="60" t="s">
        <v>51</v>
      </c>
    </row>
    <row r="15" spans="1:44" ht="15.75" thickTop="1" x14ac:dyDescent="0.25">
      <c r="A15" s="32"/>
      <c r="B15" s="33"/>
      <c r="M15" s="46"/>
    </row>
    <row r="16" spans="1:44" ht="15.75" thickBot="1" x14ac:dyDescent="0.3">
      <c r="AN16" s="4"/>
      <c r="AO16" s="4"/>
      <c r="AP16" s="4"/>
      <c r="AQ16" s="4"/>
      <c r="AR16" s="4"/>
    </row>
    <row r="17" spans="1:44" ht="25.5" thickTop="1" thickBot="1" x14ac:dyDescent="0.45">
      <c r="A17" s="14" t="s">
        <v>217</v>
      </c>
      <c r="B17" s="112" t="s">
        <v>46</v>
      </c>
      <c r="C17" s="112" t="s">
        <v>54</v>
      </c>
      <c r="D17" s="112" t="s">
        <v>56</v>
      </c>
      <c r="E17" s="112" t="s">
        <v>60</v>
      </c>
      <c r="F17" s="112" t="s">
        <v>61</v>
      </c>
      <c r="G17" s="112" t="s">
        <v>65</v>
      </c>
      <c r="H17" s="112" t="s">
        <v>67</v>
      </c>
      <c r="I17" s="112" t="s">
        <v>69</v>
      </c>
      <c r="J17" s="112" t="s">
        <v>72</v>
      </c>
      <c r="K17" s="112" t="s">
        <v>229</v>
      </c>
      <c r="L17" s="112" t="s">
        <v>79</v>
      </c>
      <c r="M17" s="112" t="s">
        <v>82</v>
      </c>
      <c r="N17" s="112" t="s">
        <v>84</v>
      </c>
      <c r="O17" s="112" t="s">
        <v>85</v>
      </c>
      <c r="P17" s="112" t="s">
        <v>90</v>
      </c>
      <c r="Q17" s="112" t="s">
        <v>92</v>
      </c>
      <c r="R17" s="112" t="s">
        <v>95</v>
      </c>
      <c r="S17" s="112" t="s">
        <v>96</v>
      </c>
      <c r="T17" s="112" t="s">
        <v>99</v>
      </c>
      <c r="U17" s="112" t="s">
        <v>101</v>
      </c>
      <c r="V17" s="112" t="s">
        <v>102</v>
      </c>
      <c r="W17" s="112" t="s">
        <v>104</v>
      </c>
      <c r="X17" s="112" t="s">
        <v>236</v>
      </c>
      <c r="Y17" s="112" t="s">
        <v>111</v>
      </c>
      <c r="Z17" s="112" t="s">
        <v>112</v>
      </c>
      <c r="AA17" s="112" t="s">
        <v>113</v>
      </c>
      <c r="AB17" s="112" t="s">
        <v>117</v>
      </c>
      <c r="AC17" s="112" t="s">
        <v>118</v>
      </c>
      <c r="AD17" s="112" t="s">
        <v>123</v>
      </c>
      <c r="AE17" s="112" t="s">
        <v>126</v>
      </c>
      <c r="AF17" s="112" t="s">
        <v>127</v>
      </c>
      <c r="AG17" s="112" t="s">
        <v>129</v>
      </c>
      <c r="AH17" s="112" t="s">
        <v>230</v>
      </c>
      <c r="AI17" s="112" t="s">
        <v>231</v>
      </c>
      <c r="AJ17" s="112" t="s">
        <v>232</v>
      </c>
      <c r="AK17" s="112" t="s">
        <v>233</v>
      </c>
      <c r="AL17" s="112" t="s">
        <v>234</v>
      </c>
      <c r="AM17" s="112" t="s">
        <v>235</v>
      </c>
      <c r="AN17" s="112" t="s">
        <v>237</v>
      </c>
      <c r="AO17" s="112" t="s">
        <v>238</v>
      </c>
      <c r="AP17" s="112" t="s">
        <v>239</v>
      </c>
      <c r="AQ17" s="112" t="s">
        <v>240</v>
      </c>
      <c r="AR17" s="113" t="s">
        <v>151</v>
      </c>
    </row>
    <row r="18" spans="1:44" ht="15.75" customHeight="1" thickTop="1" x14ac:dyDescent="0.25">
      <c r="A18" s="5" t="s">
        <v>221</v>
      </c>
      <c r="B18" s="127">
        <v>1.25</v>
      </c>
      <c r="C18" s="121">
        <v>1.5</v>
      </c>
      <c r="D18" s="121">
        <v>1.9</v>
      </c>
      <c r="E18" s="124">
        <v>1.8</v>
      </c>
      <c r="F18" s="121">
        <v>2.4</v>
      </c>
      <c r="G18" s="121">
        <v>3.4</v>
      </c>
      <c r="H18" s="121">
        <v>2.16</v>
      </c>
      <c r="I18" s="121">
        <v>1.7</v>
      </c>
      <c r="J18" s="121">
        <v>3.1</v>
      </c>
      <c r="K18" s="118">
        <v>0.78</v>
      </c>
      <c r="L18" s="129">
        <v>2</v>
      </c>
      <c r="M18" s="121">
        <v>2.16</v>
      </c>
      <c r="N18" s="121">
        <v>2.4</v>
      </c>
      <c r="O18" s="121">
        <v>3.2</v>
      </c>
      <c r="P18" s="121">
        <v>2.4500000000000002</v>
      </c>
      <c r="Q18" s="121">
        <v>2.34</v>
      </c>
      <c r="R18" s="121">
        <v>1.44</v>
      </c>
      <c r="S18" s="121">
        <v>2.7</v>
      </c>
      <c r="T18" s="121">
        <v>2.1</v>
      </c>
      <c r="U18" s="121">
        <v>2.66</v>
      </c>
      <c r="V18" s="121">
        <v>3.5</v>
      </c>
      <c r="W18" s="121">
        <v>2.5</v>
      </c>
      <c r="X18" s="121">
        <v>1.58</v>
      </c>
      <c r="Y18" s="121">
        <v>2.5</v>
      </c>
      <c r="Z18" s="121">
        <v>1.9</v>
      </c>
      <c r="AA18" s="104">
        <f t="shared" ref="AA18:AA25" si="5">ROUND(60/43,2)</f>
        <v>1.4</v>
      </c>
      <c r="AB18" s="121">
        <v>3.2</v>
      </c>
      <c r="AC18" s="121">
        <f t="shared" ref="AC18:AC25" si="6">ROUND(60/92,2)</f>
        <v>0.65</v>
      </c>
      <c r="AD18" s="121">
        <v>2.8</v>
      </c>
      <c r="AE18" s="121">
        <v>2.75</v>
      </c>
      <c r="AF18" s="124">
        <v>40</v>
      </c>
      <c r="AG18" s="121">
        <v>6.5</v>
      </c>
      <c r="AH18" s="118">
        <v>1.18</v>
      </c>
      <c r="AI18" s="118">
        <v>1.58</v>
      </c>
      <c r="AJ18" s="118">
        <v>1.98</v>
      </c>
      <c r="AK18" s="118">
        <v>2.38</v>
      </c>
      <c r="AL18" s="118">
        <v>2.78</v>
      </c>
      <c r="AM18" s="118">
        <v>3.35</v>
      </c>
      <c r="AN18" s="118">
        <v>2.09</v>
      </c>
      <c r="AO18" s="118">
        <v>2.6</v>
      </c>
      <c r="AP18" s="118">
        <v>3.11</v>
      </c>
      <c r="AQ18" s="118">
        <v>4.29</v>
      </c>
      <c r="AR18" s="2">
        <f t="shared" ref="AR18:AR25" si="7">ROUND(1/3,2)</f>
        <v>0.33</v>
      </c>
    </row>
    <row r="19" spans="1:44" x14ac:dyDescent="0.25">
      <c r="A19" s="2" t="s">
        <v>222</v>
      </c>
      <c r="B19" s="127">
        <v>1.25</v>
      </c>
      <c r="C19" s="122">
        <v>1.5</v>
      </c>
      <c r="D19" s="125">
        <v>1.84</v>
      </c>
      <c r="E19" s="125">
        <v>1.74</v>
      </c>
      <c r="F19" s="125">
        <v>2.3199999999999998</v>
      </c>
      <c r="G19" s="125">
        <v>3.29</v>
      </c>
      <c r="H19" s="125">
        <v>2.09</v>
      </c>
      <c r="I19" s="125">
        <v>1.64</v>
      </c>
      <c r="J19" s="125">
        <v>3</v>
      </c>
      <c r="K19" s="119">
        <v>0.76</v>
      </c>
      <c r="L19" s="130">
        <v>1.93</v>
      </c>
      <c r="M19" s="122">
        <v>2.16</v>
      </c>
      <c r="N19" s="125">
        <v>2.3199999999999998</v>
      </c>
      <c r="O19" s="125">
        <v>3.09</v>
      </c>
      <c r="P19" s="125">
        <v>2.37</v>
      </c>
      <c r="Q19" s="125">
        <v>2.2599999999999998</v>
      </c>
      <c r="R19" s="125">
        <v>1.39</v>
      </c>
      <c r="S19" s="125">
        <v>2.61</v>
      </c>
      <c r="T19" s="125">
        <v>2.1</v>
      </c>
      <c r="U19" s="125">
        <v>2.57</v>
      </c>
      <c r="V19" s="125">
        <v>3.38</v>
      </c>
      <c r="W19" s="125">
        <v>2.42</v>
      </c>
      <c r="X19" s="125">
        <v>1.55</v>
      </c>
      <c r="Y19" s="125">
        <v>2.42</v>
      </c>
      <c r="Z19" s="122">
        <v>1.9</v>
      </c>
      <c r="AA19" s="134">
        <f t="shared" si="5"/>
        <v>1.4</v>
      </c>
      <c r="AB19" s="122">
        <v>3.2</v>
      </c>
      <c r="AC19" s="122">
        <f t="shared" si="6"/>
        <v>0.65</v>
      </c>
      <c r="AD19" s="125">
        <v>2.71</v>
      </c>
      <c r="AE19" s="125">
        <v>2.65</v>
      </c>
      <c r="AF19" s="125">
        <v>40</v>
      </c>
      <c r="AG19" s="122">
        <v>6.5</v>
      </c>
      <c r="AH19" s="119">
        <v>1.1499999999999999</v>
      </c>
      <c r="AI19" s="119">
        <v>1.54</v>
      </c>
      <c r="AJ19" s="119">
        <v>1.93</v>
      </c>
      <c r="AK19" s="119">
        <v>2.3199999999999998</v>
      </c>
      <c r="AL19" s="119">
        <v>2.71</v>
      </c>
      <c r="AM19" s="119">
        <v>3.26</v>
      </c>
      <c r="AN19" s="119">
        <v>2.04</v>
      </c>
      <c r="AO19" s="119">
        <v>2.5299999999999998</v>
      </c>
      <c r="AP19" s="119">
        <v>3.02</v>
      </c>
      <c r="AQ19" s="119">
        <v>4.1500000000000004</v>
      </c>
      <c r="AR19" s="2">
        <f t="shared" si="7"/>
        <v>0.33</v>
      </c>
    </row>
    <row r="20" spans="1:44" x14ac:dyDescent="0.25">
      <c r="A20" s="3" t="s">
        <v>223</v>
      </c>
      <c r="B20" s="127">
        <v>1.25</v>
      </c>
      <c r="C20" s="122">
        <v>1.5</v>
      </c>
      <c r="D20" s="125">
        <v>1.77</v>
      </c>
      <c r="E20" s="125">
        <v>1.68</v>
      </c>
      <c r="F20" s="125">
        <v>2.2400000000000002</v>
      </c>
      <c r="G20" s="125">
        <v>3.17</v>
      </c>
      <c r="H20" s="125">
        <v>2.02</v>
      </c>
      <c r="I20" s="125">
        <v>1.59</v>
      </c>
      <c r="J20" s="125">
        <v>2.89</v>
      </c>
      <c r="K20" s="119">
        <v>0.74</v>
      </c>
      <c r="L20" s="130">
        <v>1.87</v>
      </c>
      <c r="M20" s="122">
        <v>2.16</v>
      </c>
      <c r="N20" s="125">
        <v>2.2400000000000002</v>
      </c>
      <c r="O20" s="125">
        <v>2.99</v>
      </c>
      <c r="P20" s="125">
        <v>2.29</v>
      </c>
      <c r="Q20" s="125">
        <v>2.1800000000000002</v>
      </c>
      <c r="R20" s="125">
        <v>1.34</v>
      </c>
      <c r="S20" s="125">
        <v>2.52</v>
      </c>
      <c r="T20" s="125">
        <v>2.1</v>
      </c>
      <c r="U20" s="125">
        <v>2.48</v>
      </c>
      <c r="V20" s="125">
        <v>3.27</v>
      </c>
      <c r="W20" s="125">
        <v>2.33</v>
      </c>
      <c r="X20" s="125">
        <v>1.51</v>
      </c>
      <c r="Y20" s="125">
        <v>2.33</v>
      </c>
      <c r="Z20" s="122">
        <v>1.9</v>
      </c>
      <c r="AA20" s="134">
        <f t="shared" si="5"/>
        <v>1.4</v>
      </c>
      <c r="AB20" s="122">
        <v>3.2</v>
      </c>
      <c r="AC20" s="122">
        <f t="shared" si="6"/>
        <v>0.65</v>
      </c>
      <c r="AD20" s="125">
        <v>2.61</v>
      </c>
      <c r="AE20" s="125">
        <v>2.56</v>
      </c>
      <c r="AF20" s="125">
        <v>40</v>
      </c>
      <c r="AG20" s="122">
        <v>6.5</v>
      </c>
      <c r="AH20" s="119">
        <v>1.1100000000000001</v>
      </c>
      <c r="AI20" s="119">
        <v>1.48</v>
      </c>
      <c r="AJ20" s="119">
        <v>1.85</v>
      </c>
      <c r="AK20" s="119">
        <v>2.2200000000000002</v>
      </c>
      <c r="AL20" s="119">
        <v>2.59</v>
      </c>
      <c r="AM20" s="119">
        <v>3.11</v>
      </c>
      <c r="AN20" s="119">
        <v>1.99</v>
      </c>
      <c r="AO20" s="119">
        <v>2.4700000000000002</v>
      </c>
      <c r="AP20" s="119">
        <v>2.95</v>
      </c>
      <c r="AQ20" s="119">
        <v>4.0599999999999996</v>
      </c>
      <c r="AR20" s="2">
        <f t="shared" si="7"/>
        <v>0.33</v>
      </c>
    </row>
    <row r="21" spans="1:44" ht="15.75" thickBot="1" x14ac:dyDescent="0.3">
      <c r="A21" s="11" t="s">
        <v>224</v>
      </c>
      <c r="B21" s="127">
        <v>1.25</v>
      </c>
      <c r="C21" s="122">
        <v>1.5</v>
      </c>
      <c r="D21" s="125">
        <v>1.71</v>
      </c>
      <c r="E21" s="125">
        <v>1.62</v>
      </c>
      <c r="F21" s="125">
        <v>2.16</v>
      </c>
      <c r="G21" s="125">
        <v>3.06</v>
      </c>
      <c r="H21" s="125">
        <v>1.94</v>
      </c>
      <c r="I21" s="125">
        <v>1.53</v>
      </c>
      <c r="J21" s="125">
        <v>2.79</v>
      </c>
      <c r="K21" s="119">
        <v>0.71</v>
      </c>
      <c r="L21" s="130">
        <v>1.8</v>
      </c>
      <c r="M21" s="122">
        <v>2.16</v>
      </c>
      <c r="N21" s="125">
        <v>2.16</v>
      </c>
      <c r="O21" s="125">
        <v>2.88</v>
      </c>
      <c r="P21" s="125">
        <v>2.21</v>
      </c>
      <c r="Q21" s="125">
        <v>2.11</v>
      </c>
      <c r="R21" s="125">
        <v>1.3</v>
      </c>
      <c r="S21" s="125">
        <v>2.4300000000000002</v>
      </c>
      <c r="T21" s="125">
        <v>2.1</v>
      </c>
      <c r="U21" s="125">
        <v>2.39</v>
      </c>
      <c r="V21" s="125">
        <v>3.15</v>
      </c>
      <c r="W21" s="125">
        <v>2.25</v>
      </c>
      <c r="X21" s="125">
        <v>1.48</v>
      </c>
      <c r="Y21" s="125">
        <v>2.25</v>
      </c>
      <c r="Z21" s="122">
        <v>1.9</v>
      </c>
      <c r="AA21" s="134">
        <f t="shared" si="5"/>
        <v>1.4</v>
      </c>
      <c r="AB21" s="122">
        <v>3.2</v>
      </c>
      <c r="AC21" s="122">
        <f t="shared" si="6"/>
        <v>0.65</v>
      </c>
      <c r="AD21" s="125">
        <v>2.52</v>
      </c>
      <c r="AE21" s="125">
        <v>2.4750000000000001</v>
      </c>
      <c r="AF21" s="125">
        <v>40</v>
      </c>
      <c r="AG21" s="122">
        <v>6.5</v>
      </c>
      <c r="AH21" s="119">
        <v>1.07</v>
      </c>
      <c r="AI21" s="119">
        <v>1.43</v>
      </c>
      <c r="AJ21" s="119">
        <v>1.79</v>
      </c>
      <c r="AK21" s="119">
        <v>2.15</v>
      </c>
      <c r="AL21" s="119">
        <v>2.5099999999999998</v>
      </c>
      <c r="AM21" s="119">
        <v>3</v>
      </c>
      <c r="AN21" s="119">
        <v>1.94</v>
      </c>
      <c r="AO21" s="119">
        <v>2.4</v>
      </c>
      <c r="AP21" s="119">
        <v>2.86</v>
      </c>
      <c r="AQ21" s="119">
        <v>3.92</v>
      </c>
      <c r="AR21" s="2">
        <f t="shared" si="7"/>
        <v>0.33</v>
      </c>
    </row>
    <row r="22" spans="1:44" ht="15.75" thickTop="1" x14ac:dyDescent="0.25">
      <c r="A22" s="5" t="s">
        <v>226</v>
      </c>
      <c r="B22" s="127">
        <v>1.25</v>
      </c>
      <c r="C22" s="122">
        <v>1.95</v>
      </c>
      <c r="D22" s="133">
        <v>2.23</v>
      </c>
      <c r="E22" s="122">
        <v>2.4500000000000002</v>
      </c>
      <c r="F22" s="122">
        <v>3.2</v>
      </c>
      <c r="G22" s="122">
        <v>4.2</v>
      </c>
      <c r="H22" s="122">
        <v>2.7</v>
      </c>
      <c r="I22" s="122">
        <v>2.13</v>
      </c>
      <c r="J22" s="122">
        <v>4</v>
      </c>
      <c r="K22" s="119">
        <v>1.35</v>
      </c>
      <c r="L22" s="131">
        <v>2.6</v>
      </c>
      <c r="M22" s="122">
        <v>2.57</v>
      </c>
      <c r="N22" s="122">
        <v>3.1</v>
      </c>
      <c r="O22" s="122">
        <v>3.2</v>
      </c>
      <c r="P22" s="122">
        <v>2.4500000000000002</v>
      </c>
      <c r="Q22" s="122">
        <v>3.06</v>
      </c>
      <c r="R22" s="122">
        <v>2.0299999999999998</v>
      </c>
      <c r="S22" s="122">
        <v>2.7</v>
      </c>
      <c r="T22" s="122">
        <v>2.1</v>
      </c>
      <c r="U22" s="122">
        <v>3.66</v>
      </c>
      <c r="V22" s="122">
        <v>4.5999999999999996</v>
      </c>
      <c r="W22" s="122">
        <v>3.6</v>
      </c>
      <c r="X22" s="122">
        <v>2.25</v>
      </c>
      <c r="Y22" s="122">
        <v>3.5</v>
      </c>
      <c r="Z22" s="122">
        <v>2.4</v>
      </c>
      <c r="AA22" s="134">
        <f t="shared" si="5"/>
        <v>1.4</v>
      </c>
      <c r="AB22" s="122">
        <v>4.3</v>
      </c>
      <c r="AC22" s="122">
        <f t="shared" si="6"/>
        <v>0.65</v>
      </c>
      <c r="AD22" s="122">
        <v>3.63</v>
      </c>
      <c r="AE22" s="122">
        <v>3</v>
      </c>
      <c r="AF22" s="125">
        <v>200</v>
      </c>
      <c r="AG22" s="122">
        <v>8.67</v>
      </c>
      <c r="AH22" s="119">
        <v>1.75</v>
      </c>
      <c r="AI22" s="119">
        <v>2.14</v>
      </c>
      <c r="AJ22" s="119">
        <v>2.5499999999999998</v>
      </c>
      <c r="AK22" s="119">
        <v>2.95</v>
      </c>
      <c r="AL22" s="119">
        <v>2.78</v>
      </c>
      <c r="AM22" s="119">
        <v>3.35</v>
      </c>
      <c r="AN22" s="119">
        <v>2.76</v>
      </c>
      <c r="AO22" s="119">
        <v>3.27</v>
      </c>
      <c r="AP22" s="119">
        <v>3.78</v>
      </c>
      <c r="AQ22" s="119">
        <v>4.29</v>
      </c>
      <c r="AR22" s="2">
        <f t="shared" si="7"/>
        <v>0.33</v>
      </c>
    </row>
    <row r="23" spans="1:44" x14ac:dyDescent="0.25">
      <c r="A23" s="2" t="s">
        <v>225</v>
      </c>
      <c r="B23" s="127">
        <v>1.25</v>
      </c>
      <c r="C23" s="122">
        <v>1.95</v>
      </c>
      <c r="D23" s="125">
        <v>2.16</v>
      </c>
      <c r="E23" s="125">
        <v>2.37</v>
      </c>
      <c r="F23" s="125">
        <v>3.09</v>
      </c>
      <c r="G23" s="125">
        <v>4.0599999999999996</v>
      </c>
      <c r="H23" s="125">
        <v>2.61</v>
      </c>
      <c r="I23" s="125">
        <v>2.06</v>
      </c>
      <c r="J23" s="125">
        <v>3.87</v>
      </c>
      <c r="K23" s="119">
        <v>1.31</v>
      </c>
      <c r="L23" s="130">
        <v>2.5099999999999998</v>
      </c>
      <c r="M23" s="122">
        <v>2.57</v>
      </c>
      <c r="N23" s="125">
        <v>3</v>
      </c>
      <c r="O23" s="125">
        <v>3.09</v>
      </c>
      <c r="P23" s="125">
        <v>2.37</v>
      </c>
      <c r="Q23" s="125">
        <v>2.96</v>
      </c>
      <c r="R23" s="125">
        <v>1.96</v>
      </c>
      <c r="S23" s="125">
        <v>2.61</v>
      </c>
      <c r="T23" s="125">
        <v>2.1</v>
      </c>
      <c r="U23" s="125">
        <v>3.54</v>
      </c>
      <c r="V23" s="125">
        <v>4.45</v>
      </c>
      <c r="W23" s="125">
        <v>3.48</v>
      </c>
      <c r="X23" s="125">
        <v>2.19</v>
      </c>
      <c r="Y23" s="125">
        <v>3.38</v>
      </c>
      <c r="Z23" s="122">
        <v>2.4</v>
      </c>
      <c r="AA23" s="134">
        <f t="shared" si="5"/>
        <v>1.4</v>
      </c>
      <c r="AB23" s="122">
        <v>4.3</v>
      </c>
      <c r="AC23" s="122">
        <f t="shared" si="6"/>
        <v>0.65</v>
      </c>
      <c r="AD23" s="125">
        <v>3.51</v>
      </c>
      <c r="AE23" s="125">
        <v>2.9</v>
      </c>
      <c r="AF23" s="125">
        <v>200</v>
      </c>
      <c r="AG23" s="122">
        <v>8.67</v>
      </c>
      <c r="AH23" s="119">
        <v>1.7</v>
      </c>
      <c r="AI23" s="119">
        <v>2.09</v>
      </c>
      <c r="AJ23" s="119">
        <v>2.48</v>
      </c>
      <c r="AK23" s="119">
        <v>2.87</v>
      </c>
      <c r="AL23" s="119">
        <v>2.71</v>
      </c>
      <c r="AM23" s="119">
        <v>3.26</v>
      </c>
      <c r="AN23" s="119">
        <v>2.68</v>
      </c>
      <c r="AO23" s="119">
        <v>3.17</v>
      </c>
      <c r="AP23" s="119">
        <v>3.66</v>
      </c>
      <c r="AQ23" s="119">
        <v>4.1500000000000004</v>
      </c>
      <c r="AR23" s="2">
        <f t="shared" si="7"/>
        <v>0.33</v>
      </c>
    </row>
    <row r="24" spans="1:44" x14ac:dyDescent="0.25">
      <c r="A24" s="3" t="s">
        <v>227</v>
      </c>
      <c r="B24" s="127">
        <v>1.25</v>
      </c>
      <c r="C24" s="122">
        <v>1.95</v>
      </c>
      <c r="D24" s="125">
        <v>2.08</v>
      </c>
      <c r="E24" s="125">
        <v>2.29</v>
      </c>
      <c r="F24" s="125">
        <v>2.99</v>
      </c>
      <c r="G24" s="125">
        <v>3.92</v>
      </c>
      <c r="H24" s="125">
        <v>2.52</v>
      </c>
      <c r="I24" s="125">
        <v>1.99</v>
      </c>
      <c r="J24" s="125">
        <v>3.73</v>
      </c>
      <c r="K24" s="119">
        <v>1.26</v>
      </c>
      <c r="L24" s="130">
        <v>2.4300000000000002</v>
      </c>
      <c r="M24" s="122">
        <v>2.57</v>
      </c>
      <c r="N24" s="125">
        <v>2.89</v>
      </c>
      <c r="O24" s="125">
        <v>2.99</v>
      </c>
      <c r="P24" s="125">
        <v>2.29</v>
      </c>
      <c r="Q24" s="125">
        <v>2.85</v>
      </c>
      <c r="R24" s="125">
        <v>1.89</v>
      </c>
      <c r="S24" s="125">
        <v>2.52</v>
      </c>
      <c r="T24" s="125">
        <v>2.1</v>
      </c>
      <c r="U24" s="125">
        <v>3.41</v>
      </c>
      <c r="V24" s="125">
        <v>4.29</v>
      </c>
      <c r="W24" s="125">
        <v>3.36</v>
      </c>
      <c r="X24" s="125">
        <v>2.14</v>
      </c>
      <c r="Y24" s="125">
        <v>3.27</v>
      </c>
      <c r="Z24" s="122">
        <v>2.4</v>
      </c>
      <c r="AA24" s="134">
        <f t="shared" si="5"/>
        <v>1.4</v>
      </c>
      <c r="AB24" s="122">
        <v>4.3</v>
      </c>
      <c r="AC24" s="122">
        <f t="shared" si="6"/>
        <v>0.65</v>
      </c>
      <c r="AD24" s="125">
        <v>3.39</v>
      </c>
      <c r="AE24" s="125">
        <v>2.79</v>
      </c>
      <c r="AF24" s="125">
        <v>200</v>
      </c>
      <c r="AG24" s="122">
        <v>8.67</v>
      </c>
      <c r="AH24" s="119">
        <v>1.63</v>
      </c>
      <c r="AI24" s="119">
        <v>2</v>
      </c>
      <c r="AJ24" s="119">
        <v>2.37</v>
      </c>
      <c r="AK24" s="119">
        <v>2.74</v>
      </c>
      <c r="AL24" s="119">
        <v>2.59</v>
      </c>
      <c r="AM24" s="119">
        <v>3.11</v>
      </c>
      <c r="AN24" s="119">
        <v>2.62</v>
      </c>
      <c r="AO24" s="119">
        <v>3.1</v>
      </c>
      <c r="AP24" s="119">
        <v>3.58</v>
      </c>
      <c r="AQ24" s="119">
        <v>4.0599999999999996</v>
      </c>
      <c r="AR24" s="2">
        <f t="shared" si="7"/>
        <v>0.33</v>
      </c>
    </row>
    <row r="25" spans="1:44" ht="15.75" thickBot="1" x14ac:dyDescent="0.3">
      <c r="A25" s="11" t="s">
        <v>228</v>
      </c>
      <c r="B25" s="128">
        <v>1.25</v>
      </c>
      <c r="C25" s="123">
        <v>1.95</v>
      </c>
      <c r="D25" s="126">
        <v>2.0099999999999998</v>
      </c>
      <c r="E25" s="126">
        <v>2.21</v>
      </c>
      <c r="F25" s="126">
        <v>2.88</v>
      </c>
      <c r="G25" s="126">
        <v>3.78</v>
      </c>
      <c r="H25" s="126">
        <v>2.4300000000000002</v>
      </c>
      <c r="I25" s="126">
        <v>1.92</v>
      </c>
      <c r="J25" s="126">
        <v>3.6</v>
      </c>
      <c r="K25" s="120">
        <v>1.2</v>
      </c>
      <c r="L25" s="132">
        <v>2.34</v>
      </c>
      <c r="M25" s="123">
        <v>2.57</v>
      </c>
      <c r="N25" s="126">
        <v>2.79</v>
      </c>
      <c r="O25" s="126">
        <v>2.88</v>
      </c>
      <c r="P25" s="126">
        <v>2.21</v>
      </c>
      <c r="Q25" s="126">
        <v>2.75</v>
      </c>
      <c r="R25" s="126">
        <v>1.83</v>
      </c>
      <c r="S25" s="126">
        <v>2.4300000000000002</v>
      </c>
      <c r="T25" s="126">
        <v>2.1</v>
      </c>
      <c r="U25" s="126">
        <v>3.29</v>
      </c>
      <c r="V25" s="126">
        <v>4.1399999999999997</v>
      </c>
      <c r="W25" s="126">
        <v>3.24</v>
      </c>
      <c r="X25" s="126">
        <v>2.08</v>
      </c>
      <c r="Y25" s="126">
        <v>3.15</v>
      </c>
      <c r="Z25" s="123">
        <v>2.4</v>
      </c>
      <c r="AA25" s="134">
        <f t="shared" si="5"/>
        <v>1.4</v>
      </c>
      <c r="AB25" s="123">
        <v>4.3</v>
      </c>
      <c r="AC25" s="123">
        <f t="shared" si="6"/>
        <v>0.65</v>
      </c>
      <c r="AD25" s="126">
        <v>3.27</v>
      </c>
      <c r="AE25" s="126">
        <v>2.7</v>
      </c>
      <c r="AF25" s="126">
        <v>200</v>
      </c>
      <c r="AG25" s="123">
        <v>8.67</v>
      </c>
      <c r="AH25" s="120">
        <v>1.56</v>
      </c>
      <c r="AI25" s="120">
        <v>1.92</v>
      </c>
      <c r="AJ25" s="120">
        <v>2.2799999999999998</v>
      </c>
      <c r="AK25" s="120">
        <v>2.64</v>
      </c>
      <c r="AL25" s="120">
        <v>2.5099999999999998</v>
      </c>
      <c r="AM25" s="120">
        <v>3</v>
      </c>
      <c r="AN25" s="120">
        <v>2.54</v>
      </c>
      <c r="AO25" s="120">
        <v>3</v>
      </c>
      <c r="AP25" s="120">
        <v>3.46</v>
      </c>
      <c r="AQ25" s="120">
        <v>3.92</v>
      </c>
      <c r="AR25" s="1">
        <f t="shared" si="7"/>
        <v>0.33</v>
      </c>
    </row>
    <row r="26" spans="1:44" ht="29.25" thickTop="1" x14ac:dyDescent="0.25">
      <c r="E26" s="116"/>
      <c r="J26" s="117"/>
      <c r="K26" s="117" t="s">
        <v>241</v>
      </c>
      <c r="X26" s="117" t="s">
        <v>241</v>
      </c>
      <c r="AA26" s="103"/>
    </row>
    <row r="27" spans="1:44" x14ac:dyDescent="0.25">
      <c r="J27" s="117"/>
      <c r="K27" s="117"/>
      <c r="X27" s="117"/>
      <c r="AN27" s="117"/>
      <c r="AO27" s="117"/>
      <c r="AP27" s="117"/>
      <c r="AQ27" s="117"/>
    </row>
    <row r="28" spans="1:44" x14ac:dyDescent="0.25">
      <c r="J28" s="117"/>
      <c r="K28" s="117"/>
      <c r="X28" s="117"/>
    </row>
    <row r="29" spans="1:44" x14ac:dyDescent="0.25">
      <c r="J29" s="117"/>
      <c r="K29" s="117"/>
      <c r="X29" s="117"/>
    </row>
    <row r="30" spans="1:44" x14ac:dyDescent="0.25">
      <c r="J30" s="117"/>
      <c r="K30" s="117"/>
      <c r="X30" s="117"/>
    </row>
    <row r="31" spans="1:44" x14ac:dyDescent="0.25">
      <c r="J31" s="117"/>
      <c r="K31" s="117"/>
    </row>
    <row r="32" spans="1:44" x14ac:dyDescent="0.25">
      <c r="J32" s="117"/>
      <c r="K32" s="117"/>
    </row>
  </sheetData>
  <conditionalFormatting sqref="B10:AG12">
    <cfRule type="cellIs" dxfId="14" priority="11" operator="between">
      <formula>0.4000000001</formula>
      <formula>0.5</formula>
    </cfRule>
    <cfRule type="cellIs" dxfId="13" priority="12" operator="between">
      <formula>0.3000000001</formula>
      <formula>0.4</formula>
    </cfRule>
    <cfRule type="cellIs" dxfId="12" priority="14" operator="between">
      <formula>0.2000000001</formula>
      <formula>0.3</formula>
    </cfRule>
    <cfRule type="cellIs" dxfId="11" priority="15" operator="between">
      <formula>0.1500000001</formula>
      <formula>0.2</formula>
    </cfRule>
    <cfRule type="cellIs" dxfId="10" priority="16" operator="between">
      <formula>0.1000000001</formula>
      <formula>0.15</formula>
    </cfRule>
    <cfRule type="cellIs" dxfId="9" priority="17" operator="between">
      <formula>0.0000000001</formula>
      <formula>0.1</formula>
    </cfRule>
    <cfRule type="cellIs" dxfId="8" priority="18" operator="equal">
      <formula>0</formula>
    </cfRule>
  </conditionalFormatting>
  <conditionalFormatting sqref="B14:AG14 B15:W15">
    <cfRule type="cellIs" dxfId="7" priority="9" operator="equal">
      <formula>"Blue"</formula>
    </cfRule>
    <cfRule type="cellIs" dxfId="6" priority="10" operator="equal">
      <formula>"Purple"</formula>
    </cfRule>
  </conditionalFormatting>
  <conditionalFormatting sqref="B18:AR25">
    <cfRule type="cellIs" dxfId="5" priority="1" operator="greaterThanOrEqual">
      <formula>5</formula>
    </cfRule>
    <cfRule type="cellIs" dxfId="4" priority="2" operator="between">
      <formula>4</formula>
      <formula>4.9999999999</formula>
    </cfRule>
    <cfRule type="cellIs" dxfId="3" priority="3" operator="between">
      <formula>3</formula>
      <formula>3.9999999999</formula>
    </cfRule>
    <cfRule type="cellIs" dxfId="2" priority="4" operator="between">
      <formula>2</formula>
      <formula>2.9999999999</formula>
    </cfRule>
    <cfRule type="cellIs" dxfId="1" priority="5" operator="between">
      <formula>1</formula>
      <formula>1.9999999999</formula>
    </cfRule>
    <cfRule type="cellIs" dxfId="0" priority="6" operator="between">
      <formula>0</formula>
      <formula>0.9999999999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71CF-EECD-4336-9F26-3AEACBEF1D9C}">
  <dimension ref="A1:C34"/>
  <sheetViews>
    <sheetView workbookViewId="0">
      <selection activeCell="C8" sqref="C8"/>
    </sheetView>
  </sheetViews>
  <sheetFormatPr defaultRowHeight="15" x14ac:dyDescent="0.25"/>
  <cols>
    <col min="1" max="1" width="21.7109375" bestFit="1" customWidth="1"/>
    <col min="2" max="2" width="67.140625" bestFit="1" customWidth="1"/>
    <col min="3" max="3" width="68.28515625" bestFit="1" customWidth="1"/>
    <col min="4" max="4" width="8.7109375" bestFit="1" customWidth="1"/>
  </cols>
  <sheetData>
    <row r="1" spans="1:3" ht="22.5" thickTop="1" thickBot="1" x14ac:dyDescent="0.4">
      <c r="A1" s="147" t="s">
        <v>248</v>
      </c>
      <c r="B1" s="157" t="s">
        <v>44</v>
      </c>
      <c r="C1" s="4"/>
    </row>
    <row r="2" spans="1:3" ht="19.5" thickTop="1" x14ac:dyDescent="0.3">
      <c r="A2" s="153" t="s">
        <v>46</v>
      </c>
      <c r="B2" t="s">
        <v>53</v>
      </c>
    </row>
    <row r="3" spans="1:3" ht="18.75" x14ac:dyDescent="0.3">
      <c r="A3" s="153" t="s">
        <v>54</v>
      </c>
      <c r="B3" t="s">
        <v>53</v>
      </c>
    </row>
    <row r="4" spans="1:3" ht="18.75" x14ac:dyDescent="0.3">
      <c r="A4" s="153" t="s">
        <v>56</v>
      </c>
      <c r="B4" t="s">
        <v>249</v>
      </c>
    </row>
    <row r="5" spans="1:3" ht="18.75" x14ac:dyDescent="0.3">
      <c r="A5" s="153" t="s">
        <v>60</v>
      </c>
    </row>
    <row r="6" spans="1:3" ht="18.75" x14ac:dyDescent="0.3">
      <c r="A6" s="153" t="s">
        <v>61</v>
      </c>
      <c r="B6" t="s">
        <v>64</v>
      </c>
    </row>
    <row r="7" spans="1:3" ht="18.75" x14ac:dyDescent="0.3">
      <c r="A7" s="153" t="s">
        <v>65</v>
      </c>
    </row>
    <row r="8" spans="1:3" ht="18.75" x14ac:dyDescent="0.3">
      <c r="A8" s="153" t="s">
        <v>67</v>
      </c>
    </row>
    <row r="9" spans="1:3" ht="18.75" x14ac:dyDescent="0.3">
      <c r="A9" s="153" t="s">
        <v>69</v>
      </c>
      <c r="B9" t="s">
        <v>250</v>
      </c>
    </row>
    <row r="10" spans="1:3" ht="18.75" x14ac:dyDescent="0.3">
      <c r="A10" s="153" t="s">
        <v>72</v>
      </c>
      <c r="B10" t="s">
        <v>75</v>
      </c>
    </row>
    <row r="11" spans="1:3" ht="18.75" x14ac:dyDescent="0.3">
      <c r="A11" s="153" t="s">
        <v>76</v>
      </c>
      <c r="B11" t="s">
        <v>78</v>
      </c>
    </row>
    <row r="12" spans="1:3" ht="18.75" x14ac:dyDescent="0.3">
      <c r="A12" s="153" t="s">
        <v>79</v>
      </c>
    </row>
    <row r="13" spans="1:3" ht="18.75" x14ac:dyDescent="0.3">
      <c r="A13" s="153" t="s">
        <v>82</v>
      </c>
    </row>
    <row r="14" spans="1:3" ht="18.75" x14ac:dyDescent="0.3">
      <c r="A14" s="153" t="s">
        <v>84</v>
      </c>
      <c r="B14" t="s">
        <v>64</v>
      </c>
    </row>
    <row r="15" spans="1:3" ht="18.75" x14ac:dyDescent="0.3">
      <c r="A15" s="153" t="s">
        <v>85</v>
      </c>
      <c r="B15" t="s">
        <v>125</v>
      </c>
    </row>
    <row r="16" spans="1:3" ht="18.75" x14ac:dyDescent="0.3">
      <c r="A16" s="153" t="s">
        <v>90</v>
      </c>
      <c r="B16" t="s">
        <v>91</v>
      </c>
    </row>
    <row r="17" spans="1:3" ht="18.75" x14ac:dyDescent="0.3">
      <c r="A17" s="153" t="s">
        <v>92</v>
      </c>
      <c r="B17" t="s">
        <v>94</v>
      </c>
    </row>
    <row r="18" spans="1:3" ht="18.75" x14ac:dyDescent="0.3">
      <c r="A18" s="153" t="s">
        <v>95</v>
      </c>
    </row>
    <row r="19" spans="1:3" ht="18.75" x14ac:dyDescent="0.3">
      <c r="A19" s="153" t="s">
        <v>96</v>
      </c>
      <c r="B19" t="s">
        <v>98</v>
      </c>
    </row>
    <row r="20" spans="1:3" ht="18.75" x14ac:dyDescent="0.3">
      <c r="A20" s="153" t="s">
        <v>99</v>
      </c>
    </row>
    <row r="21" spans="1:3" ht="18.75" x14ac:dyDescent="0.3">
      <c r="A21" s="153" t="s">
        <v>101</v>
      </c>
    </row>
    <row r="22" spans="1:3" ht="18.75" x14ac:dyDescent="0.3">
      <c r="A22" s="153" t="s">
        <v>102</v>
      </c>
    </row>
    <row r="23" spans="1:3" ht="18.75" x14ac:dyDescent="0.3">
      <c r="A23" s="153" t="s">
        <v>104</v>
      </c>
      <c r="B23" t="s">
        <v>107</v>
      </c>
    </row>
    <row r="24" spans="1:3" ht="18.75" x14ac:dyDescent="0.3">
      <c r="A24" s="153" t="s">
        <v>108</v>
      </c>
      <c r="B24" t="s">
        <v>94</v>
      </c>
    </row>
    <row r="25" spans="1:3" ht="18.75" x14ac:dyDescent="0.3">
      <c r="A25" s="153" t="s">
        <v>111</v>
      </c>
      <c r="B25" t="s">
        <v>94</v>
      </c>
      <c r="C25" t="s">
        <v>249</v>
      </c>
    </row>
    <row r="26" spans="1:3" ht="18.75" x14ac:dyDescent="0.3">
      <c r="A26" s="153" t="s">
        <v>112</v>
      </c>
      <c r="B26" t="s">
        <v>94</v>
      </c>
      <c r="C26" t="s">
        <v>53</v>
      </c>
    </row>
    <row r="27" spans="1:3" ht="18.75" x14ac:dyDescent="0.3">
      <c r="A27" s="154" t="s">
        <v>113</v>
      </c>
      <c r="B27" t="s">
        <v>116</v>
      </c>
    </row>
    <row r="28" spans="1:3" ht="18.75" x14ac:dyDescent="0.3">
      <c r="A28" s="154" t="s">
        <v>117</v>
      </c>
    </row>
    <row r="29" spans="1:3" ht="18.75" x14ac:dyDescent="0.3">
      <c r="A29" s="154" t="s">
        <v>118</v>
      </c>
      <c r="B29" t="s">
        <v>122</v>
      </c>
    </row>
    <row r="30" spans="1:3" ht="18.75" x14ac:dyDescent="0.3">
      <c r="A30" s="154" t="s">
        <v>123</v>
      </c>
      <c r="B30" t="s">
        <v>125</v>
      </c>
    </row>
    <row r="31" spans="1:3" ht="18.75" x14ac:dyDescent="0.3">
      <c r="A31" s="154" t="s">
        <v>126</v>
      </c>
      <c r="B31" t="s">
        <v>94</v>
      </c>
      <c r="C31" t="s">
        <v>53</v>
      </c>
    </row>
    <row r="32" spans="1:3" ht="18.75" x14ac:dyDescent="0.3">
      <c r="A32" s="155" t="s">
        <v>127</v>
      </c>
      <c r="B32" t="s">
        <v>132</v>
      </c>
    </row>
    <row r="33" spans="1:2" ht="19.5" thickBot="1" x14ac:dyDescent="0.35">
      <c r="A33" s="156" t="s">
        <v>129</v>
      </c>
      <c r="B33" t="s">
        <v>133</v>
      </c>
    </row>
    <row r="34" spans="1: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F411-9C34-415B-9124-B69AFF6D9C66}">
  <dimension ref="A1:AT33"/>
  <sheetViews>
    <sheetView tabSelected="1" workbookViewId="0">
      <pane xSplit="1" topLeftCell="B1" activePane="topRight" state="frozen"/>
      <selection pane="topRight" activeCell="AS19" sqref="AS19"/>
    </sheetView>
  </sheetViews>
  <sheetFormatPr defaultRowHeight="15" x14ac:dyDescent="0.25"/>
  <cols>
    <col min="9" max="9" width="20.140625" bestFit="1" customWidth="1"/>
    <col min="10" max="10" width="30.140625" bestFit="1" customWidth="1"/>
    <col min="13" max="13" width="26.42578125" bestFit="1" customWidth="1"/>
    <col min="38" max="38" width="21" bestFit="1" customWidth="1"/>
    <col min="40" max="40" width="13.7109375" bestFit="1" customWidth="1"/>
    <col min="41" max="41" width="12.42578125" bestFit="1" customWidth="1"/>
    <col min="42" max="42" width="14.42578125" bestFit="1" customWidth="1"/>
    <col min="43" max="43" width="17.42578125" bestFit="1" customWidth="1"/>
    <col min="44" max="44" width="15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b">
        <v>0</v>
      </c>
      <c r="D2" t="s">
        <v>48</v>
      </c>
      <c r="E2" t="s">
        <v>49</v>
      </c>
      <c r="F2">
        <v>21</v>
      </c>
      <c r="G2" t="s">
        <v>50</v>
      </c>
      <c r="H2" t="s">
        <v>51</v>
      </c>
      <c r="I2">
        <v>420</v>
      </c>
      <c r="J2" t="s">
        <v>51</v>
      </c>
      <c r="K2" t="s">
        <v>51</v>
      </c>
      <c r="L2" t="s">
        <v>51</v>
      </c>
      <c r="M2" t="s">
        <v>51</v>
      </c>
      <c r="N2">
        <v>25</v>
      </c>
      <c r="O2">
        <v>23</v>
      </c>
      <c r="P2">
        <v>21</v>
      </c>
      <c r="Q2">
        <v>18</v>
      </c>
      <c r="R2">
        <v>16</v>
      </c>
      <c r="S2" t="b">
        <v>0</v>
      </c>
      <c r="T2" t="b">
        <v>1</v>
      </c>
      <c r="U2" t="b">
        <v>0</v>
      </c>
      <c r="V2">
        <v>14</v>
      </c>
      <c r="W2">
        <v>16</v>
      </c>
      <c r="X2">
        <v>18</v>
      </c>
      <c r="Y2">
        <v>21</v>
      </c>
      <c r="Z2" t="b">
        <v>1</v>
      </c>
      <c r="AA2" t="b">
        <v>1</v>
      </c>
      <c r="AB2" t="b">
        <v>1</v>
      </c>
      <c r="AC2" t="b">
        <v>1</v>
      </c>
      <c r="AD2" t="b">
        <v>0</v>
      </c>
      <c r="AE2" t="b">
        <v>0</v>
      </c>
      <c r="AF2" t="b">
        <v>0</v>
      </c>
      <c r="AG2" t="b">
        <v>0</v>
      </c>
      <c r="AH2" t="b">
        <v>1</v>
      </c>
      <c r="AI2" t="b">
        <v>0</v>
      </c>
      <c r="AJ2" t="b">
        <v>0</v>
      </c>
      <c r="AK2" t="b">
        <v>1</v>
      </c>
      <c r="AL2" t="s">
        <v>38</v>
      </c>
      <c r="AM2" t="s">
        <v>52</v>
      </c>
      <c r="AN2">
        <v>38</v>
      </c>
      <c r="AO2">
        <v>34</v>
      </c>
      <c r="AP2">
        <v>32</v>
      </c>
      <c r="AQ2">
        <v>27</v>
      </c>
      <c r="AR2">
        <v>24</v>
      </c>
      <c r="AS2" t="s">
        <v>53</v>
      </c>
    </row>
    <row r="3" spans="1:46" x14ac:dyDescent="0.25">
      <c r="A3" t="s">
        <v>54</v>
      </c>
      <c r="B3" t="s">
        <v>47</v>
      </c>
      <c r="C3" t="b">
        <v>0</v>
      </c>
      <c r="D3" t="s">
        <v>48</v>
      </c>
      <c r="E3" t="s">
        <v>49</v>
      </c>
      <c r="F3">
        <v>21</v>
      </c>
      <c r="G3" t="s">
        <v>55</v>
      </c>
      <c r="H3" t="s">
        <v>51</v>
      </c>
      <c r="I3">
        <v>780</v>
      </c>
      <c r="J3" t="s">
        <v>51</v>
      </c>
      <c r="K3" t="s">
        <v>51</v>
      </c>
      <c r="L3" t="s">
        <v>51</v>
      </c>
      <c r="M3" t="s">
        <v>51</v>
      </c>
      <c r="N3">
        <v>17</v>
      </c>
      <c r="O3">
        <v>15</v>
      </c>
      <c r="P3">
        <v>14</v>
      </c>
      <c r="Q3">
        <v>12</v>
      </c>
      <c r="R3">
        <v>11</v>
      </c>
      <c r="S3" t="b">
        <v>0</v>
      </c>
      <c r="T3" t="b">
        <v>1</v>
      </c>
      <c r="U3" t="b">
        <v>0</v>
      </c>
      <c r="V3">
        <v>16</v>
      </c>
      <c r="W3">
        <v>19</v>
      </c>
      <c r="X3">
        <v>22</v>
      </c>
      <c r="Y3">
        <v>25</v>
      </c>
      <c r="Z3" t="b">
        <v>1</v>
      </c>
      <c r="AA3" t="b">
        <v>1</v>
      </c>
      <c r="AB3" t="b">
        <v>1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I3" t="b">
        <v>0</v>
      </c>
      <c r="AJ3" t="b">
        <v>0</v>
      </c>
      <c r="AK3" t="b">
        <v>1</v>
      </c>
      <c r="AL3" t="s">
        <v>38</v>
      </c>
      <c r="AM3" t="s">
        <v>52</v>
      </c>
      <c r="AN3">
        <v>22</v>
      </c>
      <c r="AO3">
        <v>20</v>
      </c>
      <c r="AP3">
        <v>19</v>
      </c>
      <c r="AQ3">
        <v>16</v>
      </c>
      <c r="AR3">
        <v>14</v>
      </c>
      <c r="AS3" t="s">
        <v>53</v>
      </c>
    </row>
    <row r="4" spans="1:46" x14ac:dyDescent="0.25">
      <c r="A4" t="s">
        <v>56</v>
      </c>
      <c r="B4" t="s">
        <v>47</v>
      </c>
      <c r="C4" t="b">
        <v>0</v>
      </c>
      <c r="D4" t="s">
        <v>57</v>
      </c>
      <c r="E4" t="s">
        <v>49</v>
      </c>
      <c r="F4">
        <v>21</v>
      </c>
      <c r="G4" t="s">
        <v>55</v>
      </c>
      <c r="H4" t="s">
        <v>51</v>
      </c>
      <c r="I4">
        <v>600</v>
      </c>
      <c r="J4" t="s">
        <v>51</v>
      </c>
      <c r="K4" t="s">
        <v>51</v>
      </c>
      <c r="L4" t="s">
        <v>51</v>
      </c>
      <c r="M4" t="s">
        <v>51</v>
      </c>
      <c r="N4">
        <v>19</v>
      </c>
      <c r="O4">
        <v>18</v>
      </c>
      <c r="P4">
        <v>17</v>
      </c>
      <c r="Q4">
        <v>16</v>
      </c>
      <c r="R4">
        <v>13</v>
      </c>
      <c r="S4" t="b">
        <v>0</v>
      </c>
      <c r="T4" t="b">
        <v>1</v>
      </c>
      <c r="U4" t="b">
        <v>0</v>
      </c>
      <c r="V4">
        <v>19</v>
      </c>
      <c r="W4">
        <v>22</v>
      </c>
      <c r="X4">
        <v>25</v>
      </c>
      <c r="Y4">
        <v>27</v>
      </c>
      <c r="Z4" t="b">
        <v>1</v>
      </c>
      <c r="AA4" t="b">
        <v>1</v>
      </c>
      <c r="AB4" t="b">
        <v>1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1</v>
      </c>
      <c r="AK4" t="b">
        <v>1</v>
      </c>
      <c r="AL4" t="s">
        <v>38</v>
      </c>
      <c r="AM4" t="s">
        <v>58</v>
      </c>
      <c r="AN4">
        <v>22</v>
      </c>
      <c r="AO4">
        <v>21</v>
      </c>
      <c r="AP4">
        <v>20</v>
      </c>
      <c r="AQ4">
        <v>19</v>
      </c>
      <c r="AR4">
        <v>15</v>
      </c>
      <c r="AS4" t="s">
        <v>59</v>
      </c>
    </row>
    <row r="5" spans="1:46" x14ac:dyDescent="0.25">
      <c r="A5" t="s">
        <v>60</v>
      </c>
      <c r="B5" t="s">
        <v>47</v>
      </c>
      <c r="C5" t="b">
        <v>0</v>
      </c>
      <c r="D5" t="s">
        <v>57</v>
      </c>
      <c r="E5" t="s">
        <v>49</v>
      </c>
      <c r="F5">
        <v>21</v>
      </c>
      <c r="G5" t="s">
        <v>55</v>
      </c>
      <c r="H5" t="s">
        <v>51</v>
      </c>
      <c r="I5">
        <v>1080</v>
      </c>
      <c r="J5" t="s">
        <v>51</v>
      </c>
      <c r="K5" t="s">
        <v>51</v>
      </c>
      <c r="L5" t="s">
        <v>51</v>
      </c>
      <c r="M5" t="s">
        <v>51</v>
      </c>
      <c r="N5">
        <v>13</v>
      </c>
      <c r="O5">
        <v>12</v>
      </c>
      <c r="P5">
        <v>12</v>
      </c>
      <c r="Q5">
        <v>11</v>
      </c>
      <c r="R5">
        <v>9</v>
      </c>
      <c r="S5" t="b">
        <v>0</v>
      </c>
      <c r="T5" t="b">
        <v>1</v>
      </c>
      <c r="U5" t="b">
        <v>0</v>
      </c>
      <c r="V5">
        <v>17</v>
      </c>
      <c r="W5">
        <v>20</v>
      </c>
      <c r="X5">
        <v>23</v>
      </c>
      <c r="Y5">
        <v>26</v>
      </c>
      <c r="Z5" t="b">
        <v>1</v>
      </c>
      <c r="AA5" t="b">
        <v>1</v>
      </c>
      <c r="AB5" t="b">
        <v>1</v>
      </c>
      <c r="AC5" t="b">
        <v>1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1</v>
      </c>
      <c r="AK5" t="b">
        <v>0</v>
      </c>
      <c r="AL5" t="s">
        <v>51</v>
      </c>
      <c r="AM5" t="s">
        <v>51</v>
      </c>
      <c r="AN5" t="s">
        <v>51</v>
      </c>
      <c r="AO5" t="s">
        <v>51</v>
      </c>
      <c r="AP5" t="s">
        <v>51</v>
      </c>
      <c r="AQ5" t="s">
        <v>51</v>
      </c>
      <c r="AR5" t="s">
        <v>51</v>
      </c>
    </row>
    <row r="6" spans="1:46" x14ac:dyDescent="0.25">
      <c r="A6" t="s">
        <v>61</v>
      </c>
      <c r="B6" t="s">
        <v>47</v>
      </c>
      <c r="C6" t="b">
        <v>0</v>
      </c>
      <c r="D6" t="s">
        <v>62</v>
      </c>
      <c r="E6" t="s">
        <v>49</v>
      </c>
      <c r="F6">
        <v>21</v>
      </c>
      <c r="G6" t="s">
        <v>55</v>
      </c>
      <c r="H6" t="s">
        <v>50</v>
      </c>
      <c r="I6">
        <v>810</v>
      </c>
      <c r="K6" t="s">
        <v>51</v>
      </c>
      <c r="L6" t="s">
        <v>51</v>
      </c>
      <c r="M6" t="s">
        <v>63</v>
      </c>
      <c r="N6">
        <v>21</v>
      </c>
      <c r="O6">
        <v>18</v>
      </c>
      <c r="P6">
        <v>16</v>
      </c>
      <c r="Q6">
        <v>13</v>
      </c>
      <c r="R6">
        <v>10</v>
      </c>
      <c r="S6" t="b">
        <v>1</v>
      </c>
      <c r="T6" t="b">
        <v>0</v>
      </c>
      <c r="U6" t="b">
        <v>0</v>
      </c>
      <c r="V6">
        <v>18</v>
      </c>
      <c r="W6">
        <v>20</v>
      </c>
      <c r="X6">
        <v>25</v>
      </c>
      <c r="Y6">
        <v>28</v>
      </c>
      <c r="Z6" t="b">
        <v>1</v>
      </c>
      <c r="AA6" t="b">
        <v>1</v>
      </c>
      <c r="AB6" t="b">
        <v>1</v>
      </c>
      <c r="AC6" t="b">
        <v>1</v>
      </c>
      <c r="AD6" t="b">
        <v>0</v>
      </c>
      <c r="AE6" t="b">
        <v>1</v>
      </c>
      <c r="AF6" t="b">
        <v>1</v>
      </c>
      <c r="AG6" t="b">
        <v>0</v>
      </c>
      <c r="AH6" t="b">
        <v>0</v>
      </c>
      <c r="AI6" t="b">
        <v>0</v>
      </c>
      <c r="AJ6" t="b">
        <v>1</v>
      </c>
      <c r="AK6" t="b">
        <v>0</v>
      </c>
      <c r="AL6" t="s">
        <v>51</v>
      </c>
      <c r="AM6" t="s">
        <v>51</v>
      </c>
      <c r="AN6" t="s">
        <v>51</v>
      </c>
      <c r="AO6" t="s">
        <v>51</v>
      </c>
      <c r="AP6" t="s">
        <v>51</v>
      </c>
      <c r="AQ6" t="s">
        <v>51</v>
      </c>
      <c r="AR6" t="s">
        <v>51</v>
      </c>
      <c r="AS6" t="s">
        <v>64</v>
      </c>
    </row>
    <row r="7" spans="1:46" x14ac:dyDescent="0.25">
      <c r="A7" t="s">
        <v>65</v>
      </c>
      <c r="B7" t="s">
        <v>47</v>
      </c>
      <c r="C7" t="b">
        <v>0</v>
      </c>
      <c r="D7" t="s">
        <v>66</v>
      </c>
      <c r="E7" t="s">
        <v>49</v>
      </c>
      <c r="F7">
        <v>21</v>
      </c>
      <c r="G7" t="s">
        <v>55</v>
      </c>
      <c r="H7" t="s">
        <v>51</v>
      </c>
      <c r="I7">
        <v>540</v>
      </c>
      <c r="J7" t="s">
        <v>51</v>
      </c>
      <c r="K7" t="s">
        <v>51</v>
      </c>
      <c r="L7" t="s">
        <v>51</v>
      </c>
      <c r="M7" t="s">
        <v>51</v>
      </c>
      <c r="N7">
        <v>25</v>
      </c>
      <c r="O7">
        <v>23</v>
      </c>
      <c r="P7">
        <v>21</v>
      </c>
      <c r="Q7">
        <v>18</v>
      </c>
      <c r="R7">
        <v>15</v>
      </c>
      <c r="S7" t="b">
        <v>1</v>
      </c>
      <c r="T7" t="b">
        <v>0</v>
      </c>
      <c r="U7" t="b">
        <v>0</v>
      </c>
      <c r="V7">
        <v>35</v>
      </c>
      <c r="W7">
        <v>40</v>
      </c>
      <c r="X7">
        <v>45</v>
      </c>
      <c r="Y7">
        <v>50</v>
      </c>
      <c r="Z7" t="b">
        <v>1</v>
      </c>
      <c r="AA7" t="b">
        <v>1</v>
      </c>
      <c r="AB7" t="b">
        <v>1</v>
      </c>
      <c r="AC7" t="b">
        <v>1</v>
      </c>
      <c r="AD7" t="b">
        <v>0</v>
      </c>
      <c r="AE7" t="b">
        <v>1</v>
      </c>
      <c r="AF7" t="b">
        <v>1</v>
      </c>
      <c r="AG7" t="b">
        <v>0</v>
      </c>
      <c r="AH7" t="b">
        <v>0</v>
      </c>
      <c r="AI7" t="b">
        <v>0</v>
      </c>
      <c r="AJ7" t="b">
        <v>1</v>
      </c>
      <c r="AK7" t="b">
        <v>0</v>
      </c>
      <c r="AL7" t="s">
        <v>51</v>
      </c>
      <c r="AM7" t="s">
        <v>51</v>
      </c>
      <c r="AN7" t="s">
        <v>51</v>
      </c>
      <c r="AO7" t="s">
        <v>51</v>
      </c>
      <c r="AP7" t="s">
        <v>51</v>
      </c>
      <c r="AQ7" t="s">
        <v>51</v>
      </c>
      <c r="AR7" t="s">
        <v>51</v>
      </c>
    </row>
    <row r="8" spans="1:46" x14ac:dyDescent="0.25">
      <c r="A8" t="s">
        <v>67</v>
      </c>
      <c r="B8" t="s">
        <v>47</v>
      </c>
      <c r="C8" t="b">
        <v>0</v>
      </c>
      <c r="D8" t="s">
        <v>68</v>
      </c>
      <c r="E8" t="s">
        <v>49</v>
      </c>
      <c r="F8">
        <v>21</v>
      </c>
      <c r="G8" t="s">
        <v>50</v>
      </c>
      <c r="H8" t="s">
        <v>51</v>
      </c>
      <c r="I8">
        <v>240</v>
      </c>
      <c r="J8" t="s">
        <v>51</v>
      </c>
      <c r="K8" t="s">
        <v>51</v>
      </c>
      <c r="L8" t="s">
        <v>51</v>
      </c>
      <c r="M8" t="s">
        <v>51</v>
      </c>
      <c r="N8">
        <v>51</v>
      </c>
      <c r="O8">
        <v>44</v>
      </c>
      <c r="P8">
        <v>40</v>
      </c>
      <c r="Q8">
        <v>32</v>
      </c>
      <c r="R8">
        <v>24</v>
      </c>
      <c r="S8" t="b">
        <v>1</v>
      </c>
      <c r="T8" t="b">
        <v>0</v>
      </c>
      <c r="U8" t="b">
        <v>0</v>
      </c>
      <c r="V8">
        <v>10</v>
      </c>
      <c r="W8">
        <v>15</v>
      </c>
      <c r="X8">
        <v>18</v>
      </c>
      <c r="Y8">
        <v>20</v>
      </c>
      <c r="Z8" t="b">
        <v>1</v>
      </c>
      <c r="AA8" t="b">
        <v>1</v>
      </c>
      <c r="AB8" t="b">
        <v>1</v>
      </c>
      <c r="AC8" t="b">
        <v>1</v>
      </c>
      <c r="AD8" t="b">
        <v>0</v>
      </c>
      <c r="AE8" t="b">
        <v>1</v>
      </c>
      <c r="AF8" t="b">
        <v>1</v>
      </c>
      <c r="AG8" t="b">
        <v>0</v>
      </c>
      <c r="AH8" t="b">
        <v>0</v>
      </c>
      <c r="AI8" t="b">
        <v>0</v>
      </c>
      <c r="AJ8" t="b">
        <v>1</v>
      </c>
      <c r="AK8" t="b">
        <v>0</v>
      </c>
      <c r="AL8" t="s">
        <v>51</v>
      </c>
      <c r="AM8" t="s">
        <v>51</v>
      </c>
      <c r="AN8" t="s">
        <v>51</v>
      </c>
      <c r="AO8" t="s">
        <v>51</v>
      </c>
      <c r="AP8" t="s">
        <v>51</v>
      </c>
      <c r="AQ8" t="s">
        <v>51</v>
      </c>
      <c r="AR8" t="s">
        <v>51</v>
      </c>
    </row>
    <row r="9" spans="1:46" x14ac:dyDescent="0.25">
      <c r="A9" t="s">
        <v>69</v>
      </c>
      <c r="B9" t="s">
        <v>70</v>
      </c>
      <c r="C9" t="b">
        <v>0</v>
      </c>
      <c r="D9" t="s">
        <v>57</v>
      </c>
      <c r="E9" t="s">
        <v>49</v>
      </c>
      <c r="F9">
        <v>21</v>
      </c>
      <c r="G9" t="s">
        <v>55</v>
      </c>
      <c r="H9" t="s">
        <v>51</v>
      </c>
      <c r="I9">
        <v>930</v>
      </c>
      <c r="J9" t="s">
        <v>51</v>
      </c>
      <c r="K9" t="s">
        <v>51</v>
      </c>
      <c r="L9" t="s">
        <v>51</v>
      </c>
      <c r="M9" t="s">
        <v>51</v>
      </c>
      <c r="N9">
        <v>14</v>
      </c>
      <c r="O9">
        <v>14</v>
      </c>
      <c r="P9">
        <v>13</v>
      </c>
      <c r="Q9">
        <v>12</v>
      </c>
      <c r="R9">
        <v>10</v>
      </c>
      <c r="S9" t="b">
        <v>0</v>
      </c>
      <c r="T9" t="b">
        <v>0</v>
      </c>
      <c r="U9" t="b">
        <v>0</v>
      </c>
      <c r="V9">
        <v>19</v>
      </c>
      <c r="W9">
        <v>21</v>
      </c>
      <c r="X9">
        <v>23</v>
      </c>
      <c r="Y9">
        <v>26</v>
      </c>
      <c r="Z9" t="b">
        <v>1</v>
      </c>
      <c r="AA9" t="b">
        <v>1</v>
      </c>
      <c r="AB9" t="b">
        <v>1</v>
      </c>
      <c r="AC9" t="b">
        <v>1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1</v>
      </c>
      <c r="AK9" t="b">
        <v>0</v>
      </c>
      <c r="AL9" t="s">
        <v>51</v>
      </c>
      <c r="AM9" t="s">
        <v>51</v>
      </c>
      <c r="AN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71</v>
      </c>
    </row>
    <row r="10" spans="1:46" x14ac:dyDescent="0.25">
      <c r="A10" t="s">
        <v>72</v>
      </c>
      <c r="B10" t="s">
        <v>70</v>
      </c>
      <c r="C10" t="b">
        <v>0</v>
      </c>
      <c r="D10" t="s">
        <v>66</v>
      </c>
      <c r="E10" t="s">
        <v>49</v>
      </c>
      <c r="F10">
        <v>21</v>
      </c>
      <c r="G10" t="s">
        <v>55</v>
      </c>
      <c r="H10" t="s">
        <v>73</v>
      </c>
      <c r="I10">
        <v>300</v>
      </c>
      <c r="J10">
        <v>390</v>
      </c>
      <c r="K10" t="s">
        <v>51</v>
      </c>
      <c r="L10" t="s">
        <v>51</v>
      </c>
      <c r="M10" t="s">
        <v>74</v>
      </c>
      <c r="N10">
        <v>36</v>
      </c>
      <c r="O10">
        <v>33</v>
      </c>
      <c r="P10">
        <v>31</v>
      </c>
      <c r="Q10">
        <v>26</v>
      </c>
      <c r="R10">
        <v>22</v>
      </c>
      <c r="S10" t="b">
        <v>1</v>
      </c>
      <c r="T10" t="b">
        <v>0</v>
      </c>
      <c r="U10" t="b">
        <v>0</v>
      </c>
      <c r="V10">
        <v>28</v>
      </c>
      <c r="W10">
        <v>32</v>
      </c>
      <c r="X10">
        <v>34</v>
      </c>
      <c r="Y10">
        <v>40</v>
      </c>
      <c r="Z10" t="b">
        <v>1</v>
      </c>
      <c r="AA10" t="b">
        <v>1</v>
      </c>
      <c r="AB10" t="b">
        <v>1</v>
      </c>
      <c r="AC10" t="b">
        <v>1</v>
      </c>
      <c r="AD10" t="b">
        <v>0</v>
      </c>
      <c r="AE10" t="b">
        <v>1</v>
      </c>
      <c r="AF10" t="b">
        <v>1</v>
      </c>
      <c r="AG10" t="b">
        <v>0</v>
      </c>
      <c r="AH10" t="b">
        <v>0</v>
      </c>
      <c r="AI10" t="b">
        <v>0</v>
      </c>
      <c r="AJ10" t="b">
        <v>1</v>
      </c>
      <c r="AK10" t="b">
        <v>0</v>
      </c>
      <c r="AL10" t="s">
        <v>51</v>
      </c>
      <c r="AM10" t="s">
        <v>51</v>
      </c>
      <c r="AN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75</v>
      </c>
    </row>
    <row r="11" spans="1:46" x14ac:dyDescent="0.25">
      <c r="A11" t="s">
        <v>76</v>
      </c>
      <c r="B11" t="s">
        <v>70</v>
      </c>
      <c r="C11" t="b">
        <v>0</v>
      </c>
      <c r="D11" t="s">
        <v>68</v>
      </c>
      <c r="E11" t="s">
        <v>49</v>
      </c>
      <c r="F11">
        <v>21</v>
      </c>
      <c r="G11" t="s">
        <v>50</v>
      </c>
      <c r="H11" t="s">
        <v>51</v>
      </c>
      <c r="I11">
        <v>231</v>
      </c>
      <c r="J11" t="s">
        <v>51</v>
      </c>
      <c r="K11" t="s">
        <v>51</v>
      </c>
      <c r="L11" t="s">
        <v>51</v>
      </c>
      <c r="M11" t="s">
        <v>51</v>
      </c>
      <c r="N11">
        <v>62</v>
      </c>
      <c r="O11">
        <v>54</v>
      </c>
      <c r="P11">
        <v>49</v>
      </c>
      <c r="Q11">
        <v>39</v>
      </c>
      <c r="R11">
        <v>33</v>
      </c>
      <c r="S11" t="b">
        <v>0</v>
      </c>
      <c r="T11" t="b">
        <v>0</v>
      </c>
      <c r="U11" t="b">
        <v>0</v>
      </c>
      <c r="V11">
        <v>6</v>
      </c>
      <c r="W11">
        <v>7</v>
      </c>
      <c r="X11">
        <v>8</v>
      </c>
      <c r="Y11">
        <v>10</v>
      </c>
      <c r="Z11" t="b">
        <v>1</v>
      </c>
      <c r="AA11" t="b">
        <v>1</v>
      </c>
      <c r="AB11" t="b">
        <v>1</v>
      </c>
      <c r="AC11" t="b">
        <v>1</v>
      </c>
      <c r="AD11" t="b">
        <v>0</v>
      </c>
      <c r="AE11" t="b">
        <v>1</v>
      </c>
      <c r="AF11" t="b">
        <v>1</v>
      </c>
      <c r="AG11" t="b">
        <v>0</v>
      </c>
      <c r="AH11" t="b">
        <v>0</v>
      </c>
      <c r="AI11" t="b">
        <v>0</v>
      </c>
      <c r="AJ11" t="b">
        <v>1</v>
      </c>
      <c r="AK11" t="b">
        <v>1</v>
      </c>
      <c r="AL11" t="s">
        <v>77</v>
      </c>
      <c r="AM11" t="s">
        <v>51</v>
      </c>
      <c r="AN11">
        <v>85</v>
      </c>
      <c r="AO11">
        <v>73</v>
      </c>
      <c r="AP11">
        <v>67</v>
      </c>
      <c r="AQ11">
        <v>53</v>
      </c>
      <c r="AR11">
        <v>45</v>
      </c>
      <c r="AS11" t="s">
        <v>78</v>
      </c>
    </row>
    <row r="12" spans="1:46" x14ac:dyDescent="0.25">
      <c r="A12" t="s">
        <v>79</v>
      </c>
      <c r="B12" t="s">
        <v>70</v>
      </c>
      <c r="C12" t="b">
        <v>0</v>
      </c>
      <c r="D12" t="s">
        <v>57</v>
      </c>
      <c r="E12" t="s">
        <v>49</v>
      </c>
      <c r="F12">
        <v>21</v>
      </c>
      <c r="G12" t="s">
        <v>80</v>
      </c>
      <c r="H12" t="s">
        <v>51</v>
      </c>
      <c r="I12">
        <v>627</v>
      </c>
      <c r="J12" t="s">
        <v>51</v>
      </c>
      <c r="K12" t="s">
        <v>51</v>
      </c>
      <c r="L12" t="s">
        <v>51</v>
      </c>
      <c r="M12" t="s">
        <v>51</v>
      </c>
      <c r="N12">
        <v>18</v>
      </c>
      <c r="O12">
        <v>17</v>
      </c>
      <c r="P12">
        <v>16</v>
      </c>
      <c r="Q12">
        <v>15</v>
      </c>
      <c r="R12">
        <v>12</v>
      </c>
      <c r="S12" t="b">
        <v>0</v>
      </c>
      <c r="T12" t="b">
        <v>1</v>
      </c>
      <c r="U12" t="b">
        <v>0</v>
      </c>
      <c r="V12">
        <v>20</v>
      </c>
      <c r="W12">
        <v>25</v>
      </c>
      <c r="X12">
        <v>30</v>
      </c>
      <c r="Y12">
        <v>35</v>
      </c>
      <c r="Z12" t="b">
        <v>1</v>
      </c>
      <c r="AA12" t="b">
        <v>1</v>
      </c>
      <c r="AB12" t="b">
        <v>1</v>
      </c>
      <c r="AC12" t="b">
        <v>1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1</v>
      </c>
      <c r="AK12" t="b">
        <v>0</v>
      </c>
      <c r="AL12" t="s">
        <v>51</v>
      </c>
      <c r="AM12" t="s">
        <v>51</v>
      </c>
      <c r="AN12" t="s">
        <v>51</v>
      </c>
      <c r="AO12" t="s">
        <v>51</v>
      </c>
      <c r="AP12" t="s">
        <v>51</v>
      </c>
      <c r="AQ12" t="s">
        <v>51</v>
      </c>
      <c r="AR12" t="s">
        <v>51</v>
      </c>
      <c r="AS12" t="s">
        <v>81</v>
      </c>
    </row>
    <row r="13" spans="1:46" x14ac:dyDescent="0.25">
      <c r="A13" t="s">
        <v>82</v>
      </c>
      <c r="B13" t="s">
        <v>70</v>
      </c>
      <c r="C13" t="b">
        <v>0</v>
      </c>
      <c r="D13" t="s">
        <v>62</v>
      </c>
      <c r="E13" t="s">
        <v>49</v>
      </c>
      <c r="F13">
        <v>21</v>
      </c>
      <c r="G13" t="s">
        <v>80</v>
      </c>
      <c r="H13" t="s">
        <v>51</v>
      </c>
      <c r="I13">
        <v>380</v>
      </c>
      <c r="J13">
        <v>384</v>
      </c>
      <c r="K13" t="s">
        <v>51</v>
      </c>
      <c r="L13" t="s">
        <v>51</v>
      </c>
      <c r="M13" t="s">
        <v>63</v>
      </c>
      <c r="N13">
        <v>32</v>
      </c>
      <c r="O13">
        <v>28</v>
      </c>
      <c r="P13">
        <v>25</v>
      </c>
      <c r="Q13">
        <v>20</v>
      </c>
      <c r="R13">
        <v>15</v>
      </c>
      <c r="S13" t="b">
        <v>1</v>
      </c>
      <c r="T13" t="b">
        <v>0</v>
      </c>
      <c r="U13" t="b">
        <v>0</v>
      </c>
      <c r="V13">
        <v>18</v>
      </c>
      <c r="W13">
        <v>24</v>
      </c>
      <c r="X13">
        <v>27</v>
      </c>
      <c r="Y13">
        <v>30</v>
      </c>
      <c r="Z13" t="b">
        <v>1</v>
      </c>
      <c r="AA13" t="b">
        <v>1</v>
      </c>
      <c r="AB13" t="b">
        <v>1</v>
      </c>
      <c r="AC13" t="b">
        <v>1</v>
      </c>
      <c r="AD13" t="b">
        <v>0</v>
      </c>
      <c r="AE13" t="b">
        <v>1</v>
      </c>
      <c r="AF13" t="b">
        <v>1</v>
      </c>
      <c r="AG13" t="b">
        <v>0</v>
      </c>
      <c r="AH13" t="b">
        <v>0</v>
      </c>
      <c r="AI13" t="b">
        <v>0</v>
      </c>
      <c r="AJ13" t="b">
        <v>1</v>
      </c>
      <c r="AK13" t="b">
        <v>0</v>
      </c>
      <c r="AL13" t="s">
        <v>51</v>
      </c>
      <c r="AM13" t="s">
        <v>51</v>
      </c>
      <c r="AN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83</v>
      </c>
    </row>
    <row r="14" spans="1:46" x14ac:dyDescent="0.25">
      <c r="A14" t="s">
        <v>84</v>
      </c>
      <c r="B14" t="s">
        <v>70</v>
      </c>
      <c r="C14" t="b">
        <v>0</v>
      </c>
      <c r="D14" t="s">
        <v>62</v>
      </c>
      <c r="E14" t="s">
        <v>49</v>
      </c>
      <c r="F14">
        <v>21</v>
      </c>
      <c r="G14" t="s">
        <v>55</v>
      </c>
      <c r="H14" t="s">
        <v>50</v>
      </c>
      <c r="I14">
        <v>600</v>
      </c>
      <c r="K14" t="s">
        <v>51</v>
      </c>
      <c r="L14" t="s">
        <v>51</v>
      </c>
      <c r="M14" t="s">
        <v>63</v>
      </c>
      <c r="N14">
        <v>29</v>
      </c>
      <c r="O14">
        <v>25</v>
      </c>
      <c r="P14">
        <v>23</v>
      </c>
      <c r="Q14">
        <v>18</v>
      </c>
      <c r="R14">
        <v>14</v>
      </c>
      <c r="S14" t="b">
        <v>0</v>
      </c>
      <c r="T14" t="b">
        <v>0</v>
      </c>
      <c r="U14" t="b">
        <v>0</v>
      </c>
      <c r="V14">
        <v>20</v>
      </c>
      <c r="W14">
        <v>25</v>
      </c>
      <c r="X14">
        <v>28</v>
      </c>
      <c r="Y14">
        <v>30</v>
      </c>
      <c r="Z14" t="b">
        <v>1</v>
      </c>
      <c r="AA14" t="b">
        <v>1</v>
      </c>
      <c r="AB14" t="b">
        <v>1</v>
      </c>
      <c r="AC14" t="b">
        <v>1</v>
      </c>
      <c r="AD14" t="b">
        <v>0</v>
      </c>
      <c r="AE14" t="b">
        <v>1</v>
      </c>
      <c r="AF14" t="b">
        <v>1</v>
      </c>
      <c r="AG14" t="b">
        <v>0</v>
      </c>
      <c r="AH14" t="b">
        <v>0</v>
      </c>
      <c r="AI14" t="b">
        <v>0</v>
      </c>
      <c r="AJ14" t="b">
        <v>1</v>
      </c>
      <c r="AK14" t="b">
        <v>0</v>
      </c>
      <c r="AL14" t="s">
        <v>51</v>
      </c>
      <c r="AM14" t="s">
        <v>51</v>
      </c>
      <c r="AN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64</v>
      </c>
    </row>
    <row r="15" spans="1:46" x14ac:dyDescent="0.25">
      <c r="A15" t="s">
        <v>85</v>
      </c>
      <c r="B15" t="s">
        <v>86</v>
      </c>
      <c r="C15" t="b">
        <v>0</v>
      </c>
      <c r="D15" t="s">
        <v>62</v>
      </c>
      <c r="E15" t="s">
        <v>49</v>
      </c>
      <c r="F15">
        <v>21</v>
      </c>
      <c r="G15" t="s">
        <v>55</v>
      </c>
      <c r="H15" t="s">
        <v>73</v>
      </c>
      <c r="I15">
        <v>672</v>
      </c>
      <c r="K15" t="s">
        <v>51</v>
      </c>
      <c r="L15" t="s">
        <v>51</v>
      </c>
      <c r="M15" t="s">
        <v>87</v>
      </c>
      <c r="N15">
        <v>29</v>
      </c>
      <c r="O15">
        <v>25</v>
      </c>
      <c r="P15">
        <v>23</v>
      </c>
      <c r="Q15">
        <v>18</v>
      </c>
      <c r="R15">
        <v>14</v>
      </c>
      <c r="S15" t="b">
        <v>0</v>
      </c>
      <c r="T15" t="b">
        <v>0</v>
      </c>
      <c r="U15" t="b">
        <v>0</v>
      </c>
      <c r="V15">
        <v>24</v>
      </c>
      <c r="W15">
        <v>28</v>
      </c>
      <c r="X15">
        <v>32</v>
      </c>
      <c r="Y15">
        <v>36</v>
      </c>
      <c r="Z15" t="b">
        <v>1</v>
      </c>
      <c r="AA15" t="b">
        <v>1</v>
      </c>
      <c r="AB15" t="b">
        <v>1</v>
      </c>
      <c r="AC15" t="b">
        <v>1</v>
      </c>
      <c r="AD15" t="b">
        <v>0</v>
      </c>
      <c r="AE15" t="b">
        <v>1</v>
      </c>
      <c r="AF15" t="b">
        <v>1</v>
      </c>
      <c r="AG15" t="b">
        <v>0</v>
      </c>
      <c r="AH15" t="b">
        <v>0</v>
      </c>
      <c r="AI15" t="b">
        <v>0</v>
      </c>
      <c r="AJ15" t="b">
        <v>1</v>
      </c>
      <c r="AK15" t="b">
        <v>0</v>
      </c>
      <c r="AL15" t="s">
        <v>38</v>
      </c>
      <c r="AM15" t="s">
        <v>88</v>
      </c>
      <c r="AN15" t="s">
        <v>51</v>
      </c>
      <c r="AO15" t="s">
        <v>51</v>
      </c>
      <c r="AP15" t="s">
        <v>51</v>
      </c>
      <c r="AQ15" t="s">
        <v>51</v>
      </c>
      <c r="AR15" t="s">
        <v>51</v>
      </c>
      <c r="AS15" t="s">
        <v>89</v>
      </c>
    </row>
    <row r="16" spans="1:46" x14ac:dyDescent="0.25">
      <c r="A16" t="s">
        <v>90</v>
      </c>
      <c r="B16" t="s">
        <v>86</v>
      </c>
      <c r="C16" t="b">
        <v>0</v>
      </c>
      <c r="D16" t="s">
        <v>66</v>
      </c>
      <c r="E16" t="s">
        <v>49</v>
      </c>
      <c r="F16">
        <v>21</v>
      </c>
      <c r="G16" t="s">
        <v>55</v>
      </c>
      <c r="H16" t="s">
        <v>51</v>
      </c>
      <c r="I16">
        <v>600</v>
      </c>
      <c r="J16" t="s">
        <v>51</v>
      </c>
      <c r="K16" t="s">
        <v>51</v>
      </c>
      <c r="L16" t="s">
        <v>51</v>
      </c>
      <c r="M16" t="s">
        <v>51</v>
      </c>
      <c r="N16">
        <v>24</v>
      </c>
      <c r="O16">
        <v>21</v>
      </c>
      <c r="P16">
        <v>20</v>
      </c>
      <c r="Q16">
        <v>17</v>
      </c>
      <c r="R16">
        <v>14</v>
      </c>
      <c r="S16" t="b">
        <v>1</v>
      </c>
      <c r="T16" t="b">
        <v>0</v>
      </c>
      <c r="U16" t="b">
        <v>0</v>
      </c>
      <c r="V16">
        <v>24</v>
      </c>
      <c r="W16">
        <v>26</v>
      </c>
      <c r="X16">
        <v>28</v>
      </c>
      <c r="Y16">
        <v>30</v>
      </c>
      <c r="Z16" t="b">
        <v>1</v>
      </c>
      <c r="AA16" t="b">
        <v>1</v>
      </c>
      <c r="AB16" t="b">
        <v>1</v>
      </c>
      <c r="AC16" t="b">
        <v>1</v>
      </c>
      <c r="AD16" t="b">
        <v>0</v>
      </c>
      <c r="AE16" t="b">
        <v>1</v>
      </c>
      <c r="AF16" t="b">
        <v>1</v>
      </c>
      <c r="AG16" t="b">
        <v>0</v>
      </c>
      <c r="AH16" t="b">
        <v>0</v>
      </c>
      <c r="AI16" t="b">
        <v>0</v>
      </c>
      <c r="AJ16" t="b">
        <v>1</v>
      </c>
      <c r="AK16" t="b">
        <v>0</v>
      </c>
      <c r="AL16" t="s">
        <v>51</v>
      </c>
      <c r="AM16" t="s">
        <v>51</v>
      </c>
      <c r="AN16" t="s">
        <v>51</v>
      </c>
      <c r="AO16" t="s">
        <v>51</v>
      </c>
      <c r="AP16" t="s">
        <v>51</v>
      </c>
      <c r="AQ16" t="s">
        <v>51</v>
      </c>
      <c r="AR16" t="s">
        <v>51</v>
      </c>
      <c r="AS16" t="s">
        <v>91</v>
      </c>
    </row>
    <row r="17" spans="1:46" x14ac:dyDescent="0.25">
      <c r="A17" t="s">
        <v>92</v>
      </c>
      <c r="B17" t="s">
        <v>86</v>
      </c>
      <c r="C17" t="b">
        <v>0</v>
      </c>
      <c r="D17" t="s">
        <v>68</v>
      </c>
      <c r="E17" t="s">
        <v>49</v>
      </c>
      <c r="F17">
        <v>21</v>
      </c>
      <c r="G17" t="s">
        <v>50</v>
      </c>
      <c r="H17" t="s">
        <v>51</v>
      </c>
      <c r="I17">
        <v>81</v>
      </c>
      <c r="J17" t="s">
        <v>51</v>
      </c>
      <c r="K17" t="s">
        <v>51</v>
      </c>
      <c r="L17" t="s">
        <v>51</v>
      </c>
      <c r="M17" t="s">
        <v>51</v>
      </c>
      <c r="N17">
        <v>34</v>
      </c>
      <c r="O17">
        <v>29</v>
      </c>
      <c r="P17">
        <v>27</v>
      </c>
      <c r="Q17">
        <v>21</v>
      </c>
      <c r="R17">
        <v>19</v>
      </c>
      <c r="S17" t="b">
        <v>0</v>
      </c>
      <c r="T17" t="b">
        <v>0</v>
      </c>
      <c r="U17" t="b">
        <v>0</v>
      </c>
      <c r="V17">
        <v>6</v>
      </c>
      <c r="W17">
        <v>7</v>
      </c>
      <c r="X17">
        <v>8</v>
      </c>
      <c r="Y17">
        <v>10</v>
      </c>
      <c r="Z17" t="b">
        <v>1</v>
      </c>
      <c r="AA17" t="b">
        <v>1</v>
      </c>
      <c r="AB17" t="b">
        <v>1</v>
      </c>
      <c r="AC17" t="b">
        <v>1</v>
      </c>
      <c r="AD17" t="b">
        <v>0</v>
      </c>
      <c r="AE17" t="b">
        <v>1</v>
      </c>
      <c r="AF17" t="b">
        <v>1</v>
      </c>
      <c r="AG17" t="b">
        <v>0</v>
      </c>
      <c r="AH17" t="b">
        <v>0</v>
      </c>
      <c r="AI17" t="b">
        <v>0</v>
      </c>
      <c r="AJ17" t="b">
        <v>1</v>
      </c>
      <c r="AK17" t="b">
        <v>0</v>
      </c>
      <c r="AL17" t="s">
        <v>38</v>
      </c>
      <c r="AM17" t="s">
        <v>93</v>
      </c>
      <c r="AN17" t="s">
        <v>51</v>
      </c>
      <c r="AO17" t="s">
        <v>51</v>
      </c>
      <c r="AP17" t="s">
        <v>51</v>
      </c>
      <c r="AQ17" t="s">
        <v>51</v>
      </c>
      <c r="AR17" t="s">
        <v>51</v>
      </c>
      <c r="AS17" t="s">
        <v>94</v>
      </c>
    </row>
    <row r="18" spans="1:46" x14ac:dyDescent="0.25">
      <c r="A18" t="s">
        <v>95</v>
      </c>
      <c r="B18" t="s">
        <v>86</v>
      </c>
      <c r="C18" t="b">
        <v>0</v>
      </c>
      <c r="D18" t="s">
        <v>57</v>
      </c>
      <c r="E18" t="s">
        <v>49</v>
      </c>
      <c r="F18">
        <v>21</v>
      </c>
      <c r="G18" t="s">
        <v>55</v>
      </c>
      <c r="H18" t="s">
        <v>51</v>
      </c>
      <c r="I18">
        <v>720</v>
      </c>
      <c r="J18" t="s">
        <v>51</v>
      </c>
      <c r="K18" t="s">
        <v>51</v>
      </c>
      <c r="L18" t="s">
        <v>51</v>
      </c>
      <c r="M18" t="s">
        <v>51</v>
      </c>
      <c r="N18">
        <v>18</v>
      </c>
      <c r="O18">
        <v>17</v>
      </c>
      <c r="P18">
        <v>16</v>
      </c>
      <c r="Q18">
        <v>15</v>
      </c>
      <c r="R18">
        <v>12</v>
      </c>
      <c r="S18" t="b">
        <v>0</v>
      </c>
      <c r="T18" t="b">
        <v>1</v>
      </c>
      <c r="U18" t="b">
        <v>0</v>
      </c>
      <c r="V18">
        <v>19</v>
      </c>
      <c r="W18">
        <v>21</v>
      </c>
      <c r="X18">
        <v>23</v>
      </c>
      <c r="Y18">
        <v>26</v>
      </c>
      <c r="Z18" t="b">
        <v>1</v>
      </c>
      <c r="AA18" t="b">
        <v>1</v>
      </c>
      <c r="AB18" t="b">
        <v>1</v>
      </c>
      <c r="AC18" t="b">
        <v>1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1</v>
      </c>
      <c r="AK18" t="b">
        <v>0</v>
      </c>
      <c r="AL18" t="s">
        <v>51</v>
      </c>
      <c r="AM18" t="s">
        <v>51</v>
      </c>
      <c r="AN18" t="s">
        <v>51</v>
      </c>
      <c r="AO18" t="s">
        <v>51</v>
      </c>
      <c r="AP18" t="s">
        <v>51</v>
      </c>
      <c r="AQ18" t="s">
        <v>51</v>
      </c>
      <c r="AR18" t="s">
        <v>51</v>
      </c>
    </row>
    <row r="19" spans="1:46" x14ac:dyDescent="0.25">
      <c r="A19" t="s">
        <v>96</v>
      </c>
      <c r="B19" t="s">
        <v>86</v>
      </c>
      <c r="C19" t="b">
        <v>0</v>
      </c>
      <c r="D19" t="s">
        <v>62</v>
      </c>
      <c r="E19" t="s">
        <v>49</v>
      </c>
      <c r="F19">
        <v>21</v>
      </c>
      <c r="G19" t="s">
        <v>80</v>
      </c>
      <c r="H19" t="s">
        <v>73</v>
      </c>
      <c r="I19">
        <v>451</v>
      </c>
      <c r="J19">
        <v>582</v>
      </c>
      <c r="K19" t="s">
        <v>51</v>
      </c>
      <c r="L19" t="s">
        <v>51</v>
      </c>
      <c r="M19" t="s">
        <v>97</v>
      </c>
      <c r="N19">
        <v>26</v>
      </c>
      <c r="O19">
        <v>22</v>
      </c>
      <c r="P19">
        <v>20</v>
      </c>
      <c r="Q19">
        <v>16</v>
      </c>
      <c r="R19">
        <v>12</v>
      </c>
      <c r="S19" t="b">
        <v>1</v>
      </c>
      <c r="T19" t="b">
        <v>0</v>
      </c>
      <c r="U19" t="b">
        <v>0</v>
      </c>
      <c r="V19">
        <v>20</v>
      </c>
      <c r="W19">
        <v>24</v>
      </c>
      <c r="X19">
        <v>28</v>
      </c>
      <c r="Y19">
        <v>32</v>
      </c>
      <c r="Z19" t="b">
        <v>1</v>
      </c>
      <c r="AA19" t="b">
        <v>1</v>
      </c>
      <c r="AB19" t="b">
        <v>1</v>
      </c>
      <c r="AC19" t="b">
        <v>1</v>
      </c>
      <c r="AD19" t="b">
        <v>0</v>
      </c>
      <c r="AE19" t="b">
        <v>1</v>
      </c>
      <c r="AF19" t="b">
        <v>1</v>
      </c>
      <c r="AG19" t="b">
        <v>0</v>
      </c>
      <c r="AH19" t="b">
        <v>0</v>
      </c>
      <c r="AI19" t="b">
        <v>0</v>
      </c>
      <c r="AJ19" t="b">
        <v>1</v>
      </c>
      <c r="AK19" t="b">
        <v>0</v>
      </c>
      <c r="AL19" t="s">
        <v>51</v>
      </c>
      <c r="AM19" t="s">
        <v>51</v>
      </c>
      <c r="AN19" t="s">
        <v>51</v>
      </c>
      <c r="AO19" t="s">
        <v>51</v>
      </c>
      <c r="AP19" t="s">
        <v>51</v>
      </c>
      <c r="AQ19" t="s">
        <v>51</v>
      </c>
      <c r="AR19" t="s">
        <v>51</v>
      </c>
      <c r="AS19" t="s">
        <v>98</v>
      </c>
    </row>
    <row r="20" spans="1:46" x14ac:dyDescent="0.25">
      <c r="A20" t="s">
        <v>99</v>
      </c>
      <c r="B20" t="s">
        <v>100</v>
      </c>
      <c r="C20" t="b">
        <v>0</v>
      </c>
      <c r="D20" t="s">
        <v>48</v>
      </c>
      <c r="E20" t="s">
        <v>49</v>
      </c>
      <c r="F20">
        <v>21</v>
      </c>
      <c r="G20" t="s">
        <v>50</v>
      </c>
      <c r="H20" t="s">
        <v>51</v>
      </c>
      <c r="I20">
        <v>156</v>
      </c>
      <c r="J20" t="s">
        <v>51</v>
      </c>
      <c r="K20" t="s">
        <v>51</v>
      </c>
      <c r="L20" t="s">
        <v>51</v>
      </c>
      <c r="M20" t="s">
        <v>51</v>
      </c>
      <c r="N20">
        <v>86</v>
      </c>
      <c r="O20">
        <v>71</v>
      </c>
      <c r="P20">
        <v>63</v>
      </c>
      <c r="Q20">
        <v>45</v>
      </c>
      <c r="R20">
        <v>41</v>
      </c>
      <c r="S20" t="b">
        <v>0</v>
      </c>
      <c r="T20" t="b">
        <v>0</v>
      </c>
      <c r="U20" t="b">
        <v>0</v>
      </c>
      <c r="V20">
        <v>6</v>
      </c>
      <c r="W20" t="s">
        <v>51</v>
      </c>
      <c r="X20" t="s">
        <v>51</v>
      </c>
      <c r="Y20" t="s">
        <v>51</v>
      </c>
      <c r="Z20" t="b">
        <v>1</v>
      </c>
      <c r="AA20" t="b">
        <v>1</v>
      </c>
      <c r="AB20" t="b">
        <v>1</v>
      </c>
      <c r="AC20" t="b">
        <v>1</v>
      </c>
      <c r="AD20" t="b">
        <v>0</v>
      </c>
      <c r="AE20" t="b">
        <v>0</v>
      </c>
      <c r="AF20" t="b">
        <v>0</v>
      </c>
      <c r="AG20" t="b">
        <v>0</v>
      </c>
      <c r="AH20" t="b">
        <v>1</v>
      </c>
      <c r="AI20" t="b">
        <v>0</v>
      </c>
      <c r="AJ20" t="b">
        <v>1</v>
      </c>
      <c r="AK20" t="b">
        <v>0</v>
      </c>
      <c r="AL20" t="s">
        <v>38</v>
      </c>
      <c r="AM20" t="s">
        <v>93</v>
      </c>
      <c r="AN20" t="s">
        <v>51</v>
      </c>
      <c r="AO20" t="s">
        <v>51</v>
      </c>
      <c r="AP20" t="s">
        <v>51</v>
      </c>
      <c r="AQ20" t="s">
        <v>51</v>
      </c>
      <c r="AR20" t="s">
        <v>51</v>
      </c>
    </row>
    <row r="21" spans="1:46" x14ac:dyDescent="0.25">
      <c r="A21" t="s">
        <v>101</v>
      </c>
      <c r="B21" t="s">
        <v>100</v>
      </c>
      <c r="C21" t="b">
        <v>0</v>
      </c>
      <c r="D21" t="s">
        <v>100</v>
      </c>
      <c r="E21" t="s">
        <v>49</v>
      </c>
      <c r="F21">
        <v>21</v>
      </c>
      <c r="G21" t="s">
        <v>50</v>
      </c>
      <c r="H21" t="s">
        <v>51</v>
      </c>
      <c r="I21">
        <v>78</v>
      </c>
      <c r="J21" t="s">
        <v>51</v>
      </c>
      <c r="K21" t="s">
        <v>51</v>
      </c>
      <c r="L21" t="s">
        <v>51</v>
      </c>
      <c r="M21" t="s">
        <v>51</v>
      </c>
      <c r="N21">
        <v>106</v>
      </c>
      <c r="O21">
        <v>87</v>
      </c>
      <c r="P21">
        <v>77</v>
      </c>
      <c r="Q21">
        <v>55</v>
      </c>
      <c r="R21">
        <v>44</v>
      </c>
      <c r="S21" t="b">
        <v>1</v>
      </c>
      <c r="T21" t="b">
        <v>0</v>
      </c>
      <c r="U21" t="b">
        <v>0</v>
      </c>
      <c r="V21">
        <v>6</v>
      </c>
      <c r="W21">
        <v>8</v>
      </c>
      <c r="X21">
        <v>10</v>
      </c>
      <c r="Y21">
        <v>12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0</v>
      </c>
      <c r="AI21" t="b">
        <v>1</v>
      </c>
      <c r="AJ21" t="b">
        <v>1</v>
      </c>
      <c r="AK21" t="b">
        <v>0</v>
      </c>
      <c r="AL21" t="s">
        <v>51</v>
      </c>
      <c r="AM21" t="s">
        <v>51</v>
      </c>
      <c r="AN21" t="s">
        <v>51</v>
      </c>
      <c r="AO21" t="s">
        <v>51</v>
      </c>
      <c r="AP21" t="s">
        <v>51</v>
      </c>
      <c r="AQ21" t="s">
        <v>51</v>
      </c>
      <c r="AR21" t="s">
        <v>51</v>
      </c>
    </row>
    <row r="22" spans="1:46" x14ac:dyDescent="0.25">
      <c r="A22" t="s">
        <v>102</v>
      </c>
      <c r="B22" t="s">
        <v>100</v>
      </c>
      <c r="C22" t="b">
        <v>0</v>
      </c>
      <c r="D22" t="s">
        <v>100</v>
      </c>
      <c r="E22" t="s">
        <v>49</v>
      </c>
      <c r="F22">
        <v>21</v>
      </c>
      <c r="G22" t="s">
        <v>50</v>
      </c>
      <c r="H22" t="s">
        <v>51</v>
      </c>
      <c r="I22">
        <v>26</v>
      </c>
      <c r="J22" t="s">
        <v>51</v>
      </c>
      <c r="K22" t="s">
        <v>51</v>
      </c>
      <c r="L22" t="s">
        <v>51</v>
      </c>
      <c r="M22" t="s">
        <v>51</v>
      </c>
      <c r="N22">
        <v>135</v>
      </c>
      <c r="O22">
        <v>113</v>
      </c>
      <c r="P22">
        <v>101</v>
      </c>
      <c r="Q22">
        <v>75</v>
      </c>
      <c r="R22">
        <v>68</v>
      </c>
      <c r="S22" t="b">
        <v>0</v>
      </c>
      <c r="T22" t="b">
        <v>0</v>
      </c>
      <c r="U22" t="b">
        <v>0</v>
      </c>
      <c r="V22">
        <v>4</v>
      </c>
      <c r="W22">
        <v>5</v>
      </c>
      <c r="X22">
        <v>6</v>
      </c>
      <c r="Y22">
        <v>8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0</v>
      </c>
      <c r="AI22" t="b">
        <v>1</v>
      </c>
      <c r="AJ22" t="b">
        <v>1</v>
      </c>
      <c r="AK22" t="b">
        <v>0</v>
      </c>
      <c r="AL22" t="s">
        <v>51</v>
      </c>
      <c r="AM22" t="s">
        <v>51</v>
      </c>
      <c r="AN22" t="s">
        <v>51</v>
      </c>
      <c r="AO22" t="s">
        <v>51</v>
      </c>
      <c r="AP22" t="s">
        <v>51</v>
      </c>
      <c r="AQ22" t="s">
        <v>51</v>
      </c>
      <c r="AR22" t="s">
        <v>51</v>
      </c>
      <c r="AS22" t="s">
        <v>103</v>
      </c>
    </row>
    <row r="23" spans="1:46" x14ac:dyDescent="0.25">
      <c r="A23" t="s">
        <v>104</v>
      </c>
      <c r="B23" t="s">
        <v>100</v>
      </c>
      <c r="C23" t="b">
        <v>0</v>
      </c>
      <c r="D23" t="s">
        <v>100</v>
      </c>
      <c r="E23" t="s">
        <v>49</v>
      </c>
      <c r="F23">
        <v>21</v>
      </c>
      <c r="G23" t="s">
        <v>50</v>
      </c>
      <c r="H23" t="s">
        <v>73</v>
      </c>
      <c r="I23">
        <v>31</v>
      </c>
      <c r="J23">
        <v>38</v>
      </c>
      <c r="K23" t="s">
        <v>51</v>
      </c>
      <c r="L23" t="s">
        <v>51</v>
      </c>
      <c r="M23" t="s">
        <v>105</v>
      </c>
      <c r="N23">
        <v>126</v>
      </c>
      <c r="O23">
        <v>105</v>
      </c>
      <c r="P23">
        <v>95</v>
      </c>
      <c r="Q23">
        <v>70</v>
      </c>
      <c r="R23">
        <v>63</v>
      </c>
      <c r="S23" t="b">
        <v>0</v>
      </c>
      <c r="T23" t="b">
        <v>0</v>
      </c>
      <c r="U23" t="b">
        <v>0</v>
      </c>
      <c r="V23">
        <v>4</v>
      </c>
      <c r="W23">
        <v>5</v>
      </c>
      <c r="X23">
        <v>6</v>
      </c>
      <c r="Y23">
        <v>7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0</v>
      </c>
      <c r="AI23" t="b">
        <v>1</v>
      </c>
      <c r="AJ23" t="b">
        <v>1</v>
      </c>
      <c r="AK23" t="b">
        <v>1</v>
      </c>
      <c r="AL23" t="s">
        <v>106</v>
      </c>
      <c r="AM23" t="s">
        <v>51</v>
      </c>
      <c r="AN23">
        <v>158</v>
      </c>
      <c r="AO23">
        <v>132</v>
      </c>
      <c r="AP23">
        <v>119</v>
      </c>
      <c r="AQ23">
        <v>88</v>
      </c>
      <c r="AR23">
        <v>79</v>
      </c>
      <c r="AS23" t="s">
        <v>107</v>
      </c>
    </row>
    <row r="24" spans="1:46" x14ac:dyDescent="0.25">
      <c r="A24" t="s">
        <v>108</v>
      </c>
      <c r="B24" t="s">
        <v>109</v>
      </c>
      <c r="C24" t="b">
        <v>0</v>
      </c>
      <c r="D24" t="s">
        <v>109</v>
      </c>
      <c r="E24" t="s">
        <v>49</v>
      </c>
      <c r="F24">
        <v>21</v>
      </c>
      <c r="G24" t="s">
        <v>50</v>
      </c>
      <c r="H24" t="s">
        <v>50</v>
      </c>
      <c r="I24">
        <v>66</v>
      </c>
      <c r="J24">
        <v>73</v>
      </c>
      <c r="K24">
        <v>76</v>
      </c>
      <c r="L24">
        <v>79</v>
      </c>
      <c r="M24" t="s">
        <v>110</v>
      </c>
      <c r="N24">
        <v>13</v>
      </c>
      <c r="O24">
        <v>12</v>
      </c>
      <c r="P24">
        <v>12</v>
      </c>
      <c r="Q24">
        <v>11</v>
      </c>
      <c r="R24">
        <v>11</v>
      </c>
      <c r="S24" t="b">
        <v>0</v>
      </c>
      <c r="T24" t="b">
        <v>0</v>
      </c>
      <c r="U24" t="b">
        <v>1</v>
      </c>
      <c r="V24">
        <v>5</v>
      </c>
      <c r="W24" t="s">
        <v>51</v>
      </c>
      <c r="X24" t="s">
        <v>51</v>
      </c>
      <c r="Y24" t="s">
        <v>51</v>
      </c>
      <c r="Z24" t="b">
        <v>1</v>
      </c>
      <c r="AA24" t="b">
        <v>1</v>
      </c>
      <c r="AB24" t="b">
        <v>1</v>
      </c>
      <c r="AC24" t="b">
        <v>1</v>
      </c>
      <c r="AD24" t="b">
        <v>0</v>
      </c>
      <c r="AE24" t="b">
        <v>0</v>
      </c>
      <c r="AF24" t="b">
        <v>0</v>
      </c>
      <c r="AG24" t="b">
        <v>0</v>
      </c>
      <c r="AH24" t="b">
        <v>1</v>
      </c>
      <c r="AI24" t="b">
        <v>0</v>
      </c>
      <c r="AJ24" t="b">
        <v>1</v>
      </c>
      <c r="AK24" t="b">
        <v>0</v>
      </c>
      <c r="AL24" t="s">
        <v>51</v>
      </c>
      <c r="AM24" t="s">
        <v>51</v>
      </c>
      <c r="AN24" t="s">
        <v>51</v>
      </c>
      <c r="AO24" t="s">
        <v>51</v>
      </c>
      <c r="AP24" t="s">
        <v>51</v>
      </c>
      <c r="AQ24" t="s">
        <v>51</v>
      </c>
      <c r="AR24" t="s">
        <v>51</v>
      </c>
      <c r="AS24" t="s">
        <v>94</v>
      </c>
    </row>
    <row r="25" spans="1:46" x14ac:dyDescent="0.25">
      <c r="A25" t="s">
        <v>111</v>
      </c>
      <c r="B25" t="s">
        <v>109</v>
      </c>
      <c r="C25" t="b">
        <v>0</v>
      </c>
      <c r="D25" t="s">
        <v>109</v>
      </c>
      <c r="E25" t="s">
        <v>49</v>
      </c>
      <c r="F25">
        <v>21</v>
      </c>
      <c r="G25" t="s">
        <v>50</v>
      </c>
      <c r="H25" t="s">
        <v>50</v>
      </c>
      <c r="I25">
        <v>44</v>
      </c>
      <c r="J25">
        <v>47</v>
      </c>
      <c r="K25">
        <v>50</v>
      </c>
      <c r="L25">
        <v>51</v>
      </c>
      <c r="M25" t="s">
        <v>110</v>
      </c>
      <c r="N25">
        <v>11</v>
      </c>
      <c r="O25">
        <v>10</v>
      </c>
      <c r="P25">
        <v>10</v>
      </c>
      <c r="Q25">
        <v>9</v>
      </c>
      <c r="R25">
        <v>9</v>
      </c>
      <c r="S25" t="b">
        <v>0</v>
      </c>
      <c r="T25" t="b">
        <v>0</v>
      </c>
      <c r="U25" t="b">
        <v>1</v>
      </c>
      <c r="V25">
        <v>5</v>
      </c>
      <c r="W25" t="s">
        <v>51</v>
      </c>
      <c r="X25" t="s">
        <v>51</v>
      </c>
      <c r="Y25" t="s">
        <v>51</v>
      </c>
      <c r="Z25" t="b">
        <v>1</v>
      </c>
      <c r="AA25" t="b">
        <v>1</v>
      </c>
      <c r="AB25" t="b">
        <v>1</v>
      </c>
      <c r="AC25" t="b">
        <v>1</v>
      </c>
      <c r="AD25" t="b">
        <v>0</v>
      </c>
      <c r="AE25" t="b">
        <v>0</v>
      </c>
      <c r="AF25" t="b">
        <v>0</v>
      </c>
      <c r="AG25" t="b">
        <v>0</v>
      </c>
      <c r="AH25" t="b">
        <v>1</v>
      </c>
      <c r="AI25" t="b">
        <v>0</v>
      </c>
      <c r="AJ25" t="b">
        <v>1</v>
      </c>
      <c r="AK25" t="b">
        <v>1</v>
      </c>
      <c r="AL25" t="s">
        <v>38</v>
      </c>
      <c r="AM25" t="s">
        <v>58</v>
      </c>
      <c r="AN25">
        <v>13</v>
      </c>
      <c r="AO25">
        <v>12</v>
      </c>
      <c r="AP25">
        <v>12</v>
      </c>
      <c r="AQ25">
        <v>11</v>
      </c>
      <c r="AR25">
        <v>11</v>
      </c>
      <c r="AS25" t="s">
        <v>94</v>
      </c>
    </row>
    <row r="26" spans="1:46" x14ac:dyDescent="0.25">
      <c r="A26" t="s">
        <v>112</v>
      </c>
      <c r="B26" t="s">
        <v>109</v>
      </c>
      <c r="C26" t="b">
        <v>0</v>
      </c>
      <c r="D26" t="s">
        <v>109</v>
      </c>
      <c r="E26" t="s">
        <v>49</v>
      </c>
      <c r="F26">
        <v>21</v>
      </c>
      <c r="G26" t="s">
        <v>50</v>
      </c>
      <c r="H26" t="s">
        <v>50</v>
      </c>
      <c r="I26">
        <v>132</v>
      </c>
      <c r="J26">
        <v>152</v>
      </c>
      <c r="K26">
        <v>165</v>
      </c>
      <c r="L26">
        <v>178</v>
      </c>
      <c r="M26" t="s">
        <v>110</v>
      </c>
      <c r="N26">
        <v>18</v>
      </c>
      <c r="O26">
        <v>17</v>
      </c>
      <c r="P26">
        <v>16</v>
      </c>
      <c r="Q26">
        <v>15</v>
      </c>
      <c r="R26">
        <v>15</v>
      </c>
      <c r="S26" t="b">
        <v>0</v>
      </c>
      <c r="T26" t="b">
        <v>0</v>
      </c>
      <c r="U26" t="b">
        <v>1</v>
      </c>
      <c r="V26">
        <v>6</v>
      </c>
      <c r="W26" t="s">
        <v>51</v>
      </c>
      <c r="X26" t="s">
        <v>51</v>
      </c>
      <c r="Y26" t="s">
        <v>51</v>
      </c>
      <c r="Z26" t="b">
        <v>1</v>
      </c>
      <c r="AA26" t="b">
        <v>1</v>
      </c>
      <c r="AB26" t="b">
        <v>1</v>
      </c>
      <c r="AC26" t="b">
        <v>1</v>
      </c>
      <c r="AD26" t="b">
        <v>0</v>
      </c>
      <c r="AE26" t="b">
        <v>0</v>
      </c>
      <c r="AF26" t="b">
        <v>0</v>
      </c>
      <c r="AG26" t="b">
        <v>0</v>
      </c>
      <c r="AH26" t="b">
        <v>1</v>
      </c>
      <c r="AI26" t="b">
        <v>0</v>
      </c>
      <c r="AJ26" t="b">
        <v>1</v>
      </c>
      <c r="AK26" t="b">
        <v>1</v>
      </c>
      <c r="AL26" t="s">
        <v>38</v>
      </c>
      <c r="AM26" t="s">
        <v>52</v>
      </c>
      <c r="AN26">
        <v>24</v>
      </c>
      <c r="AO26">
        <v>23</v>
      </c>
      <c r="AP26">
        <v>22</v>
      </c>
      <c r="AQ26">
        <v>20</v>
      </c>
      <c r="AR26">
        <v>20</v>
      </c>
      <c r="AS26" t="s">
        <v>94</v>
      </c>
      <c r="AT26" t="s">
        <v>53</v>
      </c>
    </row>
    <row r="27" spans="1:46" x14ac:dyDescent="0.25">
      <c r="A27" t="s">
        <v>113</v>
      </c>
      <c r="B27" t="s">
        <v>114</v>
      </c>
      <c r="C27" t="b">
        <v>0</v>
      </c>
      <c r="D27" t="s">
        <v>113</v>
      </c>
      <c r="E27" t="s">
        <v>115</v>
      </c>
      <c r="F27">
        <v>21</v>
      </c>
      <c r="G27" t="s">
        <v>50</v>
      </c>
      <c r="H27" t="s">
        <v>51</v>
      </c>
      <c r="I27">
        <v>43</v>
      </c>
      <c r="J27" t="s">
        <v>51</v>
      </c>
      <c r="K27" t="s">
        <v>51</v>
      </c>
      <c r="L27" t="s">
        <v>51</v>
      </c>
      <c r="M27" t="s">
        <v>51</v>
      </c>
      <c r="N27">
        <v>260</v>
      </c>
      <c r="O27">
        <v>200</v>
      </c>
      <c r="P27">
        <v>170</v>
      </c>
      <c r="Q27">
        <v>100</v>
      </c>
      <c r="R27">
        <v>100</v>
      </c>
      <c r="S27" t="b">
        <v>0</v>
      </c>
      <c r="T27" t="b">
        <v>0</v>
      </c>
      <c r="U27" t="b">
        <v>0</v>
      </c>
      <c r="V27">
        <v>1</v>
      </c>
      <c r="W27" t="s">
        <v>51</v>
      </c>
      <c r="X27" t="s">
        <v>51</v>
      </c>
      <c r="Y27" t="s">
        <v>51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s">
        <v>51</v>
      </c>
      <c r="AM27" t="s">
        <v>51</v>
      </c>
      <c r="AN27" t="s">
        <v>51</v>
      </c>
      <c r="AO27" t="s">
        <v>51</v>
      </c>
      <c r="AP27" t="s">
        <v>51</v>
      </c>
      <c r="AQ27" t="s">
        <v>51</v>
      </c>
      <c r="AR27" t="s">
        <v>51</v>
      </c>
      <c r="AS27" t="s">
        <v>116</v>
      </c>
    </row>
    <row r="28" spans="1:46" x14ac:dyDescent="0.25">
      <c r="A28" t="s">
        <v>117</v>
      </c>
      <c r="B28" t="s">
        <v>114</v>
      </c>
      <c r="C28" t="b">
        <v>0</v>
      </c>
      <c r="D28" t="s">
        <v>100</v>
      </c>
      <c r="E28" t="s">
        <v>115</v>
      </c>
      <c r="F28">
        <v>21</v>
      </c>
      <c r="G28" t="s">
        <v>50</v>
      </c>
      <c r="H28" t="s">
        <v>51</v>
      </c>
      <c r="I28">
        <v>25</v>
      </c>
      <c r="J28" t="s">
        <v>51</v>
      </c>
      <c r="K28" t="s">
        <v>51</v>
      </c>
      <c r="L28" t="s">
        <v>51</v>
      </c>
      <c r="M28" t="s">
        <v>51</v>
      </c>
      <c r="N28">
        <v>252</v>
      </c>
      <c r="O28">
        <v>210</v>
      </c>
      <c r="P28">
        <v>189</v>
      </c>
      <c r="Q28">
        <v>140</v>
      </c>
      <c r="R28">
        <v>112</v>
      </c>
      <c r="S28" t="b">
        <v>0</v>
      </c>
      <c r="T28" t="b">
        <v>0</v>
      </c>
      <c r="U28" t="b">
        <v>0</v>
      </c>
      <c r="V28">
        <v>4</v>
      </c>
      <c r="W28" t="s">
        <v>51</v>
      </c>
      <c r="X28" t="s">
        <v>51</v>
      </c>
      <c r="Y28" t="s">
        <v>51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s">
        <v>51</v>
      </c>
      <c r="AM28" t="s">
        <v>51</v>
      </c>
      <c r="AN28" t="s">
        <v>51</v>
      </c>
      <c r="AO28" t="s">
        <v>51</v>
      </c>
      <c r="AP28" t="s">
        <v>51</v>
      </c>
      <c r="AQ28" t="s">
        <v>51</v>
      </c>
      <c r="AR28" t="s">
        <v>51</v>
      </c>
    </row>
    <row r="29" spans="1:46" x14ac:dyDescent="0.25">
      <c r="A29" t="s">
        <v>118</v>
      </c>
      <c r="B29" t="s">
        <v>114</v>
      </c>
      <c r="C29" t="b">
        <v>0</v>
      </c>
      <c r="D29" t="s">
        <v>119</v>
      </c>
      <c r="E29" t="s">
        <v>115</v>
      </c>
      <c r="F29">
        <v>21</v>
      </c>
      <c r="G29" t="s">
        <v>50</v>
      </c>
      <c r="H29" t="s">
        <v>51</v>
      </c>
      <c r="I29">
        <v>92</v>
      </c>
      <c r="J29">
        <v>180</v>
      </c>
      <c r="K29" t="s">
        <v>51</v>
      </c>
      <c r="L29" t="s">
        <v>51</v>
      </c>
      <c r="M29" t="s">
        <v>120</v>
      </c>
      <c r="N29">
        <v>112</v>
      </c>
      <c r="O29">
        <v>96</v>
      </c>
      <c r="P29">
        <v>88</v>
      </c>
      <c r="Q29">
        <v>70</v>
      </c>
      <c r="R29">
        <v>63</v>
      </c>
      <c r="S29" t="b">
        <v>0</v>
      </c>
      <c r="T29" t="b">
        <v>0</v>
      </c>
      <c r="U29" t="b">
        <v>0</v>
      </c>
      <c r="V29">
        <v>1</v>
      </c>
      <c r="W29" t="s">
        <v>51</v>
      </c>
      <c r="X29" t="s">
        <v>51</v>
      </c>
      <c r="Y29" t="s">
        <v>51</v>
      </c>
      <c r="Z29" t="b">
        <v>1</v>
      </c>
      <c r="AA29" t="b">
        <v>1</v>
      </c>
      <c r="AB29" t="b">
        <v>1</v>
      </c>
      <c r="AC29" t="b">
        <v>1</v>
      </c>
      <c r="AD29" t="b">
        <v>0</v>
      </c>
      <c r="AE29" t="b">
        <v>0</v>
      </c>
      <c r="AF29" t="b">
        <v>1</v>
      </c>
      <c r="AG29" t="b">
        <v>0</v>
      </c>
      <c r="AH29" t="b">
        <v>0</v>
      </c>
      <c r="AI29" t="b">
        <v>0</v>
      </c>
      <c r="AJ29" t="b">
        <v>0</v>
      </c>
      <c r="AK29" t="b">
        <v>1</v>
      </c>
      <c r="AL29" t="s">
        <v>38</v>
      </c>
      <c r="AM29" t="s">
        <v>121</v>
      </c>
      <c r="AN29">
        <v>14</v>
      </c>
      <c r="AO29">
        <v>14</v>
      </c>
      <c r="AP29">
        <v>13</v>
      </c>
      <c r="AQ29">
        <v>12</v>
      </c>
      <c r="AR29">
        <v>12</v>
      </c>
      <c r="AS29" t="s">
        <v>122</v>
      </c>
    </row>
    <row r="30" spans="1:46" x14ac:dyDescent="0.25">
      <c r="A30" t="s">
        <v>123</v>
      </c>
      <c r="B30" t="s">
        <v>114</v>
      </c>
      <c r="C30" t="b">
        <v>0</v>
      </c>
      <c r="D30" t="s">
        <v>66</v>
      </c>
      <c r="E30" t="s">
        <v>115</v>
      </c>
      <c r="F30">
        <v>21</v>
      </c>
      <c r="G30" t="s">
        <v>55</v>
      </c>
      <c r="H30" t="s">
        <v>51</v>
      </c>
      <c r="I30">
        <v>300</v>
      </c>
      <c r="J30">
        <v>900</v>
      </c>
      <c r="K30" t="s">
        <v>51</v>
      </c>
      <c r="L30" t="s">
        <v>51</v>
      </c>
      <c r="M30" t="s">
        <v>124</v>
      </c>
      <c r="N30">
        <v>22</v>
      </c>
      <c r="O30">
        <v>20</v>
      </c>
      <c r="P30">
        <v>19</v>
      </c>
      <c r="Q30">
        <v>16</v>
      </c>
      <c r="R30">
        <v>14</v>
      </c>
      <c r="S30" t="b">
        <v>0</v>
      </c>
      <c r="T30" t="b">
        <v>0</v>
      </c>
      <c r="U30" t="b">
        <v>0</v>
      </c>
      <c r="V30">
        <v>54</v>
      </c>
      <c r="W30" t="s">
        <v>51</v>
      </c>
      <c r="X30" t="s">
        <v>51</v>
      </c>
      <c r="Y30" t="s">
        <v>51</v>
      </c>
      <c r="Z30" t="b">
        <v>1</v>
      </c>
      <c r="AA30" t="b">
        <v>1</v>
      </c>
      <c r="AB30" t="b">
        <v>1</v>
      </c>
      <c r="AC30" t="b">
        <v>1</v>
      </c>
      <c r="AD30" t="b">
        <v>0</v>
      </c>
      <c r="AE30" t="b">
        <v>1</v>
      </c>
      <c r="AF30" t="b">
        <v>1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s">
        <v>51</v>
      </c>
      <c r="AM30" t="s">
        <v>88</v>
      </c>
      <c r="AN30" t="s">
        <v>51</v>
      </c>
      <c r="AO30" t="s">
        <v>51</v>
      </c>
      <c r="AP30" t="s">
        <v>51</v>
      </c>
      <c r="AQ30" t="s">
        <v>51</v>
      </c>
      <c r="AR30" t="s">
        <v>51</v>
      </c>
      <c r="AS30" t="s">
        <v>125</v>
      </c>
    </row>
    <row r="31" spans="1:46" x14ac:dyDescent="0.25">
      <c r="A31" t="s">
        <v>126</v>
      </c>
      <c r="B31" t="s">
        <v>114</v>
      </c>
      <c r="C31" t="b">
        <v>0</v>
      </c>
      <c r="D31" t="s">
        <v>109</v>
      </c>
      <c r="E31" t="s">
        <v>115</v>
      </c>
      <c r="F31">
        <v>21</v>
      </c>
      <c r="G31" t="s">
        <v>50</v>
      </c>
      <c r="H31" t="s">
        <v>51</v>
      </c>
      <c r="I31">
        <v>179</v>
      </c>
      <c r="J31" t="s">
        <v>51</v>
      </c>
      <c r="K31" t="s">
        <v>51</v>
      </c>
      <c r="L31" t="s">
        <v>51</v>
      </c>
      <c r="M31" t="s">
        <v>51</v>
      </c>
      <c r="N31">
        <v>7</v>
      </c>
      <c r="O31">
        <v>7</v>
      </c>
      <c r="P31">
        <v>7</v>
      </c>
      <c r="Q31">
        <v>6</v>
      </c>
      <c r="R31">
        <v>6</v>
      </c>
      <c r="S31" t="b">
        <v>0</v>
      </c>
      <c r="T31" t="b">
        <v>0</v>
      </c>
      <c r="U31" t="b">
        <v>0</v>
      </c>
      <c r="V31">
        <v>8</v>
      </c>
      <c r="W31" t="s">
        <v>51</v>
      </c>
      <c r="X31" t="s">
        <v>51</v>
      </c>
      <c r="Y31" t="s">
        <v>51</v>
      </c>
      <c r="Z31" t="b">
        <v>1</v>
      </c>
      <c r="AA31" t="b">
        <v>1</v>
      </c>
      <c r="AB31" t="b">
        <v>1</v>
      </c>
      <c r="AC31" t="b">
        <v>1</v>
      </c>
      <c r="AD31" t="b">
        <v>0</v>
      </c>
      <c r="AE31" t="b">
        <v>0</v>
      </c>
      <c r="AF31" t="b">
        <v>0</v>
      </c>
      <c r="AG31" t="b">
        <v>0</v>
      </c>
      <c r="AH31" t="b">
        <v>1</v>
      </c>
      <c r="AI31" t="b">
        <v>0</v>
      </c>
      <c r="AJ31" t="b">
        <v>0</v>
      </c>
      <c r="AK31" t="b">
        <v>1</v>
      </c>
      <c r="AL31" t="s">
        <v>38</v>
      </c>
      <c r="AM31" t="s">
        <v>52</v>
      </c>
      <c r="AN31">
        <v>8</v>
      </c>
      <c r="AO31">
        <v>8</v>
      </c>
      <c r="AP31">
        <v>8</v>
      </c>
      <c r="AQ31">
        <v>7</v>
      </c>
      <c r="AR31">
        <v>7</v>
      </c>
      <c r="AS31" t="s">
        <v>94</v>
      </c>
      <c r="AT31" t="s">
        <v>53</v>
      </c>
    </row>
    <row r="32" spans="1:46" x14ac:dyDescent="0.25">
      <c r="A32" t="s">
        <v>127</v>
      </c>
      <c r="B32" t="s">
        <v>128</v>
      </c>
      <c r="C32" t="b">
        <v>0</v>
      </c>
      <c r="D32" t="s">
        <v>100</v>
      </c>
      <c r="E32" t="s">
        <v>49</v>
      </c>
      <c r="F32">
        <v>21</v>
      </c>
      <c r="G32" t="s">
        <v>50</v>
      </c>
      <c r="H32" t="s">
        <v>51</v>
      </c>
      <c r="I32">
        <v>41</v>
      </c>
      <c r="J32" t="s">
        <v>51</v>
      </c>
      <c r="K32" t="s">
        <v>51</v>
      </c>
      <c r="L32" t="s">
        <v>51</v>
      </c>
      <c r="M32" t="s">
        <v>51</v>
      </c>
      <c r="N32">
        <v>70</v>
      </c>
      <c r="O32">
        <v>63</v>
      </c>
      <c r="P32">
        <v>59</v>
      </c>
      <c r="Q32">
        <v>50</v>
      </c>
      <c r="R32">
        <v>50</v>
      </c>
      <c r="S32" t="b">
        <v>0</v>
      </c>
      <c r="T32" t="b">
        <v>0</v>
      </c>
      <c r="U32" t="b">
        <v>0</v>
      </c>
      <c r="V32" t="s">
        <v>51</v>
      </c>
      <c r="W32" t="s">
        <v>51</v>
      </c>
      <c r="X32" t="s">
        <v>51</v>
      </c>
      <c r="Y32" t="s">
        <v>51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1</v>
      </c>
      <c r="AL32" t="s">
        <v>131</v>
      </c>
      <c r="AM32" t="s">
        <v>51</v>
      </c>
      <c r="AN32">
        <v>140</v>
      </c>
      <c r="AO32">
        <v>126</v>
      </c>
      <c r="AP32">
        <v>118</v>
      </c>
      <c r="AQ32">
        <v>100</v>
      </c>
      <c r="AR32">
        <v>100</v>
      </c>
      <c r="AS32" t="s">
        <v>132</v>
      </c>
    </row>
    <row r="33" spans="1:45" x14ac:dyDescent="0.25">
      <c r="A33" t="s">
        <v>129</v>
      </c>
      <c r="B33" t="s">
        <v>128</v>
      </c>
      <c r="C33" t="b">
        <v>0</v>
      </c>
      <c r="D33" t="s">
        <v>130</v>
      </c>
      <c r="E33" t="s">
        <v>49</v>
      </c>
      <c r="F33">
        <v>21</v>
      </c>
      <c r="G33" t="s">
        <v>55</v>
      </c>
      <c r="H33" t="s">
        <v>51</v>
      </c>
      <c r="I33">
        <v>1200</v>
      </c>
      <c r="J33" t="s">
        <v>51</v>
      </c>
      <c r="K33" t="s">
        <v>51</v>
      </c>
      <c r="L33" t="s">
        <v>51</v>
      </c>
      <c r="M33" t="s">
        <v>51</v>
      </c>
      <c r="N33">
        <v>25</v>
      </c>
      <c r="O33">
        <v>21</v>
      </c>
      <c r="P33">
        <v>19</v>
      </c>
      <c r="Q33">
        <v>14</v>
      </c>
      <c r="R33">
        <v>14</v>
      </c>
      <c r="S33" t="b">
        <v>0</v>
      </c>
      <c r="T33" t="b">
        <v>0</v>
      </c>
      <c r="U33" t="b">
        <v>0</v>
      </c>
      <c r="V33" t="s">
        <v>51</v>
      </c>
      <c r="W33" t="s">
        <v>51</v>
      </c>
      <c r="X33" t="s">
        <v>51</v>
      </c>
      <c r="Y33" t="s">
        <v>51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s">
        <v>51</v>
      </c>
      <c r="AM33" t="s">
        <v>51</v>
      </c>
      <c r="AN33" t="s">
        <v>51</v>
      </c>
      <c r="AO33" t="s">
        <v>51</v>
      </c>
      <c r="AP33" t="s">
        <v>51</v>
      </c>
      <c r="AQ33" t="s">
        <v>51</v>
      </c>
      <c r="AR33" t="s">
        <v>51</v>
      </c>
      <c r="AS3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Attachments</vt:lpstr>
      <vt:lpstr>Rate of Fire</vt:lpstr>
      <vt:lpstr>Mag Size</vt:lpstr>
      <vt:lpstr>Extra Notes</vt:lpstr>
      <vt:lpstr>Gun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Kimura</dc:creator>
  <cp:lastModifiedBy>Brent Kimura</cp:lastModifiedBy>
  <dcterms:created xsi:type="dcterms:W3CDTF">2024-05-09T21:38:46Z</dcterms:created>
  <dcterms:modified xsi:type="dcterms:W3CDTF">2024-05-17T05:19:56Z</dcterms:modified>
</cp:coreProperties>
</file>