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A984DC27-4207-44C5-B551-120DC3787C37}" xr6:coauthVersionLast="47" xr6:coauthVersionMax="47" xr10:uidLastSave="{00000000-0000-0000-0000-000000000000}"/>
  <bookViews>
    <workbookView xWindow="-110" yWindow="-110" windowWidth="19420" windowHeight="10300" activeTab="1" xr2:uid="{C9ED6357-64CB-4A47-B9B1-8C5382ABAA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I2" i="2"/>
  <c r="I3" i="2"/>
  <c r="I4" i="2"/>
  <c r="I5" i="2"/>
  <c r="I6" i="2"/>
  <c r="I7" i="2"/>
  <c r="I8" i="2"/>
  <c r="I9" i="2"/>
  <c r="I10" i="2"/>
  <c r="I11" i="2"/>
  <c r="I12" i="2"/>
  <c r="I13" i="2"/>
  <c r="F2" i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H12" i="1"/>
  <c r="H13" i="1"/>
</calcChain>
</file>

<file path=xl/sharedStrings.xml><?xml version="1.0" encoding="utf-8"?>
<sst xmlns="http://schemas.openxmlformats.org/spreadsheetml/2006/main" count="105" uniqueCount="37">
  <si>
    <t>Eleve</t>
  </si>
  <si>
    <t>Age</t>
  </si>
  <si>
    <t xml:space="preserve">Genre </t>
  </si>
  <si>
    <t>Note</t>
  </si>
  <si>
    <t>A-t-il paye ?</t>
  </si>
  <si>
    <t>Mois paiment</t>
  </si>
  <si>
    <t>Mois</t>
  </si>
  <si>
    <t>Julien</t>
  </si>
  <si>
    <t>Anais</t>
  </si>
  <si>
    <t>Geraldine</t>
  </si>
  <si>
    <t>Thomas</t>
  </si>
  <si>
    <t>Damien</t>
  </si>
  <si>
    <t>Lise</t>
  </si>
  <si>
    <t>David</t>
  </si>
  <si>
    <t>Leo</t>
  </si>
  <si>
    <t>Mathilde</t>
  </si>
  <si>
    <t>Fonction Si pour 
la majorite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</si>
  <si>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</si>
  <si>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</si>
  <si>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</si>
  <si>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</si>
  <si>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</si>
  <si>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</si>
  <si>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</si>
  <si>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</si>
  <si>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</si>
  <si>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</si>
  <si>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</si>
  <si>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</si>
  <si>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Homme</t>
  </si>
  <si>
    <t>Femme</t>
  </si>
  <si>
    <t>Fonctions Si pour 
le paiment</t>
  </si>
  <si>
    <t>Paiment photo de classe</t>
  </si>
  <si>
    <t>Said</t>
  </si>
  <si>
    <t>Column1</t>
  </si>
  <si>
    <t>Paye</t>
  </si>
  <si>
    <t>Non Paye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</si>
</sst>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164" fontId="0" fillId="0" borderId="1" xfId="0" applyNumberFormat="1" applyBorder="1"/>
  </cellXfs>
  <cellStyles count="1">
    <cellStyle name="Normal" xfId="0" builtinId="0"/>
  </cellStyles>
  <dxfs count="7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f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f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f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f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f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f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fgColor theme="9" tint="0.79998168889431442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>
          <fgColor theme="9" tint="0.7999816888943144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auto="1"/>
          <bgColor theme="4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fgColor theme="0"/>
          <bgColor rgb="FF92D05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A98FE-71AA-4DAD-AB4C-E2DFF0A113AB}" name="Table1" displayName="Table1" ref="A1:K13" totalsRowShown="0" headerRowDxfId="59" dataDxfId="60" headerRowBorderDxfId="71" tableBorderDxfId="72" totalsRowBorderDxfId="70">
  <autoFilter ref="A1:K13" xr:uid="{B39A98FE-71AA-4DAD-AB4C-E2DFF0A113AB}"/>
  <tableColumns count="11">
    <tableColumn id="1" xr3:uid="{C866D90F-291F-4761-9DF6-4878C866A8BB}" name="Eleve" dataDxfId="69"/>
    <tableColumn id="2" xr3:uid="{109CA4F5-E3D4-426D-A69E-2DB06B040D03}" name="Age" dataDxfId="68"/>
    <tableColumn id="3" xr3:uid="{C38F547D-4B75-4387-A7CF-52A6AB5DD05B}" name="Genre " dataDxfId="67"/>
    <tableColumn id="4" xr3:uid="{F8874349-11EB-4992-A410-5CC1AD013452}" name="Note" dataDxfId="66"/>
    <tableColumn id="5" xr3:uid="{B00290C0-5300-4A27-993B-8FE7AA953F64}" name="Paiment photo de classe" dataDxfId="65"/>
    <tableColumn id="6" xr3:uid="{BFC71104-F705-41E4-AB9C-B12401C05756}" name="A-t-il paye ?" dataDxfId="64"/>
    <tableColumn id="7" xr3:uid="{C4DA47AA-D9DB-4704-B357-C4BA63DB7B59}" name="Mois paiment" dataDxfId="63"/>
    <tableColumn id="8" xr3:uid="{A1689416-5C5B-4AAF-82B3-455FD93674C6}" name="Fonctions Si pour _x000a_le paiment" dataDxfId="58">
      <calculatedColumnFormula>IF(Table1[[#This Row],[Eleve]]="","",IF(Table1[[#This Row],[Paiment photo de classe]]&gt;=5,"Paye","Non paye"))</calculatedColumnFormula>
    </tableColumn>
    <tableColumn id="9" xr3:uid="{B17FE254-9536-489F-870B-51A47B914EA0}" name="Fonction Si pour _x000a_la majorite" dataDxfId="62"/>
    <tableColumn id="10" xr3:uid="{3C1F15EA-19AC-4D6A-8A98-CC4646313A8D}" name="Column1" dataDxfId="57"/>
    <tableColumn id="11" xr3:uid="{5B819732-A055-4D0C-8ED6-2349E806D778}" name="Mois" dataDxfId="6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CB3F7C-CC60-4810-B9AF-0EC77E8DC175}" name="Table2" displayName="Table2" ref="A1:I13" totalsRowShown="0" headerRowDxfId="37" headerRowBorderDxfId="46" tableBorderDxfId="47" totalsRowBorderDxfId="45">
  <autoFilter ref="A1:I13" xr:uid="{7FCB3F7C-CC60-4810-B9AF-0EC77E8DC175}"/>
  <tableColumns count="9">
    <tableColumn id="1" xr3:uid="{6DB9DBB9-3A88-4A6E-BAC0-531CB8243F15}" name="Eleve" dataDxfId="44"/>
    <tableColumn id="2" xr3:uid="{45739383-867C-47BB-B644-CA3FCC90E11D}" name="Age" dataDxfId="43"/>
    <tableColumn id="3" xr3:uid="{CE0F2E39-4D38-42A9-B443-B8EF9409EA54}" name="Genre " dataDxfId="42"/>
    <tableColumn id="4" xr3:uid="{D1DA97CA-3697-4CC8-8580-1155FA93880D}" name="Note" dataDxfId="41"/>
    <tableColumn id="5" xr3:uid="{EB87CF6B-5ADC-4A40-B5EE-5E3D0E48F50A}" name="Paiment photo de classe" dataDxfId="40"/>
    <tableColumn id="6" xr3:uid="{EC951596-2707-44C3-87CD-10D6278FAB21}" name="A-t-il paye ?" dataDxfId="39"/>
    <tableColumn id="7" xr3:uid="{DC6CF8A2-0418-464A-A3E9-2172A321536C}" name="Mois paiment" dataDxfId="38"/>
    <tableColumn id="8" xr3:uid="{7F34B5E2-60C1-46DC-B781-83ACB8E347AD}" name="Fonctions Si pour _x000a_le paiment" dataDxfId="35">
      <calculatedColumnFormula>IF(Table2[[#This Row],[Eleve]]="","",IF(Table2[[#This Row],[Paiment photo de classe]]&gt;=5,"Paye","Non Paye"))</calculatedColumnFormula>
    </tableColumn>
    <tableColumn id="9" xr3:uid="{E2D2338D-3197-40F4-A418-6735CE843565}" name="Fonction Si pour _x000a_la majorite" dataDxfId="36">
      <calculatedColumnFormula>IF(Table2[[#This Row],[Eleve]]="","",IF(Table2[[#This Row],[Age]]&gt;=18,"Majeur","Mineur"))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0D1E0-361C-446A-9CAE-1363221E5913}" name="Table3" displayName="Table3" ref="K1:K13" totalsRowShown="0">
  <autoFilter ref="K1:K13" xr:uid="{AA40D1E0-361C-446A-9CAE-1363221E5913}"/>
  <tableColumns count="1">
    <tableColumn id="1" xr3:uid="{7331C5F6-765B-431B-9387-297CA80C9308}" name="Moi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803B-CFF3-47CE-8F91-ABFB6B8379D0}">
  <dimension ref="A1:K13"/>
  <sheetViews>
    <sheetView workbookViewId="0">
      <selection sqref="A1:K13"/>
    </sheetView>
  </sheetViews>
  <sheetFormatPr defaultRowHeight="14.5" x14ac:dyDescent="0.35"/>
  <cols>
    <col min="5" max="5" width="23.26953125" customWidth="1"/>
    <col min="6" max="6" width="12.7265625" customWidth="1"/>
    <col min="7" max="7" width="14.36328125" customWidth="1"/>
    <col min="8" max="8" width="10.6328125" bestFit="1" customWidth="1"/>
    <col min="9" max="9" width="14.36328125" bestFit="1" customWidth="1"/>
    <col min="10" max="10" width="10.26953125" customWidth="1"/>
  </cols>
  <sheetData>
    <row r="1" spans="1:11" ht="43.5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32</v>
      </c>
      <c r="F1" s="7" t="s">
        <v>4</v>
      </c>
      <c r="G1" s="7" t="s">
        <v>5</v>
      </c>
      <c r="H1" s="8" t="s">
        <v>31</v>
      </c>
      <c r="I1" s="8" t="s">
        <v>16</v>
      </c>
      <c r="J1" s="7" t="s">
        <v>34</v>
      </c>
      <c r="K1" s="9" t="s">
        <v>6</v>
      </c>
    </row>
    <row r="2" spans="1:11" x14ac:dyDescent="0.35">
      <c r="A2" s="4" t="s">
        <v>7</v>
      </c>
      <c r="B2" s="3">
        <v>18</v>
      </c>
      <c r="C2" s="1" t="s">
        <v>29</v>
      </c>
      <c r="D2" s="1">
        <v>8</v>
      </c>
      <c r="E2" s="2">
        <v>5</v>
      </c>
      <c r="F2" s="1" t="str">
        <f>IF(E2&gt;0,"Paye","Non Paye")</f>
        <v>Paye</v>
      </c>
      <c r="G2" s="1"/>
      <c r="H2" s="1" t="str">
        <f>IF(Table1[[#This Row],[Eleve]]="","",IF(Table1[[#This Row],[Paiment photo de classe]]&gt;=5,"Paye","Non paye"))</f>
        <v>Paye</v>
      </c>
      <c r="I2" s="1"/>
      <c r="J2" s="1"/>
      <c r="K2" s="5" t="s">
        <v>17</v>
      </c>
    </row>
    <row r="3" spans="1:11" x14ac:dyDescent="0.35">
      <c r="A3" s="4" t="s">
        <v>8</v>
      </c>
      <c r="B3" s="3">
        <v>20</v>
      </c>
      <c r="C3" s="1" t="s">
        <v>30</v>
      </c>
      <c r="D3" s="1">
        <v>15</v>
      </c>
      <c r="E3" s="2"/>
      <c r="F3" s="1" t="str">
        <f t="shared" ref="F3:F11" si="0">IF(E3&gt;0,"Paye","Non Paye")</f>
        <v>Non Paye</v>
      </c>
      <c r="G3" s="1"/>
      <c r="H3" s="1" t="str">
        <f>IF(Table1[[#This Row],[Eleve]]="","",IF(Table1[[#This Row],[Paiment photo de classe]]&gt;=5,"Paye","Non paye"))</f>
        <v>Non paye</v>
      </c>
      <c r="I3" s="1"/>
      <c r="J3" s="1"/>
      <c r="K3" s="5" t="s">
        <v>18</v>
      </c>
    </row>
    <row r="4" spans="1:11" x14ac:dyDescent="0.35">
      <c r="A4" s="4" t="s">
        <v>9</v>
      </c>
      <c r="B4" s="3">
        <v>11</v>
      </c>
      <c r="C4" s="1" t="s">
        <v>30</v>
      </c>
      <c r="D4" s="1">
        <v>10</v>
      </c>
      <c r="E4" s="2">
        <v>5</v>
      </c>
      <c r="F4" s="1" t="str">
        <f t="shared" si="0"/>
        <v>Paye</v>
      </c>
      <c r="G4" s="1"/>
      <c r="H4" s="1" t="str">
        <f>IF(Table1[[#This Row],[Eleve]]="","",IF(Table1[[#This Row],[Paiment photo de classe]]&gt;=5,"Paye","Non paye"))</f>
        <v>Paye</v>
      </c>
      <c r="I4" s="1"/>
      <c r="J4" s="1"/>
      <c r="K4" s="5" t="s">
        <v>19</v>
      </c>
    </row>
    <row r="5" spans="1:11" x14ac:dyDescent="0.35">
      <c r="A5" s="4" t="s">
        <v>10</v>
      </c>
      <c r="B5" s="3">
        <v>10</v>
      </c>
      <c r="C5" s="1" t="s">
        <v>29</v>
      </c>
      <c r="D5" s="1">
        <v>0</v>
      </c>
      <c r="E5" s="2"/>
      <c r="F5" s="1" t="str">
        <f t="shared" si="0"/>
        <v>Non Paye</v>
      </c>
      <c r="G5" s="1"/>
      <c r="H5" s="1" t="str">
        <f>IF(Table1[[#This Row],[Eleve]]="","",IF(Table1[[#This Row],[Paiment photo de classe]]&gt;=5,"Paye","Non paye"))</f>
        <v>Non paye</v>
      </c>
      <c r="I5" s="1"/>
      <c r="J5" s="1"/>
      <c r="K5" s="5" t="s">
        <v>20</v>
      </c>
    </row>
    <row r="6" spans="1:11" x14ac:dyDescent="0.35">
      <c r="A6" s="4" t="s">
        <v>11</v>
      </c>
      <c r="B6" s="3">
        <v>15</v>
      </c>
      <c r="C6" s="1" t="s">
        <v>29</v>
      </c>
      <c r="D6" s="1">
        <v>19</v>
      </c>
      <c r="E6" s="2">
        <v>5</v>
      </c>
      <c r="F6" s="1" t="str">
        <f t="shared" si="0"/>
        <v>Paye</v>
      </c>
      <c r="G6" s="1"/>
      <c r="H6" s="1" t="str">
        <f>IF(Table1[[#This Row],[Eleve]]="","",IF(Table1[[#This Row],[Paiment photo de classe]]&gt;=5,"Paye","Non paye"))</f>
        <v>Paye</v>
      </c>
      <c r="I6" s="1"/>
      <c r="J6" s="1"/>
      <c r="K6" s="5" t="s">
        <v>21</v>
      </c>
    </row>
    <row r="7" spans="1:11" x14ac:dyDescent="0.35">
      <c r="A7" s="4" t="s">
        <v>12</v>
      </c>
      <c r="B7" s="3">
        <v>18</v>
      </c>
      <c r="C7" s="1" t="s">
        <v>30</v>
      </c>
      <c r="D7" s="1">
        <v>9</v>
      </c>
      <c r="E7" s="2">
        <v>5</v>
      </c>
      <c r="F7" s="1" t="str">
        <f t="shared" si="0"/>
        <v>Paye</v>
      </c>
      <c r="G7" s="1"/>
      <c r="H7" s="1" t="str">
        <f>IF(Table1[[#This Row],[Eleve]]="","",IF(Table1[[#This Row],[Paiment photo de classe]]&gt;=5,"Paye","Non paye"))</f>
        <v>Paye</v>
      </c>
      <c r="I7" s="1"/>
      <c r="J7" s="1"/>
      <c r="K7" s="5" t="s">
        <v>22</v>
      </c>
    </row>
    <row r="8" spans="1:11" x14ac:dyDescent="0.35">
      <c r="A8" s="4" t="s">
        <v>13</v>
      </c>
      <c r="B8" s="3">
        <v>36</v>
      </c>
      <c r="C8" s="1" t="s">
        <v>29</v>
      </c>
      <c r="D8" s="1">
        <v>12</v>
      </c>
      <c r="E8" s="2">
        <v>5</v>
      </c>
      <c r="F8" s="1" t="str">
        <f t="shared" si="0"/>
        <v>Paye</v>
      </c>
      <c r="G8" s="1" t="s">
        <v>18</v>
      </c>
      <c r="H8" s="1" t="str">
        <f>IF(Table1[[#This Row],[Eleve]]="","",IF(Table1[[#This Row],[Paiment photo de classe]]&gt;=5,"Paye","Non paye"))</f>
        <v>Paye</v>
      </c>
      <c r="I8" s="1"/>
      <c r="J8" s="1"/>
      <c r="K8" s="5" t="s">
        <v>23</v>
      </c>
    </row>
    <row r="9" spans="1:11" x14ac:dyDescent="0.35">
      <c r="A9" s="4" t="s">
        <v>14</v>
      </c>
      <c r="B9" s="3">
        <v>54</v>
      </c>
      <c r="C9" s="1" t="s">
        <v>29</v>
      </c>
      <c r="D9" s="1">
        <v>14</v>
      </c>
      <c r="E9" s="2"/>
      <c r="F9" s="1" t="str">
        <f t="shared" si="0"/>
        <v>Non Paye</v>
      </c>
      <c r="G9" s="1"/>
      <c r="H9" s="1" t="str">
        <f>IF(Table1[[#This Row],[Eleve]]="","",IF(Table1[[#This Row],[Paiment photo de classe]]&gt;=5,"Paye","Non paye"))</f>
        <v>Non paye</v>
      </c>
      <c r="I9" s="1"/>
      <c r="J9" s="1"/>
      <c r="K9" s="5" t="s">
        <v>24</v>
      </c>
    </row>
    <row r="10" spans="1:11" x14ac:dyDescent="0.35">
      <c r="A10" s="4" t="s">
        <v>15</v>
      </c>
      <c r="B10" s="3">
        <v>17</v>
      </c>
      <c r="C10" s="1" t="s">
        <v>30</v>
      </c>
      <c r="D10" s="1">
        <v>5</v>
      </c>
      <c r="E10" s="2">
        <v>5</v>
      </c>
      <c r="F10" s="1" t="str">
        <f t="shared" si="0"/>
        <v>Paye</v>
      </c>
      <c r="G10" s="1" t="s">
        <v>19</v>
      </c>
      <c r="H10" s="1" t="str">
        <f>IF(Table1[[#This Row],[Eleve]]="","",IF(Table1[[#This Row],[Paiment photo de classe]]&gt;=5,"Paye","Non paye"))</f>
        <v>Paye</v>
      </c>
      <c r="I10" s="1"/>
      <c r="J10" s="1"/>
      <c r="K10" s="5" t="s">
        <v>25</v>
      </c>
    </row>
    <row r="11" spans="1:11" x14ac:dyDescent="0.35">
      <c r="A11" s="4" t="s">
        <v>33</v>
      </c>
      <c r="B11" s="3">
        <v>17</v>
      </c>
      <c r="C11" s="1" t="s">
        <v>30</v>
      </c>
      <c r="D11" s="1">
        <v>5</v>
      </c>
      <c r="E11" s="2">
        <v>5</v>
      </c>
      <c r="F11" s="1" t="str">
        <f t="shared" si="0"/>
        <v>Paye</v>
      </c>
      <c r="G11" s="1" t="s">
        <v>19</v>
      </c>
      <c r="H11" s="1" t="str">
        <f>IF(Table1[[#This Row],[Eleve]]="","",IF(Table1[[#This Row],[Paiment photo de classe]]&gt;=5,"Paye","Non paye"))</f>
        <v>Paye</v>
      </c>
      <c r="I11" s="1"/>
      <c r="J11" s="1"/>
      <c r="K11" s="5" t="s">
        <v>26</v>
      </c>
    </row>
    <row r="12" spans="1:11" x14ac:dyDescent="0.35">
      <c r="A12" s="4"/>
      <c r="B12" s="1"/>
      <c r="C12" s="1"/>
      <c r="D12" s="1"/>
      <c r="E12" s="1"/>
      <c r="F12" s="1"/>
      <c r="G12" s="1"/>
      <c r="H12" s="1" t="str">
        <f>IF(Table1[[#This Row],[Eleve]]="","",IF(Table1[[#This Row],[Paiment photo de classe]]&gt;=5,"Paye","Non paye"))</f>
        <v/>
      </c>
      <c r="I12" s="1"/>
      <c r="J12" s="1"/>
      <c r="K12" s="5" t="s">
        <v>27</v>
      </c>
    </row>
    <row r="13" spans="1:11" x14ac:dyDescent="0.35">
      <c r="A13" s="10"/>
      <c r="B13" s="11"/>
      <c r="C13" s="11"/>
      <c r="D13" s="11"/>
      <c r="E13" s="11"/>
      <c r="F13" s="11"/>
      <c r="G13" s="11"/>
      <c r="H13" s="11" t="str">
        <f>IF(Table1[[#This Row],[Eleve]]="","",IF(Table1[[#This Row],[Paiment photo de classe]]&gt;=5,"Paye","Non paye"))</f>
        <v/>
      </c>
      <c r="I13" s="11"/>
      <c r="J13" s="11"/>
      <c r="K13" s="12" t="s">
        <v>28</v>
      </c>
    </row>
  </sheetData>
  <phoneticPr fontId="3" type="noConversion"/>
  <conditionalFormatting sqref="B2:B11">
    <cfRule type="cellIs" dxfId="56" priority="9" operator="lessThan">
      <formula>18</formula>
    </cfRule>
    <cfRule type="cellIs" dxfId="55" priority="10" operator="greaterThanOrEqual">
      <formula>18</formula>
    </cfRule>
  </conditionalFormatting>
  <conditionalFormatting sqref="C2:C11">
    <cfRule type="containsText" dxfId="54" priority="7" operator="containsText" text="Femme">
      <formula>NOT(ISERROR(SEARCH("Femme",C2)))</formula>
    </cfRule>
    <cfRule type="containsText" dxfId="53" priority="8" operator="containsText" text="Homme">
      <formula>NOT(ISERROR(SEARCH("Homme",C2)))</formula>
    </cfRule>
  </conditionalFormatting>
  <conditionalFormatting sqref="D2:D11">
    <cfRule type="iconSet" priority="5">
      <iconSet iconSet="3Symbols2">
        <cfvo type="percent" val="0"/>
        <cfvo type="num" val="8"/>
        <cfvo type="num" val="12"/>
      </iconSet>
    </cfRule>
    <cfRule type="dataBar" priority="6">
      <dataBar>
        <cfvo type="num" val="0"/>
        <cfvo type="num" val="20"/>
        <color rgb="FF92D050"/>
      </dataBar>
      <extLst>
        <ext xmlns:x14="http://schemas.microsoft.com/office/spreadsheetml/2009/9/main" uri="{B025F937-C7B1-47D3-B67F-A62EFF666E3E}">
          <x14:id>{BECED4D9-B86A-4045-AE06-C153EB48DEB3}</x14:id>
        </ext>
      </extLst>
    </cfRule>
  </conditionalFormatting>
  <conditionalFormatting sqref="E2:E11">
    <cfRule type="notContainsBlanks" dxfId="52" priority="3">
      <formula>LEN(TRIM(E2))&gt;0</formula>
    </cfRule>
    <cfRule type="containsBlanks" dxfId="51" priority="4">
      <formula>LEN(TRIM(E2))=0</formula>
    </cfRule>
  </conditionalFormatting>
  <conditionalFormatting sqref="F2:F11">
    <cfRule type="containsText" dxfId="50" priority="1" operator="containsText" text="Non Paye">
      <formula>NOT(ISERROR(SEARCH("Non Paye",F2)))</formula>
    </cfRule>
    <cfRule type="containsText" dxfId="49" priority="2" operator="containsText" text="Paye">
      <formula>NOT(ISERROR(SEARCH("Paye",F2)))</formula>
    </cfRule>
  </conditionalFormatting>
  <dataValidations count="1">
    <dataValidation type="list" allowBlank="1" showInputMessage="1" showErrorMessage="1" sqref="C2:C11" xr:uid="{8ABC2B73-3597-417F-ABA8-2597C4DE735D}">
      <formula1>"Homme,Femme"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CED4D9-B86A-4045-AE06-C153EB48DEB3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0DA0-3F34-48F4-BEB0-0E49FEF614C3}">
  <dimension ref="A1:K13"/>
  <sheetViews>
    <sheetView tabSelected="1" workbookViewId="0">
      <selection activeCell="H16" sqref="H16"/>
    </sheetView>
  </sheetViews>
  <sheetFormatPr defaultRowHeight="14.5" x14ac:dyDescent="0.35"/>
  <cols>
    <col min="1" max="1" width="8.90625" bestFit="1" customWidth="1"/>
    <col min="2" max="2" width="5.90625" customWidth="1"/>
    <col min="3" max="3" width="8.36328125" customWidth="1"/>
    <col min="4" max="4" width="6.81640625" customWidth="1"/>
    <col min="5" max="5" width="23" customWidth="1"/>
    <col min="6" max="6" width="12.6328125" customWidth="1"/>
    <col min="7" max="7" width="14.26953125" customWidth="1"/>
    <col min="8" max="8" width="25.7265625" bestFit="1" customWidth="1"/>
    <col min="9" max="9" width="24.90625" bestFit="1" customWidth="1"/>
    <col min="10" max="10" width="5.6328125" customWidth="1"/>
    <col min="11" max="11" width="9.90625" bestFit="1" customWidth="1"/>
  </cols>
  <sheetData>
    <row r="1" spans="1:11" x14ac:dyDescent="0.35">
      <c r="A1" s="14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31</v>
      </c>
      <c r="I1" s="13" t="s">
        <v>16</v>
      </c>
      <c r="K1" t="s">
        <v>6</v>
      </c>
    </row>
    <row r="2" spans="1:11" x14ac:dyDescent="0.35">
      <c r="A2" s="18" t="s">
        <v>7</v>
      </c>
      <c r="B2" s="19">
        <v>18</v>
      </c>
      <c r="C2" s="19" t="s">
        <v>29</v>
      </c>
      <c r="D2" s="19">
        <v>8</v>
      </c>
      <c r="E2" s="22">
        <v>5</v>
      </c>
      <c r="F2" s="19" t="s">
        <v>35</v>
      </c>
      <c r="G2" s="19" t="s">
        <v>17</v>
      </c>
      <c r="H2" s="19" t="str">
        <f>IF(Table2[[#This Row],[Eleve]]="","",IF(Table2[[#This Row],[Paiment photo de classe]]&gt;=5,"Paye","Non Paye"))</f>
        <v>Paye</v>
      </c>
      <c r="I2" s="20" t="str">
        <f>IF(Table2[[#This Row],[Eleve]]="","",IF(Table2[[#This Row],[Age]]&gt;=18,"Majeur","Mineur"))</f>
        <v>Majeur</v>
      </c>
      <c r="K2" t="s">
        <v>17</v>
      </c>
    </row>
    <row r="3" spans="1:11" x14ac:dyDescent="0.35">
      <c r="A3" s="18" t="s">
        <v>8</v>
      </c>
      <c r="B3" s="19">
        <v>20</v>
      </c>
      <c r="C3" s="19" t="s">
        <v>30</v>
      </c>
      <c r="D3" s="19">
        <v>15</v>
      </c>
      <c r="E3" s="22"/>
      <c r="F3" s="19" t="s">
        <v>36</v>
      </c>
      <c r="G3" s="19"/>
      <c r="H3" s="19" t="str">
        <f>IF(Table2[[#This Row],[Eleve]]="","",IF(Table2[[#This Row],[Paiment photo de classe]]&gt;=5,"Paye","Non Paye"))</f>
        <v>Non Paye</v>
      </c>
      <c r="I3" s="20" t="str">
        <f>IF(Table2[[#This Row],[Eleve]]="","",IF(Table2[[#This Row],[Age]]&gt;=18,"Majeur","Mineur"))</f>
        <v>Majeur</v>
      </c>
      <c r="K3" t="s">
        <v>18</v>
      </c>
    </row>
    <row r="4" spans="1:11" x14ac:dyDescent="0.35">
      <c r="A4" s="18" t="s">
        <v>9</v>
      </c>
      <c r="B4" s="19">
        <v>11</v>
      </c>
      <c r="C4" s="19" t="s">
        <v>30</v>
      </c>
      <c r="D4" s="19">
        <v>10</v>
      </c>
      <c r="E4" s="22">
        <v>5</v>
      </c>
      <c r="F4" s="19" t="s">
        <v>35</v>
      </c>
      <c r="G4" s="19" t="s">
        <v>18</v>
      </c>
      <c r="H4" s="19" t="str">
        <f>IF(Table2[[#This Row],[Eleve]]="","",IF(Table2[[#This Row],[Paiment photo de classe]]&gt;=5,"Paye","Non Paye"))</f>
        <v>Paye</v>
      </c>
      <c r="I4" s="20" t="str">
        <f>IF(Table2[[#This Row],[Eleve]]="","",IF(Table2[[#This Row],[Age]]&gt;=18,"Majeur","Mineur"))</f>
        <v>Mineur</v>
      </c>
      <c r="K4" t="s">
        <v>19</v>
      </c>
    </row>
    <row r="5" spans="1:11" x14ac:dyDescent="0.35">
      <c r="A5" s="18" t="s">
        <v>10</v>
      </c>
      <c r="B5" s="19">
        <v>10</v>
      </c>
      <c r="C5" s="19" t="s">
        <v>29</v>
      </c>
      <c r="D5" s="19">
        <v>0</v>
      </c>
      <c r="E5" s="22"/>
      <c r="F5" s="19" t="s">
        <v>36</v>
      </c>
      <c r="G5" s="19"/>
      <c r="H5" s="19" t="str">
        <f>IF(Table2[[#This Row],[Eleve]]="","",IF(Table2[[#This Row],[Paiment photo de classe]]&gt;=5,"Paye","Non Paye"))</f>
        <v>Non Paye</v>
      </c>
      <c r="I5" s="20" t="str">
        <f>IF(Table2[[#This Row],[Eleve]]="","",IF(Table2[[#This Row],[Age]]&gt;=18,"Majeur","Mineur"))</f>
        <v>Mineur</v>
      </c>
      <c r="K5" t="s">
        <v>20</v>
      </c>
    </row>
    <row r="6" spans="1:11" x14ac:dyDescent="0.35">
      <c r="A6" s="18" t="s">
        <v>11</v>
      </c>
      <c r="B6" s="19">
        <v>15</v>
      </c>
      <c r="C6" s="19" t="s">
        <v>29</v>
      </c>
      <c r="D6" s="19">
        <v>19</v>
      </c>
      <c r="E6" s="22">
        <v>5</v>
      </c>
      <c r="F6" s="19" t="s">
        <v>35</v>
      </c>
      <c r="G6" s="19" t="s">
        <v>19</v>
      </c>
      <c r="H6" s="19" t="str">
        <f>IF(Table2[[#This Row],[Eleve]]="","",IF(Table2[[#This Row],[Paiment photo de classe]]&gt;=5,"Paye","Non Paye"))</f>
        <v>Paye</v>
      </c>
      <c r="I6" s="20" t="str">
        <f>IF(Table2[[#This Row],[Eleve]]="","",IF(Table2[[#This Row],[Age]]&gt;=18,"Majeur","Mineur"))</f>
        <v>Mineur</v>
      </c>
      <c r="K6" t="s">
        <v>21</v>
      </c>
    </row>
    <row r="7" spans="1:11" x14ac:dyDescent="0.35">
      <c r="A7" s="18" t="s">
        <v>12</v>
      </c>
      <c r="B7" s="19">
        <v>18</v>
      </c>
      <c r="C7" s="19" t="s">
        <v>30</v>
      </c>
      <c r="D7" s="19">
        <v>9</v>
      </c>
      <c r="E7" s="22">
        <v>5</v>
      </c>
      <c r="F7" s="19" t="s">
        <v>35</v>
      </c>
      <c r="G7" s="19" t="s">
        <v>17</v>
      </c>
      <c r="H7" s="19" t="str">
        <f>IF(Table2[[#This Row],[Eleve]]="","",IF(Table2[[#This Row],[Paiment photo de classe]]&gt;=5,"Paye","Non Paye"))</f>
        <v>Paye</v>
      </c>
      <c r="I7" s="20" t="str">
        <f>IF(Table2[[#This Row],[Eleve]]="","",IF(Table2[[#This Row],[Age]]&gt;=18,"Majeur","Mineur"))</f>
        <v>Majeur</v>
      </c>
      <c r="K7" t="s">
        <v>22</v>
      </c>
    </row>
    <row r="8" spans="1:11" x14ac:dyDescent="0.35">
      <c r="A8" s="18" t="s">
        <v>13</v>
      </c>
      <c r="B8" s="19">
        <v>36</v>
      </c>
      <c r="C8" s="19" t="s">
        <v>29</v>
      </c>
      <c r="D8" s="19">
        <v>12</v>
      </c>
      <c r="E8" s="22">
        <v>5</v>
      </c>
      <c r="F8" s="19" t="s">
        <v>35</v>
      </c>
      <c r="G8" s="19" t="s">
        <v>18</v>
      </c>
      <c r="H8" s="19" t="str">
        <f>IF(Table2[[#This Row],[Eleve]]="","",IF(Table2[[#This Row],[Paiment photo de classe]]&gt;=5,"Paye","Non Paye"))</f>
        <v>Paye</v>
      </c>
      <c r="I8" s="20" t="str">
        <f>IF(Table2[[#This Row],[Eleve]]="","",IF(Table2[[#This Row],[Age]]&gt;=18,"Majeur","Mineur"))</f>
        <v>Majeur</v>
      </c>
      <c r="K8" t="s">
        <v>23</v>
      </c>
    </row>
    <row r="9" spans="1:11" x14ac:dyDescent="0.35">
      <c r="A9" s="18" t="s">
        <v>14</v>
      </c>
      <c r="B9" s="19">
        <v>54</v>
      </c>
      <c r="C9" s="19" t="s">
        <v>29</v>
      </c>
      <c r="D9" s="19">
        <v>14</v>
      </c>
      <c r="E9" s="22"/>
      <c r="F9" s="19" t="s">
        <v>36</v>
      </c>
      <c r="G9" s="19"/>
      <c r="H9" s="19" t="str">
        <f>IF(Table2[[#This Row],[Eleve]]="","",IF(Table2[[#This Row],[Paiment photo de classe]]&gt;=5,"Paye","Non Paye"))</f>
        <v>Non Paye</v>
      </c>
      <c r="I9" s="20" t="str">
        <f>IF(Table2[[#This Row],[Eleve]]="","",IF(Table2[[#This Row],[Age]]&gt;=18,"Majeur","Mineur"))</f>
        <v>Majeur</v>
      </c>
      <c r="K9" t="s">
        <v>24</v>
      </c>
    </row>
    <row r="10" spans="1:11" x14ac:dyDescent="0.35">
      <c r="A10" s="18" t="s">
        <v>15</v>
      </c>
      <c r="B10" s="19">
        <v>17</v>
      </c>
      <c r="C10" s="19" t="s">
        <v>30</v>
      </c>
      <c r="D10" s="19">
        <v>5</v>
      </c>
      <c r="E10" s="22">
        <v>5</v>
      </c>
      <c r="F10" s="19" t="s">
        <v>35</v>
      </c>
      <c r="G10" s="19" t="s">
        <v>19</v>
      </c>
      <c r="H10" s="19" t="str">
        <f>IF(Table2[[#This Row],[Eleve]]="","",IF(Table2[[#This Row],[Paiment photo de classe]]&gt;=5,"Paye","Non Paye"))</f>
        <v>Paye</v>
      </c>
      <c r="I10" s="20" t="str">
        <f>IF(Table2[[#This Row],[Eleve]]="","",IF(Table2[[#This Row],[Age]]&gt;=18,"Majeur","Mineur"))</f>
        <v>Mineur</v>
      </c>
      <c r="K10" t="s">
        <v>25</v>
      </c>
    </row>
    <row r="11" spans="1:11" x14ac:dyDescent="0.35">
      <c r="A11" s="18" t="s">
        <v>33</v>
      </c>
      <c r="B11" s="19">
        <v>17</v>
      </c>
      <c r="C11" s="19" t="s">
        <v>30</v>
      </c>
      <c r="D11" s="19">
        <v>5</v>
      </c>
      <c r="E11" s="22">
        <v>5</v>
      </c>
      <c r="F11" s="19" t="s">
        <v>35</v>
      </c>
      <c r="G11" s="19" t="s">
        <v>19</v>
      </c>
      <c r="H11" s="19" t="str">
        <f>IF(Table2[[#This Row],[Eleve]]="","",IF(Table2[[#This Row],[Paiment photo de classe]]&gt;=5,"Paye","Non Paye"))</f>
        <v>Paye</v>
      </c>
      <c r="I11" s="20" t="str">
        <f>IF(Table2[[#This Row],[Eleve]]="","",IF(Table2[[#This Row],[Age]]&gt;=18,"Majeur","Mineur"))</f>
        <v>Mineur</v>
      </c>
      <c r="K11" t="s">
        <v>26</v>
      </c>
    </row>
    <row r="12" spans="1:11" x14ac:dyDescent="0.35">
      <c r="A12" s="18"/>
      <c r="B12" s="19"/>
      <c r="C12" s="19"/>
      <c r="D12" s="19"/>
      <c r="E12" s="19"/>
      <c r="F12" s="19"/>
      <c r="G12" s="19"/>
      <c r="H12" s="19" t="str">
        <f>IF(Table2[[#This Row],[Eleve]]="","",IF(Table2[[#This Row],[Paiment photo de classe]]&gt;=5,"Paye","Non Paye"))</f>
        <v/>
      </c>
      <c r="I12" s="20" t="str">
        <f>IF(Table2[[#This Row],[Eleve]]="","",IF(Table2[[#This Row],[Age]]&gt;=18,"Majeur","Mineur"))</f>
        <v/>
      </c>
      <c r="K12" t="s">
        <v>27</v>
      </c>
    </row>
    <row r="13" spans="1:11" x14ac:dyDescent="0.35">
      <c r="A13" s="15"/>
      <c r="B13" s="21"/>
      <c r="C13" s="21"/>
      <c r="D13" s="21"/>
      <c r="E13" s="21"/>
      <c r="F13" s="21"/>
      <c r="G13" s="21"/>
      <c r="H13" s="19" t="str">
        <f>IF(Table2[[#This Row],[Eleve]]="","",IF(Table2[[#This Row],[Paiment photo de classe]]&gt;=5,"Paye","Non Paye"))</f>
        <v/>
      </c>
      <c r="I13" s="16" t="str">
        <f>IF(Table2[[#This Row],[Eleve]]="","",IF(Table2[[#This Row],[Age]]&gt;=18,"Majeur","Mineur"))</f>
        <v/>
      </c>
      <c r="K13" t="s">
        <v>28</v>
      </c>
    </row>
  </sheetData>
  <conditionalFormatting sqref="B2:B13">
    <cfRule type="cellIs" dxfId="16" priority="13" operator="greaterThanOrEqual">
      <formula>18</formula>
    </cfRule>
    <cfRule type="cellIs" dxfId="15" priority="12" operator="lessThan">
      <formula>18</formula>
    </cfRule>
  </conditionalFormatting>
  <conditionalFormatting sqref="C2:C11">
    <cfRule type="containsText" dxfId="14" priority="11" operator="containsText" text="Homme">
      <formula>NOT(ISERROR(SEARCH("Homme",C2)))</formula>
    </cfRule>
    <cfRule type="containsText" dxfId="13" priority="10" operator="containsText" text="Femme">
      <formula>NOT(ISERROR(SEARCH("Femme",C2)))</formula>
    </cfRule>
  </conditionalFormatting>
  <conditionalFormatting sqref="D2:D1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{C3E6A0C1-AFD7-440C-9190-59600E903408}</x14:id>
        </ext>
      </extLst>
    </cfRule>
    <cfRule type="iconSet" priority="8">
      <iconSet iconSet="3Symbols2">
        <cfvo type="percent" val="0"/>
        <cfvo type="percent" val="33"/>
        <cfvo type="percent" val="67"/>
      </iconSet>
    </cfRule>
    <cfRule type="iconSet" priority="7">
      <iconSet iconSet="3Symbols2">
        <cfvo type="percent" val="0"/>
        <cfvo type="num" val="8"/>
        <cfvo type="num" val="12"/>
      </iconSet>
    </cfRule>
  </conditionalFormatting>
  <conditionalFormatting sqref="E2:E11">
    <cfRule type="notContainsBlanks" dxfId="12" priority="6">
      <formula>LEN(TRIM(E2))&gt;0</formula>
    </cfRule>
    <cfRule type="containsBlanks" dxfId="11" priority="5">
      <formula>LEN(TRIM(E2))=0</formula>
    </cfRule>
  </conditionalFormatting>
  <conditionalFormatting sqref="F2:F11">
    <cfRule type="containsText" dxfId="10" priority="4" operator="containsText" text="Paye">
      <formula>NOT(ISERROR(SEARCH("Paye",F2)))</formula>
    </cfRule>
    <cfRule type="containsText" dxfId="9" priority="3" operator="containsText" text="Non Paye">
      <formula>NOT(ISERROR(SEARCH("Non Paye",F2)))</formula>
    </cfRule>
  </conditionalFormatting>
  <conditionalFormatting sqref="H2:H11">
    <cfRule type="containsText" dxfId="2" priority="2" operator="containsText" text="Paye">
      <formula>NOT(ISERROR(SEARCH("Paye",H2)))</formula>
    </cfRule>
    <cfRule type="containsText" dxfId="1" priority="1" operator="containsText" text="Non Paye">
      <formula>NOT(ISERROR(SEARCH("Non Paye",H2)))</formula>
    </cfRule>
  </conditionalFormatting>
  <dataValidations count="2">
    <dataValidation type="list" allowBlank="1" showInputMessage="1" showErrorMessage="1" sqref="G2:G13" xr:uid="{1730293E-CDAE-401A-92DE-389BE3DBA4D2}">
      <formula1>$K$2:$K$13</formula1>
    </dataValidation>
    <dataValidation type="list" allowBlank="1" showInputMessage="1" showErrorMessage="1" sqref="C2:C13" xr:uid="{08382504-BF7E-49FF-9A60-320A01F25580}">
      <formula1>"Homme,Femme"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E6A0C1-AFD7-440C-9190-59600E903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El Mouhib</dc:creator>
  <cp:lastModifiedBy>Hicham El Mouhib</cp:lastModifiedBy>
  <dcterms:created xsi:type="dcterms:W3CDTF">2025-02-13T10:30:14Z</dcterms:created>
  <dcterms:modified xsi:type="dcterms:W3CDTF">2025-02-20T11:25:47Z</dcterms:modified>
</cp:coreProperties>
</file>