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rn-my.sharepoint.com/personal/b24f0050ai099_paf-iast_edu_pk/Documents/"/>
    </mc:Choice>
  </mc:AlternateContent>
  <xr:revisionPtr revIDLastSave="33" documentId="13_ncr:1_{D4EE9AD6-A8E6-4F18-BAFC-D1AC8E1976B5}" xr6:coauthVersionLast="47" xr6:coauthVersionMax="47" xr10:uidLastSave="{41E1E6F8-C8B6-426C-A2A7-320F1D6FB54A}"/>
  <bookViews>
    <workbookView xWindow="-120" yWindow="-120" windowWidth="20730" windowHeight="11310" xr2:uid="{F50BF69B-48DA-4D17-B0FB-14A741BB6E3B}"/>
  </bookViews>
  <sheets>
    <sheet name="Lab 6 Dataset(Sheet1)" sheetId="1" r:id="rId1"/>
    <sheet name="Task 1" sheetId="7" r:id="rId2"/>
    <sheet name="Sheet2" sheetId="3" r:id="rId3"/>
    <sheet name="Sheet3" sheetId="4" r:id="rId4"/>
    <sheet name="Task2+task 3" sheetId="9" r:id="rId5"/>
    <sheet name="task 4" sheetId="10" r:id="rId6"/>
    <sheet name="TASK 5+TASK6" sheetId="11" r:id="rId7"/>
  </sheets>
  <calcPr calcId="191028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C5" i="11"/>
  <c r="C7" i="11"/>
  <c r="C6" i="11"/>
  <c r="I65" i="1"/>
  <c r="I64" i="1"/>
  <c r="I63" i="1"/>
  <c r="H110" i="1"/>
  <c r="H92" i="1"/>
  <c r="H42" i="1"/>
  <c r="H25" i="1"/>
  <c r="H165" i="1"/>
  <c r="H149" i="1"/>
  <c r="H93" i="1"/>
  <c r="H62" i="1"/>
  <c r="H94" i="1"/>
  <c r="H180" i="1"/>
  <c r="H75" i="1"/>
  <c r="H76" i="1"/>
  <c r="H181" i="1"/>
  <c r="H43" i="1"/>
  <c r="H182" i="1"/>
  <c r="H150" i="1"/>
  <c r="H183" i="1"/>
  <c r="H151" i="1"/>
  <c r="H26" i="1"/>
  <c r="H27" i="1"/>
  <c r="H166" i="1"/>
  <c r="H167" i="1"/>
  <c r="H28" i="1"/>
  <c r="H142" i="1"/>
  <c r="H29" i="1"/>
  <c r="H95" i="1"/>
  <c r="H168" i="1"/>
  <c r="H123" i="1"/>
  <c r="H44" i="1"/>
  <c r="H124" i="1"/>
  <c r="H143" i="1"/>
  <c r="H184" i="1"/>
  <c r="H152" i="1"/>
  <c r="H77" i="1"/>
  <c r="H169" i="1"/>
  <c r="H63" i="1"/>
  <c r="H185" i="1"/>
  <c r="H78" i="1"/>
  <c r="H111" i="1"/>
  <c r="H64" i="1"/>
  <c r="H112" i="1"/>
  <c r="H30" i="1"/>
  <c r="H79" i="1"/>
  <c r="H153" i="1"/>
  <c r="H186" i="1"/>
  <c r="H113" i="1"/>
  <c r="H96" i="1"/>
  <c r="H80" i="1"/>
  <c r="H81" i="1"/>
  <c r="H97" i="1"/>
  <c r="H154" i="1"/>
  <c r="H31" i="1"/>
  <c r="H187" i="1"/>
  <c r="H32" i="1"/>
  <c r="H114" i="1"/>
  <c r="H188" i="1"/>
  <c r="H82" i="1"/>
  <c r="H33" i="1"/>
  <c r="H83" i="1"/>
  <c r="H65" i="1"/>
  <c r="H34" i="1"/>
  <c r="H189" i="1"/>
  <c r="H170" i="1"/>
  <c r="H98" i="1"/>
  <c r="H45" i="1"/>
  <c r="H144" i="1"/>
  <c r="H125" i="1"/>
  <c r="H145" i="1"/>
  <c r="H171" i="1"/>
  <c r="H7" i="1"/>
  <c r="H99" i="1"/>
  <c r="H115" i="1"/>
  <c r="H100" i="1"/>
  <c r="H172" i="1"/>
  <c r="H126" i="1"/>
  <c r="H46" i="1"/>
  <c r="H155" i="1"/>
  <c r="H8" i="1"/>
  <c r="H190" i="1"/>
  <c r="H191" i="1"/>
  <c r="H66" i="1"/>
  <c r="H9" i="1"/>
  <c r="H156" i="1"/>
  <c r="H127" i="1"/>
  <c r="H157" i="1"/>
  <c r="H116" i="1"/>
  <c r="H10" i="1"/>
  <c r="H47" i="1"/>
  <c r="H67" i="1"/>
  <c r="H192" i="1"/>
  <c r="H173" i="1"/>
  <c r="H101" i="1"/>
  <c r="H128" i="1"/>
  <c r="H35" i="1"/>
  <c r="H48" i="1"/>
  <c r="H84" i="1"/>
  <c r="H117" i="1"/>
  <c r="H129" i="1"/>
  <c r="H130" i="1"/>
  <c r="H102" i="1"/>
  <c r="H36" i="1"/>
  <c r="H193" i="1"/>
  <c r="H131" i="1"/>
  <c r="H49" i="1"/>
  <c r="H85" i="1"/>
  <c r="H37" i="1"/>
  <c r="H146" i="1"/>
  <c r="H194" i="1"/>
  <c r="H158" i="1"/>
  <c r="H195" i="1"/>
  <c r="H103" i="1"/>
  <c r="H50" i="1"/>
  <c r="H159" i="1"/>
  <c r="H160" i="1"/>
  <c r="H174" i="1"/>
  <c r="H161" i="1"/>
  <c r="H118" i="1"/>
  <c r="H175" i="1"/>
  <c r="H11" i="1"/>
  <c r="H12" i="1"/>
  <c r="H13" i="1"/>
  <c r="H68" i="1"/>
  <c r="H104" i="1"/>
  <c r="H196" i="1"/>
  <c r="H51" i="1"/>
  <c r="H119" i="1"/>
  <c r="H132" i="1"/>
  <c r="H38" i="1"/>
  <c r="H105" i="1"/>
  <c r="H14" i="1"/>
  <c r="H133" i="1"/>
  <c r="H52" i="1"/>
  <c r="H134" i="1"/>
  <c r="H176" i="1"/>
  <c r="H106" i="1"/>
  <c r="H69" i="1"/>
  <c r="H107" i="1"/>
  <c r="H197" i="1"/>
  <c r="H135" i="1"/>
  <c r="H136" i="1"/>
  <c r="H53" i="1"/>
  <c r="H137" i="1"/>
  <c r="H70" i="1"/>
  <c r="H39" i="1"/>
  <c r="H147" i="1"/>
  <c r="H54" i="1"/>
  <c r="H86" i="1"/>
  <c r="H87" i="1"/>
  <c r="H71" i="1"/>
  <c r="H177" i="1"/>
  <c r="H162" i="1"/>
  <c r="H55" i="1"/>
  <c r="H56" i="1"/>
  <c r="H72" i="1"/>
  <c r="H40" i="1"/>
  <c r="H15" i="1"/>
  <c r="H198" i="1"/>
  <c r="H73" i="1"/>
  <c r="H108" i="1"/>
  <c r="H199" i="1"/>
  <c r="H16" i="1"/>
  <c r="H17" i="1"/>
  <c r="H109" i="1"/>
  <c r="H74" i="1"/>
  <c r="H178" i="1"/>
  <c r="H88" i="1"/>
  <c r="H120" i="1"/>
  <c r="H200" i="1"/>
  <c r="H57" i="1"/>
  <c r="H41" i="1"/>
  <c r="H18" i="1"/>
  <c r="H19" i="1"/>
  <c r="H138" i="1"/>
  <c r="H148" i="1"/>
  <c r="H163" i="1"/>
  <c r="H58" i="1"/>
  <c r="H20" i="1"/>
  <c r="H121" i="1"/>
  <c r="H89" i="1"/>
  <c r="H21" i="1"/>
  <c r="H179" i="1"/>
  <c r="H59" i="1"/>
  <c r="H22" i="1"/>
  <c r="H139" i="1"/>
  <c r="H60" i="1"/>
  <c r="H90" i="1"/>
  <c r="H164" i="1"/>
  <c r="H23" i="1"/>
  <c r="H24" i="1"/>
  <c r="H61" i="1"/>
  <c r="H91" i="1"/>
  <c r="H140" i="1"/>
  <c r="H201" i="1"/>
  <c r="H141" i="1"/>
  <c r="H122" i="1"/>
  <c r="D10" i="9"/>
  <c r="D8" i="9"/>
  <c r="D7" i="9"/>
  <c r="D6" i="9"/>
  <c r="D5" i="9"/>
  <c r="D4" i="9"/>
</calcChain>
</file>

<file path=xl/sharedStrings.xml><?xml version="1.0" encoding="utf-8"?>
<sst xmlns="http://schemas.openxmlformats.org/spreadsheetml/2006/main" count="682" uniqueCount="54">
  <si>
    <t>Row Labels</t>
  </si>
  <si>
    <t>Sum of Revenue</t>
  </si>
  <si>
    <t>Sum of Units Sold</t>
  </si>
  <si>
    <t>Oct</t>
  </si>
  <si>
    <t>Nov</t>
  </si>
  <si>
    <t>Dec</t>
  </si>
  <si>
    <t>Grand Total</t>
  </si>
  <si>
    <t>EMPLOYEE PERFORMENCE</t>
  </si>
  <si>
    <t>Product A</t>
  </si>
  <si>
    <t>Product B</t>
  </si>
  <si>
    <t>Product C</t>
  </si>
  <si>
    <t>Product D</t>
  </si>
  <si>
    <t>Task1: Calculate Monthly and quarterly totals</t>
  </si>
  <si>
    <t xml:space="preserve">1:  Monthly : 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</si>
  <si>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</si>
  <si>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</si>
  <si>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</si>
  <si>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</si>
  <si>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</si>
  <si>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</si>
  <si>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</si>
  <si>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</si>
  <si>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</si>
  <si>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</si>
  <si>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</si>
  <si>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</si>
  <si>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2: total sum of revenue and unit sold for Q1</t>
  </si>
  <si>
    <t>Q1 revenue</t>
  </si>
  <si>
    <t>Revenue per Unit(self calculated)</t>
  </si>
  <si>
    <t>Alice</t>
  </si>
  <si>
    <t>Bob</t>
  </si>
  <si>
    <t>Charlie</t>
  </si>
  <si>
    <t>Diana</t>
  </si>
  <si>
    <t>Edward</t>
  </si>
  <si>
    <t xml:space="preserve"> </t>
  </si>
  <si>
    <t>Column Labels</t>
  </si>
  <si>
    <t>East</t>
  </si>
  <si>
    <t>North</t>
  </si>
  <si>
    <t>South</t>
  </si>
  <si>
    <t>West</t>
  </si>
  <si>
    <t>(blank)</t>
  </si>
  <si>
    <t>Date</t>
  </si>
  <si>
    <t>Salesperson</t>
  </si>
  <si>
    <t>Region</t>
  </si>
  <si>
    <t>Product</t>
  </si>
  <si>
    <t>Units Sold</t>
  </si>
  <si>
    <t>Unit Price</t>
  </si>
  <si>
    <t>Revenue</t>
  </si>
  <si>
    <t>Month</t>
  </si>
  <si>
    <t>MONTH</t>
  </si>
  <si>
    <t>Q1</t>
  </si>
  <si>
    <t>Q2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</si>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</sst>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409]d\-m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report 6 HIDAYAT ULLAH B24F0050AI099.xlsx.xlsx]Task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1'!$A$4:$A$16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'Task 1'!$B$4:$B$16</c:f>
              <c:numCache>
                <c:formatCode>General</c:formatCode>
                <c:ptCount val="12"/>
                <c:pt idx="0">
                  <c:v>7067.9800000000005</c:v>
                </c:pt>
                <c:pt idx="1">
                  <c:v>4313.6900000000005</c:v>
                </c:pt>
                <c:pt idx="2">
                  <c:v>5797.7899999999991</c:v>
                </c:pt>
                <c:pt idx="3">
                  <c:v>3199.59</c:v>
                </c:pt>
                <c:pt idx="4">
                  <c:v>5649.0599999999995</c:v>
                </c:pt>
                <c:pt idx="5">
                  <c:v>6148.2400000000007</c:v>
                </c:pt>
                <c:pt idx="6">
                  <c:v>4912.17</c:v>
                </c:pt>
                <c:pt idx="7">
                  <c:v>5178.2599999999993</c:v>
                </c:pt>
                <c:pt idx="8">
                  <c:v>1811.5</c:v>
                </c:pt>
                <c:pt idx="9">
                  <c:v>5983.0199999999995</c:v>
                </c:pt>
                <c:pt idx="10">
                  <c:v>3756.1299999999997</c:v>
                </c:pt>
                <c:pt idx="11">
                  <c:v>7687.6100000000015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5-4705-9274-C949102439DA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1'!$A$4:$A$16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'Task 1'!$C$4:$C$16</c:f>
              <c:numCache>
                <c:formatCode>General</c:formatCode>
                <c:ptCount val="12"/>
                <c:pt idx="0">
                  <c:v>217</c:v>
                </c:pt>
                <c:pt idx="1">
                  <c:v>154</c:v>
                </c:pt>
                <c:pt idx="2">
                  <c:v>214</c:v>
                </c:pt>
                <c:pt idx="3">
                  <c:v>99</c:v>
                </c:pt>
                <c:pt idx="4">
                  <c:v>172</c:v>
                </c:pt>
                <c:pt idx="5">
                  <c:v>214</c:v>
                </c:pt>
                <c:pt idx="6">
                  <c:v>164</c:v>
                </c:pt>
                <c:pt idx="7">
                  <c:v>174</c:v>
                </c:pt>
                <c:pt idx="8">
                  <c:v>66</c:v>
                </c:pt>
                <c:pt idx="9">
                  <c:v>197</c:v>
                </c:pt>
                <c:pt idx="10">
                  <c:v>143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5-4705-9274-C94910243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89800479"/>
        <c:axId val="889800959"/>
      </c:barChart>
      <c:catAx>
        <c:axId val="8898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00959"/>
        <c:crosses val="autoZero"/>
        <c:auto val="1"/>
        <c:lblAlgn val="ctr"/>
        <c:lblOffset val="100"/>
        <c:noMultiLvlLbl val="0"/>
      </c:catAx>
      <c:valAx>
        <c:axId val="889800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98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2024-01</c:v>
              </c:pt>
              <c:pt idx="1">
                <c:v>2024-02</c:v>
              </c:pt>
              <c:pt idx="2">
                <c:v>2024-03</c:v>
              </c:pt>
            </c:strLit>
          </c:cat>
          <c:val>
            <c:numLit>
              <c:formatCode>General</c:formatCode>
              <c:ptCount val="3"/>
              <c:pt idx="0">
                <c:v>7067.9800000000005</c:v>
              </c:pt>
              <c:pt idx="1">
                <c:v>4313.6900000000005</c:v>
              </c:pt>
              <c:pt idx="2">
                <c:v>5797.7899999999991</c:v>
              </c:pt>
            </c:numLit>
          </c:val>
          <c:extLst>
            <c:ext xmlns:c16="http://schemas.microsoft.com/office/drawing/2014/chart" uri="{C3380CC4-5D6E-409C-BE32-E72D297353CC}">
              <c16:uniqueId val="{00000000-1BE9-4DC0-9003-3E73F7A3856A}"/>
            </c:ext>
          </c:extLst>
        </c:ser>
        <c:ser>
          <c:idx val="1"/>
          <c:order val="1"/>
          <c:tx>
            <c:v>Sum of Units 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2024-01</c:v>
              </c:pt>
              <c:pt idx="1">
                <c:v>2024-02</c:v>
              </c:pt>
              <c:pt idx="2">
                <c:v>2024-03</c:v>
              </c:pt>
            </c:strLit>
          </c:cat>
          <c:val>
            <c:numLit>
              <c:formatCode>General</c:formatCode>
              <c:ptCount val="3"/>
              <c:pt idx="0">
                <c:v>217</c:v>
              </c:pt>
              <c:pt idx="1">
                <c:v>154</c:v>
              </c:pt>
              <c:pt idx="2">
                <c:v>214</c:v>
              </c:pt>
            </c:numLit>
          </c:val>
          <c:extLst>
            <c:ext xmlns:c16="http://schemas.microsoft.com/office/drawing/2014/chart" uri="{C3380CC4-5D6E-409C-BE32-E72D297353CC}">
              <c16:uniqueId val="{00000001-1BE9-4DC0-9003-3E73F7A38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5976335"/>
        <c:axId val="1085976815"/>
      </c:barChart>
      <c:catAx>
        <c:axId val="10859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76815"/>
        <c:crosses val="autoZero"/>
        <c:auto val="1"/>
        <c:lblAlgn val="ctr"/>
        <c:lblOffset val="100"/>
        <c:noMultiLvlLbl val="0"/>
      </c:catAx>
      <c:valAx>
        <c:axId val="1085976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9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 Q1 &amp;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5+TASK6'!$B$1</c:f>
              <c:strCache>
                <c:ptCount val="1"/>
                <c:pt idx="0">
                  <c:v>Q1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'TASK 5+TASK6'!$B$2:$B$7</c:f>
              <c:numCache>
                <c:formatCode>General</c:formatCode>
                <c:ptCount val="6"/>
                <c:pt idx="0">
                  <c:v>7067.98</c:v>
                </c:pt>
                <c:pt idx="1">
                  <c:v>4313.6900000000005</c:v>
                </c:pt>
                <c:pt idx="2">
                  <c:v>5797.7899999999991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29A-AFF3-7D0CF91C1BFA}"/>
            </c:ext>
          </c:extLst>
        </c:ser>
        <c:ser>
          <c:idx val="1"/>
          <c:order val="1"/>
          <c:tx>
            <c:strRef>
              <c:f>'TASK 5+TASK6'!$C$1</c:f>
              <c:strCache>
                <c:ptCount val="1"/>
                <c:pt idx="0">
                  <c:v>Q2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'TASK 5+TASK6'!$C$2:$C$7</c:f>
              <c:numCache>
                <c:formatCode>General</c:formatCode>
                <c:ptCount val="6"/>
                <c:pt idx="3">
                  <c:v>4456.2966666666662</c:v>
                </c:pt>
                <c:pt idx="4">
                  <c:v>3821.2016666666659</c:v>
                </c:pt>
                <c:pt idx="5">
                  <c:v>3186.1066666666657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0-429A-AFF3-7D0CF91C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28495"/>
        <c:axId val="1319829455"/>
      </c:lineChart>
      <c:catAx>
        <c:axId val="1319828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29455"/>
        <c:crosses val="autoZero"/>
        <c:auto val="1"/>
        <c:lblAlgn val="ctr"/>
        <c:lblOffset val="100"/>
        <c:noMultiLvlLbl val="0"/>
      </c:catAx>
      <c:valAx>
        <c:axId val="1319829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44D1-C77E-D05B-AE0A-65C7F056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B452B-D132-4F7E-912F-76417E3A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128587</xdr:rowOff>
    </xdr:from>
    <xdr:to>
      <xdr:col>11</xdr:col>
      <xdr:colOff>495300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44EF-C7D8-CC46-B2D0-E113C38F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1.106707754632" createdVersion="8" refreshedVersion="8" minRefreshableVersion="3" recordCount="200" xr:uid="{C62630D0-2E3F-45C9-A29D-9A061F1F9390}">
  <cacheSource type="worksheet">
    <worksheetSource ref="A1:G201" sheet="Lab 6 Dataset(Sheet1)"/>
  </cacheSource>
  <cacheFields count="9">
    <cacheField name="Date" numFmtId="22">
      <sharedItems containsSemiMixedTypes="0" containsNonDate="0" containsDate="1" containsString="0" minDate="2024-01-01T00:00:00" maxDate="2025-01-01T00:00:00" count="161">
        <d v="2024-07-16T00:00:00"/>
        <d v="2024-06-04T00:00:00"/>
        <d v="2024-03-12T00:00:00"/>
        <d v="2024-02-07T00:00:00"/>
        <d v="2024-11-08T00:00:00"/>
        <d v="2024-10-07T00:00:00"/>
        <d v="2024-06-19T00:00:00"/>
        <d v="2024-04-23T00:00:00"/>
        <d v="2024-06-12T00:00:00"/>
        <d v="2024-12-27T00:00:00"/>
        <d v="2024-05-27T00:00:00"/>
        <d v="2024-05-28T00:00:00"/>
        <d v="2024-12-02T00:00:00"/>
        <d v="2024-03-07T00:00:00"/>
        <d v="2024-10-28T00:00:00"/>
        <d v="2024-12-24T00:00:00"/>
        <d v="2024-10-27T00:00:00"/>
        <d v="2024-02-29T00:00:00"/>
        <d v="2024-02-01T00:00:00"/>
        <d v="2024-11-20T00:00:00"/>
        <d v="2024-11-06T00:00:00"/>
        <d v="2024-09-02T00:00:00"/>
        <d v="2024-02-21T00:00:00"/>
        <d v="2024-06-28T00:00:00"/>
        <d v="2024-11-01T00:00:00"/>
        <d v="2024-08-28T00:00:00"/>
        <d v="2024-03-22T00:00:00"/>
        <d v="2024-08-14T00:00:00"/>
        <d v="2024-09-17T00:00:00"/>
        <d v="2024-12-19T00:00:00"/>
        <d v="2024-10-05T00:00:00"/>
        <d v="2024-11-29T00:00:00"/>
        <d v="2024-04-24T00:00:00"/>
        <d v="2024-12-25T00:00:00"/>
        <d v="2024-05-12T00:00:00"/>
        <d v="2024-01-01T00:00:00"/>
        <d v="2024-01-26T00:00:00"/>
        <d v="2024-07-24T00:00:00"/>
        <d v="2024-01-02T00:00:00"/>
        <d v="2024-04-11T00:00:00"/>
        <d v="2024-07-22T00:00:00"/>
        <d v="2024-05-22T00:00:00"/>
        <d v="2024-10-12T00:00:00"/>
        <d v="2024-12-30T00:00:00"/>
        <d v="2024-07-11T00:00:00"/>
        <d v="2024-01-19T00:00:00"/>
        <d v="2024-05-02T00:00:00"/>
        <d v="2024-06-03T00:00:00"/>
        <d v="2024-10-14T00:00:00"/>
        <d v="2024-12-17T00:00:00"/>
        <d v="2024-02-13T00:00:00"/>
        <d v="2024-07-20T00:00:00"/>
        <d v="2024-12-31T00:00:00"/>
        <d v="2024-05-13T00:00:00"/>
        <d v="2024-02-02T00:00:00"/>
        <d v="2024-05-11T00:00:00"/>
        <d v="2024-02-23T00:00:00"/>
        <d v="2024-12-14T00:00:00"/>
        <d v="2024-11-21T00:00:00"/>
        <d v="2024-06-11T00:00:00"/>
        <d v="2024-03-20T00:00:00"/>
        <d v="2024-09-21T00:00:00"/>
        <d v="2024-01-08T00:00:00"/>
        <d v="2024-08-23T00:00:00"/>
        <d v="2024-09-22T00:00:00"/>
        <d v="2024-11-02T00:00:00"/>
        <d v="2024-01-11T00:00:00"/>
        <d v="2024-07-15T00:00:00"/>
        <d v="2024-06-20T00:00:00"/>
        <d v="2024-11-04T00:00:00"/>
        <d v="2024-08-26T00:00:00"/>
        <d v="2024-03-18T00:00:00"/>
        <d v="2024-10-08T00:00:00"/>
        <d v="2024-01-31T00:00:00"/>
        <d v="2024-04-07T00:00:00"/>
        <d v="2024-01-21T00:00:00"/>
        <d v="2024-10-19T00:00:00"/>
        <d v="2024-08-03T00:00:00"/>
        <d v="2024-10-16T00:00:00"/>
        <d v="2024-07-31T00:00:00"/>
        <d v="2024-01-16T00:00:00"/>
        <d v="2024-03-03T00:00:00"/>
        <d v="2024-04-28T00:00:00"/>
        <d v="2024-12-03T00:00:00"/>
        <d v="2024-11-05T00:00:00"/>
        <d v="2024-06-25T00:00:00"/>
        <d v="2024-08-30T00:00:00"/>
        <d v="2024-02-11T00:00:00"/>
        <d v="2024-03-05T00:00:00"/>
        <d v="2024-05-29T00:00:00"/>
        <d v="2024-08-01T00:00:00"/>
        <d v="2024-08-15T00:00:00"/>
        <d v="2024-06-13T00:00:00"/>
        <d v="2024-02-16T00:00:00"/>
        <d v="2024-12-18T00:00:00"/>
        <d v="2024-08-09T00:00:00"/>
        <d v="2024-03-13T00:00:00"/>
        <d v="2024-05-30T00:00:00"/>
        <d v="2024-02-28T00:00:00"/>
        <d v="2024-09-11T00:00:00"/>
        <d v="2024-12-08T00:00:00"/>
        <d v="2024-10-24T00:00:00"/>
        <d v="2024-12-10T00:00:00"/>
        <d v="2024-06-05T00:00:00"/>
        <d v="2024-03-24T00:00:00"/>
        <d v="2024-10-20T00:00:00"/>
        <d v="2024-11-17T00:00:00"/>
        <d v="2024-10-29T00:00:00"/>
        <d v="2024-01-27T00:00:00"/>
        <d v="2024-01-06T00:00:00"/>
        <d v="2024-01-22T00:00:00"/>
        <d v="2024-04-26T00:00:00"/>
        <d v="2024-06-18T00:00:00"/>
        <d v="2024-07-18T00:00:00"/>
        <d v="2024-08-12T00:00:00"/>
        <d v="2024-06-01T00:00:00"/>
        <d v="2024-01-28T00:00:00"/>
        <d v="2024-08-31T00:00:00"/>
        <d v="2024-08-07T00:00:00"/>
        <d v="2024-11-07T00:00:00"/>
        <d v="2024-06-15T00:00:00"/>
        <d v="2024-04-17T00:00:00"/>
        <d v="2024-03-19T00:00:00"/>
        <d v="2024-08-06T00:00:00"/>
        <d v="2024-04-22T00:00:00"/>
        <d v="2024-02-24T00:00:00"/>
        <d v="2024-09-20T00:00:00"/>
        <d v="2024-03-01T00:00:00"/>
        <d v="2024-05-25T00:00:00"/>
        <d v="2024-05-19T00:00:00"/>
        <d v="2024-10-10T00:00:00"/>
        <d v="2024-03-10T00:00:00"/>
        <d v="2024-04-29T00:00:00"/>
        <d v="2024-02-25T00:00:00"/>
        <d v="2024-01-07T00:00:00"/>
        <d v="2024-12-26T00:00:00"/>
        <d v="2024-06-10T00:00:00"/>
        <d v="2024-12-09T00:00:00"/>
        <d v="2024-01-30T00:00:00"/>
        <d v="2024-01-13T00:00:00"/>
        <d v="2024-06-16T00:00:00"/>
        <d v="2024-04-20T00:00:00"/>
        <d v="2024-11-28T00:00:00"/>
        <d v="2024-05-15T00:00:00"/>
        <d v="2024-07-28T00:00:00"/>
        <d v="2024-12-04T00:00:00"/>
        <d v="2024-03-31T00:00:00"/>
        <d v="2024-02-10T00:00:00"/>
        <d v="2024-08-22T00:00:00"/>
        <d v="2024-09-09T00:00:00"/>
        <d v="2024-03-02T00:00:00"/>
        <d v="2024-01-18T00:00:00"/>
        <d v="2024-05-04T00:00:00"/>
        <d v="2024-01-05T00:00:00"/>
        <d v="2024-11-16T00:00:00"/>
        <d v="2024-03-28T00:00:00"/>
        <d v="2024-08-05T00:00:00"/>
        <d v="2024-03-21T00:00:00"/>
        <d v="2024-01-04T00:00:00"/>
        <d v="2024-05-07T00:00:00"/>
        <d v="2024-07-01T00:00:00"/>
      </sharedItems>
      <fieldGroup par="8"/>
    </cacheField>
    <cacheField name="Salesperson" numFmtId="0">
      <sharedItems count="5">
        <s v="Diana"/>
        <s v="Alice"/>
        <s v="Charlie"/>
        <s v="Bob"/>
        <s v="Edward"/>
      </sharedItems>
    </cacheField>
    <cacheField name="Region" numFmtId="0">
      <sharedItems/>
    </cacheField>
    <cacheField name="Product" numFmtId="0">
      <sharedItems count="4">
        <s v="Product C"/>
        <s v="Product B"/>
        <s v="Product A"/>
        <s v="Product D"/>
      </sharedItems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10.130000000000001" maxValue="49.93"/>
    </cacheField>
    <cacheField name="Revenue" numFmtId="0">
      <sharedItems containsSemiMixedTypes="0" containsString="0" containsNumber="1" minValue="14.83" maxValue="936.13"/>
    </cacheField>
    <cacheField name="Days (Date)" numFmtId="0" databaseField="0">
      <fieldGroup base="0">
        <rangePr groupBy="days" startDate="2024-01-01T00:00:00" endDate="2025-01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Months (Date)" numFmtId="0" databaseField="0">
      <fieldGroup base="0">
        <rangePr groupBy="months" startDate="2024-01-01T00:00:00" endDate="2025-01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7.33514664352" createdVersion="8" refreshedVersion="8" minRefreshableVersion="3" recordCount="200" xr:uid="{064B5C90-B20C-4470-B522-1ECF66BB35BD}">
  <cacheSource type="worksheet">
    <worksheetSource ref="B1:H201" sheet="Lab 6 Dataset(Sheet1)"/>
  </cacheSource>
  <cacheFields count="7">
    <cacheField name="Salesperson" numFmtId="0">
      <sharedItems count="5">
        <s v="Alice"/>
        <s v="Diana"/>
        <s v="Edward"/>
        <s v="Bob"/>
        <s v="Charlie"/>
      </sharedItems>
    </cacheField>
    <cacheField name="Region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10.130000000000001" maxValue="49.93"/>
    </cacheField>
    <cacheField name="Revenue" numFmtId="0">
      <sharedItems containsSemiMixedTypes="0" containsString="0" containsNumber="1" minValue="14.83" maxValue="936.13"/>
    </cacheField>
    <cacheField name="Month" numFmtId="164">
      <sharedItems containsNonDate="0" count="12"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7.340731597222" createdVersion="8" refreshedVersion="8" minRefreshableVersion="3" recordCount="60" xr:uid="{E94E13E7-1D06-46ED-9F81-B8E09BD7302A}">
  <cacheSource type="worksheet">
    <worksheetSource ref="E1:H61" sheet="Lab 6 Dataset(Sheet1)"/>
  </cacheSource>
  <cacheFields count="4"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10.26" maxValue="49.65"/>
    </cacheField>
    <cacheField name="Revenue" numFmtId="0">
      <sharedItems containsSemiMixedTypes="0" containsString="0" containsNumber="1" minValue="15.62" maxValue="844.05"/>
    </cacheField>
    <cacheField name="Month" numFmtId="164">
      <sharedItems containsNonDate="0" count="3">
        <s v="2024-01"/>
        <s v="2024-02"/>
        <s v="2024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7.346966319441" createdVersion="8" refreshedVersion="8" minRefreshableVersion="3" recordCount="201" xr:uid="{DA066ED8-F2A8-436E-94C8-21A1A918967D}">
  <cacheSource type="worksheet">
    <worksheetSource ref="B1:H1048576" sheet="Lab 6 Dataset(Sheet1)"/>
  </cacheSource>
  <cacheFields count="7">
    <cacheField name="Salesperson" numFmtId="0">
      <sharedItems containsBlank="1" count="6">
        <s v="Alice"/>
        <s v="Diana"/>
        <s v="Edward"/>
        <s v="Bob"/>
        <s v="Charlie"/>
        <m/>
      </sharedItems>
    </cacheField>
    <cacheField name="Region" numFmtId="0">
      <sharedItems containsBlank="1" count="5">
        <s v="West"/>
        <s v="South"/>
        <s v="North"/>
        <s v="East"/>
        <m/>
      </sharedItems>
    </cacheField>
    <cacheField name="Product" numFmtId="0">
      <sharedItems containsBlank="1" count="5">
        <s v="Product C"/>
        <s v="Product B"/>
        <s v="Product A"/>
        <s v="Product D"/>
        <m/>
      </sharedItems>
    </cacheField>
    <cacheField name="Units Sold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minValue="10.130000000000001" maxValue="49.93"/>
    </cacheField>
    <cacheField name="Revenue" numFmtId="0">
      <sharedItems containsString="0" containsBlank="1" containsNumber="1" minValue="14.83" maxValue="936.13"/>
    </cacheField>
    <cacheField name="Month" numFmtId="164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North"/>
    <x v="0"/>
    <n v="17"/>
    <n v="29.44"/>
    <n v="500.48"/>
  </r>
  <r>
    <x v="1"/>
    <x v="0"/>
    <s v="East"/>
    <x v="1"/>
    <n v="17"/>
    <n v="15.57"/>
    <n v="264.69"/>
  </r>
  <r>
    <x v="2"/>
    <x v="1"/>
    <s v="East"/>
    <x v="1"/>
    <n v="10"/>
    <n v="13.95"/>
    <n v="139.5"/>
  </r>
  <r>
    <x v="3"/>
    <x v="2"/>
    <s v="West"/>
    <x v="2"/>
    <n v="12"/>
    <n v="27.37"/>
    <n v="328.44"/>
  </r>
  <r>
    <x v="4"/>
    <x v="3"/>
    <s v="West"/>
    <x v="3"/>
    <n v="17"/>
    <n v="20.420000000000002"/>
    <n v="347.14"/>
  </r>
  <r>
    <x v="5"/>
    <x v="1"/>
    <s v="North"/>
    <x v="3"/>
    <n v="1"/>
    <n v="34.479999999999997"/>
    <n v="34.479999999999997"/>
  </r>
  <r>
    <x v="6"/>
    <x v="3"/>
    <s v="East"/>
    <x v="2"/>
    <n v="7"/>
    <n v="46.68"/>
    <n v="326.76"/>
  </r>
  <r>
    <x v="7"/>
    <x v="3"/>
    <s v="South"/>
    <x v="3"/>
    <n v="3"/>
    <n v="13.22"/>
    <n v="39.659999999999997"/>
  </r>
  <r>
    <x v="8"/>
    <x v="4"/>
    <s v="West"/>
    <x v="2"/>
    <n v="10"/>
    <n v="32.049999999999997"/>
    <n v="320.5"/>
  </r>
  <r>
    <x v="9"/>
    <x v="1"/>
    <s v="East"/>
    <x v="1"/>
    <n v="20"/>
    <n v="31.89"/>
    <n v="637.79999999999995"/>
  </r>
  <r>
    <x v="10"/>
    <x v="0"/>
    <s v="North"/>
    <x v="3"/>
    <n v="11"/>
    <n v="33.03"/>
    <n v="363.33"/>
  </r>
  <r>
    <x v="11"/>
    <x v="3"/>
    <s v="South"/>
    <x v="1"/>
    <n v="2"/>
    <n v="34.51"/>
    <n v="69.02"/>
  </r>
  <r>
    <x v="12"/>
    <x v="2"/>
    <s v="West"/>
    <x v="2"/>
    <n v="3"/>
    <n v="37.15"/>
    <n v="111.45"/>
  </r>
  <r>
    <x v="13"/>
    <x v="3"/>
    <s v="North"/>
    <x v="2"/>
    <n v="18"/>
    <n v="37.340000000000003"/>
    <n v="672.12"/>
  </r>
  <r>
    <x v="9"/>
    <x v="4"/>
    <s v="East"/>
    <x v="1"/>
    <n v="7"/>
    <n v="45.8"/>
    <n v="320.60000000000002"/>
  </r>
  <r>
    <x v="14"/>
    <x v="0"/>
    <s v="East"/>
    <x v="3"/>
    <n v="16"/>
    <n v="36.409999999999997"/>
    <n v="582.55999999999995"/>
  </r>
  <r>
    <x v="15"/>
    <x v="2"/>
    <s v="North"/>
    <x v="0"/>
    <n v="20"/>
    <n v="14.61"/>
    <n v="292.2"/>
  </r>
  <r>
    <x v="16"/>
    <x v="2"/>
    <s v="South"/>
    <x v="1"/>
    <n v="1"/>
    <n v="39.26"/>
    <n v="39.26"/>
  </r>
  <r>
    <x v="17"/>
    <x v="3"/>
    <s v="East"/>
    <x v="1"/>
    <n v="11"/>
    <n v="27.05"/>
    <n v="297.55"/>
  </r>
  <r>
    <x v="18"/>
    <x v="1"/>
    <s v="South"/>
    <x v="1"/>
    <n v="2"/>
    <n v="42.68"/>
    <n v="85.36"/>
  </r>
  <r>
    <x v="19"/>
    <x v="4"/>
    <s v="North"/>
    <x v="2"/>
    <n v="4"/>
    <n v="35.4"/>
    <n v="141.6"/>
  </r>
  <r>
    <x v="20"/>
    <x v="4"/>
    <s v="North"/>
    <x v="3"/>
    <n v="3"/>
    <n v="24.81"/>
    <n v="74.430000000000007"/>
  </r>
  <r>
    <x v="17"/>
    <x v="1"/>
    <s v="North"/>
    <x v="1"/>
    <n v="6"/>
    <n v="38.72"/>
    <n v="232.32"/>
  </r>
  <r>
    <x v="21"/>
    <x v="3"/>
    <s v="North"/>
    <x v="2"/>
    <n v="18"/>
    <n v="27.02"/>
    <n v="486.36"/>
  </r>
  <r>
    <x v="22"/>
    <x v="2"/>
    <s v="North"/>
    <x v="1"/>
    <n v="3"/>
    <n v="35.880000000000003"/>
    <n v="107.64"/>
  </r>
  <r>
    <x v="23"/>
    <x v="0"/>
    <s v="South"/>
    <x v="2"/>
    <n v="17"/>
    <n v="28.69"/>
    <n v="487.73"/>
  </r>
  <r>
    <x v="24"/>
    <x v="1"/>
    <s v="West"/>
    <x v="1"/>
    <n v="9"/>
    <n v="24.34"/>
    <n v="219.06"/>
  </r>
  <r>
    <x v="25"/>
    <x v="4"/>
    <s v="South"/>
    <x v="1"/>
    <n v="2"/>
    <n v="41.55"/>
    <n v="83.1"/>
  </r>
  <r>
    <x v="26"/>
    <x v="3"/>
    <s v="East"/>
    <x v="0"/>
    <n v="4"/>
    <n v="33.869999999999997"/>
    <n v="135.47999999999999"/>
  </r>
  <r>
    <x v="27"/>
    <x v="3"/>
    <s v="North"/>
    <x v="3"/>
    <n v="14"/>
    <n v="46"/>
    <n v="644"/>
  </r>
  <r>
    <x v="28"/>
    <x v="2"/>
    <s v="East"/>
    <x v="3"/>
    <n v="9"/>
    <n v="16.14"/>
    <n v="145.26"/>
  </r>
  <r>
    <x v="29"/>
    <x v="1"/>
    <s v="West"/>
    <x v="2"/>
    <n v="11"/>
    <n v="39.56"/>
    <n v="435.16"/>
  </r>
  <r>
    <x v="30"/>
    <x v="2"/>
    <s v="South"/>
    <x v="1"/>
    <n v="16"/>
    <n v="24.09"/>
    <n v="385.44"/>
  </r>
  <r>
    <x v="10"/>
    <x v="2"/>
    <s v="South"/>
    <x v="0"/>
    <n v="13"/>
    <n v="39.94"/>
    <n v="519.22"/>
  </r>
  <r>
    <x v="31"/>
    <x v="1"/>
    <s v="North"/>
    <x v="1"/>
    <n v="11"/>
    <n v="16.399999999999999"/>
    <n v="180.4"/>
  </r>
  <r>
    <x v="32"/>
    <x v="0"/>
    <s v="West"/>
    <x v="3"/>
    <n v="2"/>
    <n v="26.09"/>
    <n v="52.18"/>
  </r>
  <r>
    <x v="33"/>
    <x v="4"/>
    <s v="West"/>
    <x v="2"/>
    <n v="6"/>
    <n v="27.81"/>
    <n v="166.86"/>
  </r>
  <r>
    <x v="34"/>
    <x v="3"/>
    <s v="West"/>
    <x v="3"/>
    <n v="18"/>
    <n v="34.159999999999997"/>
    <n v="614.88"/>
  </r>
  <r>
    <x v="35"/>
    <x v="1"/>
    <s v="West"/>
    <x v="0"/>
    <n v="10"/>
    <n v="43.51"/>
    <n v="435.1"/>
  </r>
  <r>
    <x v="36"/>
    <x v="0"/>
    <s v="South"/>
    <x v="2"/>
    <n v="5"/>
    <n v="49.47"/>
    <n v="247.35"/>
  </r>
  <r>
    <x v="37"/>
    <x v="0"/>
    <s v="East"/>
    <x v="2"/>
    <n v="7"/>
    <n v="10.57"/>
    <n v="73.989999999999995"/>
  </r>
  <r>
    <x v="38"/>
    <x v="4"/>
    <s v="North"/>
    <x v="1"/>
    <n v="4"/>
    <n v="34.33"/>
    <n v="137.32"/>
  </r>
  <r>
    <x v="39"/>
    <x v="2"/>
    <s v="East"/>
    <x v="1"/>
    <n v="4"/>
    <n v="29.02"/>
    <n v="116.08"/>
  </r>
  <r>
    <x v="40"/>
    <x v="1"/>
    <s v="North"/>
    <x v="0"/>
    <n v="15"/>
    <n v="41.99"/>
    <n v="629.85"/>
  </r>
  <r>
    <x v="17"/>
    <x v="2"/>
    <s v="South"/>
    <x v="0"/>
    <n v="4"/>
    <n v="44.87"/>
    <n v="179.48"/>
  </r>
  <r>
    <x v="41"/>
    <x v="1"/>
    <s v="North"/>
    <x v="2"/>
    <n v="7"/>
    <n v="37.24"/>
    <n v="260.68"/>
  </r>
  <r>
    <x v="42"/>
    <x v="2"/>
    <s v="East"/>
    <x v="2"/>
    <n v="20"/>
    <n v="36.21"/>
    <n v="724.2"/>
  </r>
  <r>
    <x v="43"/>
    <x v="0"/>
    <s v="West"/>
    <x v="0"/>
    <n v="18"/>
    <n v="17.13"/>
    <n v="308.33999999999997"/>
  </r>
  <r>
    <x v="44"/>
    <x v="4"/>
    <s v="East"/>
    <x v="2"/>
    <n v="5"/>
    <n v="16.04"/>
    <n v="80.2"/>
  </r>
  <r>
    <x v="6"/>
    <x v="2"/>
    <s v="East"/>
    <x v="2"/>
    <n v="11"/>
    <n v="41.18"/>
    <n v="452.98"/>
  </r>
  <r>
    <x v="45"/>
    <x v="1"/>
    <s v="East"/>
    <x v="1"/>
    <n v="5"/>
    <n v="49.28"/>
    <n v="246.4"/>
  </r>
  <r>
    <x v="11"/>
    <x v="2"/>
    <s v="West"/>
    <x v="1"/>
    <n v="10"/>
    <n v="14.6"/>
    <n v="146"/>
  </r>
  <r>
    <x v="46"/>
    <x v="1"/>
    <s v="East"/>
    <x v="1"/>
    <n v="17"/>
    <n v="39.15"/>
    <n v="665.55"/>
  </r>
  <r>
    <x v="47"/>
    <x v="0"/>
    <s v="East"/>
    <x v="0"/>
    <n v="14"/>
    <n v="14.35"/>
    <n v="200.9"/>
  </r>
  <r>
    <x v="48"/>
    <x v="0"/>
    <s v="West"/>
    <x v="0"/>
    <n v="11"/>
    <n v="14.97"/>
    <n v="164.67"/>
  </r>
  <r>
    <x v="17"/>
    <x v="0"/>
    <s v="West"/>
    <x v="2"/>
    <n v="10"/>
    <n v="23.4"/>
    <n v="234"/>
  </r>
  <r>
    <x v="49"/>
    <x v="3"/>
    <s v="South"/>
    <x v="3"/>
    <n v="3"/>
    <n v="12.63"/>
    <n v="37.89"/>
  </r>
  <r>
    <x v="50"/>
    <x v="3"/>
    <s v="South"/>
    <x v="2"/>
    <n v="13"/>
    <n v="10.31"/>
    <n v="134.03"/>
  </r>
  <r>
    <x v="51"/>
    <x v="4"/>
    <s v="East"/>
    <x v="3"/>
    <n v="16"/>
    <n v="41.53"/>
    <n v="664.48"/>
  </r>
  <r>
    <x v="52"/>
    <x v="3"/>
    <s v="West"/>
    <x v="2"/>
    <n v="12"/>
    <n v="18.809999999999999"/>
    <n v="225.72"/>
  </r>
  <r>
    <x v="53"/>
    <x v="4"/>
    <s v="South"/>
    <x v="3"/>
    <n v="7"/>
    <n v="24.34"/>
    <n v="170.38"/>
  </r>
  <r>
    <x v="54"/>
    <x v="1"/>
    <s v="West"/>
    <x v="1"/>
    <n v="4"/>
    <n v="29.88"/>
    <n v="119.52"/>
  </r>
  <r>
    <x v="55"/>
    <x v="3"/>
    <s v="North"/>
    <x v="1"/>
    <n v="20"/>
    <n v="15.85"/>
    <n v="317"/>
  </r>
  <r>
    <x v="39"/>
    <x v="0"/>
    <s v="West"/>
    <x v="0"/>
    <n v="18"/>
    <n v="43.08"/>
    <n v="775.44"/>
  </r>
  <r>
    <x v="56"/>
    <x v="4"/>
    <s v="West"/>
    <x v="1"/>
    <n v="19"/>
    <n v="26.24"/>
    <n v="498.56"/>
  </r>
  <r>
    <x v="57"/>
    <x v="0"/>
    <s v="West"/>
    <x v="0"/>
    <n v="16"/>
    <n v="49.93"/>
    <n v="798.88"/>
  </r>
  <r>
    <x v="58"/>
    <x v="3"/>
    <s v="South"/>
    <x v="2"/>
    <n v="11"/>
    <n v="38.22"/>
    <n v="420.42"/>
  </r>
  <r>
    <x v="59"/>
    <x v="2"/>
    <s v="North"/>
    <x v="1"/>
    <n v="9"/>
    <n v="34.1"/>
    <n v="306.89999999999998"/>
  </r>
  <r>
    <x v="60"/>
    <x v="0"/>
    <s v="East"/>
    <x v="3"/>
    <n v="3"/>
    <n v="42"/>
    <n v="126"/>
  </r>
  <r>
    <x v="61"/>
    <x v="1"/>
    <s v="North"/>
    <x v="1"/>
    <n v="5"/>
    <n v="11.63"/>
    <n v="58.15"/>
  </r>
  <r>
    <x v="62"/>
    <x v="0"/>
    <s v="East"/>
    <x v="1"/>
    <n v="5"/>
    <n v="44.75"/>
    <n v="223.75"/>
  </r>
  <r>
    <x v="63"/>
    <x v="2"/>
    <s v="West"/>
    <x v="2"/>
    <n v="19"/>
    <n v="13.63"/>
    <n v="258.97000000000003"/>
  </r>
  <r>
    <x v="64"/>
    <x v="4"/>
    <s v="North"/>
    <x v="3"/>
    <n v="7"/>
    <n v="21.59"/>
    <n v="151.13"/>
  </r>
  <r>
    <x v="65"/>
    <x v="0"/>
    <s v="West"/>
    <x v="3"/>
    <n v="20"/>
    <n v="33.46"/>
    <n v="669.2"/>
  </r>
  <r>
    <x v="66"/>
    <x v="1"/>
    <s v="South"/>
    <x v="0"/>
    <n v="17"/>
    <n v="32.81"/>
    <n v="557.77"/>
  </r>
  <r>
    <x v="6"/>
    <x v="1"/>
    <s v="West"/>
    <x v="0"/>
    <n v="10"/>
    <n v="40.9"/>
    <n v="409"/>
  </r>
  <r>
    <x v="67"/>
    <x v="0"/>
    <s v="North"/>
    <x v="1"/>
    <n v="5"/>
    <n v="19.559999999999999"/>
    <n v="97.8"/>
  </r>
  <r>
    <x v="68"/>
    <x v="1"/>
    <s v="North"/>
    <x v="3"/>
    <n v="14"/>
    <n v="15.64"/>
    <n v="218.96"/>
  </r>
  <r>
    <x v="69"/>
    <x v="1"/>
    <s v="South"/>
    <x v="0"/>
    <n v="14"/>
    <n v="11.41"/>
    <n v="159.74"/>
  </r>
  <r>
    <x v="70"/>
    <x v="0"/>
    <s v="West"/>
    <x v="2"/>
    <n v="4"/>
    <n v="28.84"/>
    <n v="115.36"/>
  </r>
  <r>
    <x v="71"/>
    <x v="1"/>
    <s v="North"/>
    <x v="1"/>
    <n v="11"/>
    <n v="14.21"/>
    <n v="156.31"/>
  </r>
  <r>
    <x v="72"/>
    <x v="2"/>
    <s v="South"/>
    <x v="3"/>
    <n v="16"/>
    <n v="14.44"/>
    <n v="231.04"/>
  </r>
  <r>
    <x v="73"/>
    <x v="4"/>
    <s v="West"/>
    <x v="0"/>
    <n v="4"/>
    <n v="48.78"/>
    <n v="195.12"/>
  </r>
  <r>
    <x v="52"/>
    <x v="4"/>
    <s v="East"/>
    <x v="1"/>
    <n v="13"/>
    <n v="41.97"/>
    <n v="545.61"/>
  </r>
  <r>
    <x v="57"/>
    <x v="1"/>
    <s v="South"/>
    <x v="2"/>
    <n v="13"/>
    <n v="27.78"/>
    <n v="361.14"/>
  </r>
  <r>
    <x v="74"/>
    <x v="0"/>
    <s v="East"/>
    <x v="2"/>
    <n v="2"/>
    <n v="46.08"/>
    <n v="92.16"/>
  </r>
  <r>
    <x v="75"/>
    <x v="0"/>
    <s v="East"/>
    <x v="2"/>
    <n v="17"/>
    <n v="36.659999999999997"/>
    <n v="623.22"/>
  </r>
  <r>
    <x v="76"/>
    <x v="3"/>
    <s v="South"/>
    <x v="2"/>
    <n v="17"/>
    <n v="37.94"/>
    <n v="644.98"/>
  </r>
  <r>
    <x v="77"/>
    <x v="4"/>
    <s v="East"/>
    <x v="2"/>
    <n v="5"/>
    <n v="27.04"/>
    <n v="135.19999999999999"/>
  </r>
  <r>
    <x v="78"/>
    <x v="0"/>
    <s v="North"/>
    <x v="2"/>
    <n v="14"/>
    <n v="12.52"/>
    <n v="175.28"/>
  </r>
  <r>
    <x v="79"/>
    <x v="3"/>
    <s v="North"/>
    <x v="3"/>
    <n v="14"/>
    <n v="37.46"/>
    <n v="524.44000000000005"/>
  </r>
  <r>
    <x v="80"/>
    <x v="0"/>
    <s v="East"/>
    <x v="0"/>
    <n v="3"/>
    <n v="24.1"/>
    <n v="72.3"/>
  </r>
  <r>
    <x v="81"/>
    <x v="2"/>
    <s v="North"/>
    <x v="0"/>
    <n v="12"/>
    <n v="17.12"/>
    <n v="205.44"/>
  </r>
  <r>
    <x v="82"/>
    <x v="2"/>
    <s v="North"/>
    <x v="1"/>
    <n v="7"/>
    <n v="10.130000000000001"/>
    <n v="70.91"/>
  </r>
  <r>
    <x v="83"/>
    <x v="1"/>
    <s v="North"/>
    <x v="0"/>
    <n v="12"/>
    <n v="37.58"/>
    <n v="450.96"/>
  </r>
  <r>
    <x v="84"/>
    <x v="3"/>
    <s v="South"/>
    <x v="1"/>
    <n v="15"/>
    <n v="14.5"/>
    <n v="217.5"/>
  </r>
  <r>
    <x v="85"/>
    <x v="2"/>
    <s v="South"/>
    <x v="2"/>
    <n v="7"/>
    <n v="24.49"/>
    <n v="171.43"/>
  </r>
  <r>
    <x v="86"/>
    <x v="2"/>
    <s v="East"/>
    <x v="0"/>
    <n v="6"/>
    <n v="33.72"/>
    <n v="202.32"/>
  </r>
  <r>
    <x v="87"/>
    <x v="1"/>
    <s v="East"/>
    <x v="1"/>
    <n v="13"/>
    <n v="45.91"/>
    <n v="596.83000000000004"/>
  </r>
  <r>
    <x v="88"/>
    <x v="3"/>
    <s v="East"/>
    <x v="1"/>
    <n v="8"/>
    <n v="40.19"/>
    <n v="321.52"/>
  </r>
  <r>
    <x v="89"/>
    <x v="2"/>
    <s v="West"/>
    <x v="2"/>
    <n v="5"/>
    <n v="34.049999999999997"/>
    <n v="170.25"/>
  </r>
  <r>
    <x v="51"/>
    <x v="1"/>
    <s v="North"/>
    <x v="1"/>
    <n v="14"/>
    <n v="21.98"/>
    <n v="307.72000000000003"/>
  </r>
  <r>
    <x v="90"/>
    <x v="3"/>
    <s v="West"/>
    <x v="0"/>
    <n v="12"/>
    <n v="13.38"/>
    <n v="160.56"/>
  </r>
  <r>
    <x v="91"/>
    <x v="2"/>
    <s v="North"/>
    <x v="3"/>
    <n v="14"/>
    <n v="10.34"/>
    <n v="144.76"/>
  </r>
  <r>
    <x v="92"/>
    <x v="0"/>
    <s v="South"/>
    <x v="0"/>
    <n v="10"/>
    <n v="48.09"/>
    <n v="480.9"/>
  </r>
  <r>
    <x v="93"/>
    <x v="3"/>
    <s v="North"/>
    <x v="0"/>
    <n v="4"/>
    <n v="32.33"/>
    <n v="129.32"/>
  </r>
  <r>
    <x v="94"/>
    <x v="3"/>
    <s v="West"/>
    <x v="3"/>
    <n v="6"/>
    <n v="40.71"/>
    <n v="244.26"/>
  </r>
  <r>
    <x v="95"/>
    <x v="3"/>
    <s v="South"/>
    <x v="3"/>
    <n v="11"/>
    <n v="47.48"/>
    <n v="522.28"/>
  </r>
  <r>
    <x v="96"/>
    <x v="2"/>
    <s v="West"/>
    <x v="2"/>
    <n v="16"/>
    <n v="40.200000000000003"/>
    <n v="643.20000000000005"/>
  </r>
  <r>
    <x v="97"/>
    <x v="1"/>
    <s v="West"/>
    <x v="3"/>
    <n v="1"/>
    <n v="18.75"/>
    <n v="18.75"/>
  </r>
  <r>
    <x v="98"/>
    <x v="2"/>
    <s v="South"/>
    <x v="3"/>
    <n v="16"/>
    <n v="13.7"/>
    <n v="219.2"/>
  </r>
  <r>
    <x v="99"/>
    <x v="3"/>
    <s v="West"/>
    <x v="0"/>
    <n v="1"/>
    <n v="14.83"/>
    <n v="14.83"/>
  </r>
  <r>
    <x v="100"/>
    <x v="1"/>
    <s v="North"/>
    <x v="0"/>
    <n v="13"/>
    <n v="31.04"/>
    <n v="403.52"/>
  </r>
  <r>
    <x v="101"/>
    <x v="0"/>
    <s v="West"/>
    <x v="2"/>
    <n v="9"/>
    <n v="24.15"/>
    <n v="217.35"/>
  </r>
  <r>
    <x v="102"/>
    <x v="3"/>
    <s v="North"/>
    <x v="2"/>
    <n v="3"/>
    <n v="41.69"/>
    <n v="125.07"/>
  </r>
  <r>
    <x v="103"/>
    <x v="4"/>
    <s v="East"/>
    <x v="2"/>
    <n v="17"/>
    <n v="44.38"/>
    <n v="754.46"/>
  </r>
  <r>
    <x v="104"/>
    <x v="1"/>
    <s v="West"/>
    <x v="0"/>
    <n v="10"/>
    <n v="30.79"/>
    <n v="307.89999999999998"/>
  </r>
  <r>
    <x v="105"/>
    <x v="4"/>
    <s v="South"/>
    <x v="2"/>
    <n v="14"/>
    <n v="48.23"/>
    <n v="675.22"/>
  </r>
  <r>
    <x v="30"/>
    <x v="0"/>
    <s v="East"/>
    <x v="0"/>
    <n v="15"/>
    <n v="24.87"/>
    <n v="373.05"/>
  </r>
  <r>
    <x v="106"/>
    <x v="3"/>
    <s v="South"/>
    <x v="2"/>
    <n v="4"/>
    <n v="25.26"/>
    <n v="101.04"/>
  </r>
  <r>
    <x v="107"/>
    <x v="0"/>
    <s v="South"/>
    <x v="0"/>
    <n v="12"/>
    <n v="35.28"/>
    <n v="423.36"/>
  </r>
  <r>
    <x v="79"/>
    <x v="3"/>
    <s v="West"/>
    <x v="3"/>
    <n v="17"/>
    <n v="22.73"/>
    <n v="386.41"/>
  </r>
  <r>
    <x v="31"/>
    <x v="1"/>
    <s v="West"/>
    <x v="0"/>
    <n v="5"/>
    <n v="39.81"/>
    <n v="199.05"/>
  </r>
  <r>
    <x v="108"/>
    <x v="4"/>
    <s v="South"/>
    <x v="2"/>
    <n v="12"/>
    <n v="28.86"/>
    <n v="346.32"/>
  </r>
  <r>
    <x v="109"/>
    <x v="4"/>
    <s v="North"/>
    <x v="2"/>
    <n v="13"/>
    <n v="10.26"/>
    <n v="133.38"/>
  </r>
  <r>
    <x v="110"/>
    <x v="1"/>
    <s v="North"/>
    <x v="0"/>
    <n v="10"/>
    <n v="39.08"/>
    <n v="390.8"/>
  </r>
  <r>
    <x v="111"/>
    <x v="3"/>
    <s v="East"/>
    <x v="1"/>
    <n v="4"/>
    <n v="27.36"/>
    <n v="109.44"/>
  </r>
  <r>
    <x v="112"/>
    <x v="0"/>
    <s v="South"/>
    <x v="0"/>
    <n v="14"/>
    <n v="35.92"/>
    <n v="502.88"/>
  </r>
  <r>
    <x v="49"/>
    <x v="0"/>
    <s v="South"/>
    <x v="3"/>
    <n v="5"/>
    <n v="30.97"/>
    <n v="154.85"/>
  </r>
  <r>
    <x v="13"/>
    <x v="3"/>
    <s v="South"/>
    <x v="3"/>
    <n v="12"/>
    <n v="41.57"/>
    <n v="498.84"/>
  </r>
  <r>
    <x v="113"/>
    <x v="0"/>
    <s v="West"/>
    <x v="3"/>
    <n v="8"/>
    <n v="41.82"/>
    <n v="334.56"/>
  </r>
  <r>
    <x v="114"/>
    <x v="3"/>
    <s v="North"/>
    <x v="3"/>
    <n v="2"/>
    <n v="19.36"/>
    <n v="38.72"/>
  </r>
  <r>
    <x v="50"/>
    <x v="3"/>
    <s v="East"/>
    <x v="2"/>
    <n v="6"/>
    <n v="19.32"/>
    <n v="115.92"/>
  </r>
  <r>
    <x v="115"/>
    <x v="4"/>
    <s v="North"/>
    <x v="0"/>
    <n v="12"/>
    <n v="26.46"/>
    <n v="317.52"/>
  </r>
  <r>
    <x v="116"/>
    <x v="4"/>
    <s v="West"/>
    <x v="3"/>
    <n v="16"/>
    <n v="20.190000000000001"/>
    <n v="323.04000000000002"/>
  </r>
  <r>
    <x v="117"/>
    <x v="3"/>
    <s v="East"/>
    <x v="0"/>
    <n v="2"/>
    <n v="11.75"/>
    <n v="23.5"/>
  </r>
  <r>
    <x v="104"/>
    <x v="2"/>
    <s v="North"/>
    <x v="0"/>
    <n v="1"/>
    <n v="15.62"/>
    <n v="15.62"/>
  </r>
  <r>
    <x v="118"/>
    <x v="3"/>
    <s v="West"/>
    <x v="1"/>
    <n v="15"/>
    <n v="17.71"/>
    <n v="265.64999999999998"/>
  </r>
  <r>
    <x v="119"/>
    <x v="1"/>
    <s v="North"/>
    <x v="0"/>
    <n v="11"/>
    <n v="31.44"/>
    <n v="345.84"/>
  </r>
  <r>
    <x v="120"/>
    <x v="2"/>
    <s v="North"/>
    <x v="2"/>
    <n v="7"/>
    <n v="24.75"/>
    <n v="173.25"/>
  </r>
  <r>
    <x v="121"/>
    <x v="4"/>
    <s v="East"/>
    <x v="1"/>
    <n v="7"/>
    <n v="20.05"/>
    <n v="140.35"/>
  </r>
  <r>
    <x v="47"/>
    <x v="2"/>
    <s v="West"/>
    <x v="0"/>
    <n v="16"/>
    <n v="23.76"/>
    <n v="380.16"/>
  </r>
  <r>
    <x v="43"/>
    <x v="3"/>
    <s v="North"/>
    <x v="0"/>
    <n v="18"/>
    <n v="12.89"/>
    <n v="232.02"/>
  </r>
  <r>
    <x v="63"/>
    <x v="0"/>
    <s v="West"/>
    <x v="2"/>
    <n v="14"/>
    <n v="49.16"/>
    <n v="688.24"/>
  </r>
  <r>
    <x v="63"/>
    <x v="0"/>
    <s v="North"/>
    <x v="2"/>
    <n v="3"/>
    <n v="19.649999999999999"/>
    <n v="58.95"/>
  </r>
  <r>
    <x v="122"/>
    <x v="0"/>
    <s v="South"/>
    <x v="3"/>
    <n v="20"/>
    <n v="13.09"/>
    <n v="261.8"/>
  </r>
  <r>
    <x v="123"/>
    <x v="4"/>
    <s v="West"/>
    <x v="2"/>
    <n v="6"/>
    <n v="19.989999999999998"/>
    <n v="119.94"/>
  </r>
  <r>
    <x v="124"/>
    <x v="3"/>
    <s v="East"/>
    <x v="0"/>
    <n v="11"/>
    <n v="49.79"/>
    <n v="547.69000000000005"/>
  </r>
  <r>
    <x v="125"/>
    <x v="4"/>
    <s v="East"/>
    <x v="1"/>
    <n v="10"/>
    <n v="41.1"/>
    <n v="411"/>
  </r>
  <r>
    <x v="126"/>
    <x v="4"/>
    <s v="West"/>
    <x v="0"/>
    <n v="9"/>
    <n v="19.27"/>
    <n v="173.43"/>
  </r>
  <r>
    <x v="127"/>
    <x v="4"/>
    <s v="North"/>
    <x v="1"/>
    <n v="14"/>
    <n v="19.95"/>
    <n v="279.3"/>
  </r>
  <r>
    <x v="128"/>
    <x v="1"/>
    <s v="West"/>
    <x v="2"/>
    <n v="4"/>
    <n v="25.39"/>
    <n v="101.56"/>
  </r>
  <r>
    <x v="129"/>
    <x v="1"/>
    <s v="East"/>
    <x v="1"/>
    <n v="18"/>
    <n v="36.42"/>
    <n v="655.56"/>
  </r>
  <r>
    <x v="7"/>
    <x v="3"/>
    <s v="North"/>
    <x v="0"/>
    <n v="11"/>
    <n v="19.34"/>
    <n v="212.74"/>
  </r>
  <r>
    <x v="106"/>
    <x v="0"/>
    <s v="East"/>
    <x v="1"/>
    <n v="5"/>
    <n v="42.39"/>
    <n v="211.95"/>
  </r>
  <r>
    <x v="130"/>
    <x v="4"/>
    <s v="East"/>
    <x v="0"/>
    <n v="19"/>
    <n v="35.39"/>
    <n v="672.41"/>
  </r>
  <r>
    <x v="13"/>
    <x v="0"/>
    <s v="South"/>
    <x v="1"/>
    <n v="17"/>
    <n v="49.65"/>
    <n v="844.05"/>
  </r>
  <r>
    <x v="131"/>
    <x v="3"/>
    <s v="West"/>
    <x v="1"/>
    <n v="8"/>
    <n v="39.299999999999997"/>
    <n v="314.39999999999998"/>
  </r>
  <r>
    <x v="132"/>
    <x v="0"/>
    <s v="East"/>
    <x v="1"/>
    <n v="16"/>
    <n v="46.03"/>
    <n v="736.48"/>
  </r>
  <r>
    <x v="133"/>
    <x v="4"/>
    <s v="North"/>
    <x v="0"/>
    <n v="16"/>
    <n v="28.22"/>
    <n v="451.52"/>
  </r>
  <r>
    <x v="134"/>
    <x v="3"/>
    <s v="South"/>
    <x v="3"/>
    <n v="16"/>
    <n v="31.84"/>
    <n v="509.44"/>
  </r>
  <r>
    <x v="135"/>
    <x v="1"/>
    <s v="East"/>
    <x v="1"/>
    <n v="20"/>
    <n v="26.07"/>
    <n v="521.4"/>
  </r>
  <r>
    <x v="74"/>
    <x v="2"/>
    <s v="East"/>
    <x v="3"/>
    <n v="2"/>
    <n v="18.350000000000001"/>
    <n v="36.700000000000003"/>
  </r>
  <r>
    <x v="136"/>
    <x v="3"/>
    <s v="East"/>
    <x v="3"/>
    <n v="8"/>
    <n v="20.399999999999999"/>
    <n v="163.19999999999999"/>
  </r>
  <r>
    <x v="137"/>
    <x v="3"/>
    <s v="East"/>
    <x v="2"/>
    <n v="12"/>
    <n v="32.94"/>
    <n v="395.28"/>
  </r>
  <r>
    <x v="138"/>
    <x v="3"/>
    <s v="East"/>
    <x v="2"/>
    <n v="16"/>
    <n v="35.11"/>
    <n v="561.76"/>
  </r>
  <r>
    <x v="139"/>
    <x v="3"/>
    <s v="North"/>
    <x v="2"/>
    <n v="8"/>
    <n v="47.82"/>
    <n v="382.56"/>
  </r>
  <r>
    <x v="140"/>
    <x v="1"/>
    <s v="North"/>
    <x v="0"/>
    <n v="14"/>
    <n v="15.43"/>
    <n v="216.02"/>
  </r>
  <r>
    <x v="141"/>
    <x v="0"/>
    <s v="West"/>
    <x v="1"/>
    <n v="12"/>
    <n v="22.48"/>
    <n v="269.76"/>
  </r>
  <r>
    <x v="142"/>
    <x v="2"/>
    <s v="West"/>
    <x v="3"/>
    <n v="1"/>
    <n v="26.37"/>
    <n v="26.37"/>
  </r>
  <r>
    <x v="143"/>
    <x v="4"/>
    <s v="West"/>
    <x v="2"/>
    <n v="19"/>
    <n v="46.86"/>
    <n v="890.34"/>
  </r>
  <r>
    <x v="144"/>
    <x v="0"/>
    <s v="South"/>
    <x v="2"/>
    <n v="17"/>
    <n v="15.53"/>
    <n v="264.01"/>
  </r>
  <r>
    <x v="145"/>
    <x v="4"/>
    <s v="South"/>
    <x v="2"/>
    <n v="11"/>
    <n v="19.5"/>
    <n v="214.5"/>
  </r>
  <r>
    <x v="146"/>
    <x v="3"/>
    <s v="North"/>
    <x v="1"/>
    <n v="18"/>
    <n v="16.73"/>
    <n v="301.14"/>
  </r>
  <r>
    <x v="147"/>
    <x v="0"/>
    <s v="North"/>
    <x v="3"/>
    <n v="5"/>
    <n v="34.6"/>
    <n v="173"/>
  </r>
  <r>
    <x v="75"/>
    <x v="2"/>
    <s v="East"/>
    <x v="3"/>
    <n v="1"/>
    <n v="35.03"/>
    <n v="35.03"/>
  </r>
  <r>
    <x v="45"/>
    <x v="0"/>
    <s v="North"/>
    <x v="0"/>
    <n v="10"/>
    <n v="36.869999999999997"/>
    <n v="368.7"/>
  </r>
  <r>
    <x v="148"/>
    <x v="3"/>
    <s v="East"/>
    <x v="1"/>
    <n v="13"/>
    <n v="23.51"/>
    <n v="305.63"/>
  </r>
  <r>
    <x v="149"/>
    <x v="0"/>
    <s v="North"/>
    <x v="0"/>
    <n v="17"/>
    <n v="46.02"/>
    <n v="782.34"/>
  </r>
  <r>
    <x v="72"/>
    <x v="0"/>
    <s v="North"/>
    <x v="0"/>
    <n v="2"/>
    <n v="28.24"/>
    <n v="56.48"/>
  </r>
  <r>
    <x v="150"/>
    <x v="0"/>
    <s v="East"/>
    <x v="3"/>
    <n v="2"/>
    <n v="10.83"/>
    <n v="21.66"/>
  </r>
  <r>
    <x v="151"/>
    <x v="2"/>
    <s v="East"/>
    <x v="1"/>
    <n v="17"/>
    <n v="30.65"/>
    <n v="521.04999999999995"/>
  </r>
  <r>
    <x v="0"/>
    <x v="2"/>
    <s v="South"/>
    <x v="2"/>
    <n v="19"/>
    <n v="49.27"/>
    <n v="936.13"/>
  </r>
  <r>
    <x v="152"/>
    <x v="4"/>
    <s v="East"/>
    <x v="1"/>
    <n v="5"/>
    <n v="23.23"/>
    <n v="116.15"/>
  </r>
  <r>
    <x v="153"/>
    <x v="4"/>
    <s v="North"/>
    <x v="1"/>
    <n v="12"/>
    <n v="24.53"/>
    <n v="294.36"/>
  </r>
  <r>
    <x v="154"/>
    <x v="2"/>
    <s v="East"/>
    <x v="3"/>
    <n v="13"/>
    <n v="34.03"/>
    <n v="442.39"/>
  </r>
  <r>
    <x v="155"/>
    <x v="1"/>
    <s v="South"/>
    <x v="2"/>
    <n v="15"/>
    <n v="15.03"/>
    <n v="225.45"/>
  </r>
  <r>
    <x v="153"/>
    <x v="0"/>
    <s v="East"/>
    <x v="1"/>
    <n v="3"/>
    <n v="31.96"/>
    <n v="95.88"/>
  </r>
  <r>
    <x v="156"/>
    <x v="2"/>
    <s v="South"/>
    <x v="1"/>
    <n v="3"/>
    <n v="36.35"/>
    <n v="109.05"/>
  </r>
  <r>
    <x v="157"/>
    <x v="4"/>
    <s v="North"/>
    <x v="3"/>
    <n v="14"/>
    <n v="20.63"/>
    <n v="288.82"/>
  </r>
  <r>
    <x v="128"/>
    <x v="1"/>
    <s v="West"/>
    <x v="0"/>
    <n v="9"/>
    <n v="31.51"/>
    <n v="283.58999999999997"/>
  </r>
  <r>
    <x v="130"/>
    <x v="2"/>
    <s v="East"/>
    <x v="1"/>
    <n v="14"/>
    <n v="41.66"/>
    <n v="583.24"/>
  </r>
  <r>
    <x v="158"/>
    <x v="4"/>
    <s v="South"/>
    <x v="3"/>
    <n v="12"/>
    <n v="28.57"/>
    <n v="342.84"/>
  </r>
  <r>
    <x v="45"/>
    <x v="4"/>
    <s v="West"/>
    <x v="1"/>
    <n v="1"/>
    <n v="24.49"/>
    <n v="24.49"/>
  </r>
  <r>
    <x v="26"/>
    <x v="3"/>
    <s v="East"/>
    <x v="3"/>
    <n v="1"/>
    <n v="39.24"/>
    <n v="39.24"/>
  </r>
  <r>
    <x v="159"/>
    <x v="4"/>
    <s v="South"/>
    <x v="0"/>
    <n v="6"/>
    <n v="47.8"/>
    <n v="286.8"/>
  </r>
  <r>
    <x v="77"/>
    <x v="1"/>
    <s v="West"/>
    <x v="1"/>
    <n v="15"/>
    <n v="44.55"/>
    <n v="668.25"/>
  </r>
  <r>
    <x v="135"/>
    <x v="1"/>
    <s v="South"/>
    <x v="1"/>
    <n v="15"/>
    <n v="46.94"/>
    <n v="704.1"/>
  </r>
  <r>
    <x v="123"/>
    <x v="0"/>
    <s v="East"/>
    <x v="0"/>
    <n v="14"/>
    <n v="45.27"/>
    <n v="633.78"/>
  </r>
  <r>
    <x v="160"/>
    <x v="4"/>
    <s v="East"/>
    <x v="2"/>
    <n v="10"/>
    <n v="11.21"/>
    <n v="11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West"/>
    <s v="Product C"/>
    <n v="10"/>
    <n v="43.51"/>
    <n v="435.1"/>
    <x v="0"/>
  </r>
  <r>
    <x v="1"/>
    <s v="South"/>
    <s v="Product C"/>
    <n v="5"/>
    <n v="49.47"/>
    <n v="247.35"/>
    <x v="0"/>
  </r>
  <r>
    <x v="2"/>
    <s v="North"/>
    <s v="Product B"/>
    <n v="4"/>
    <n v="34.33"/>
    <n v="137.32"/>
    <x v="0"/>
  </r>
  <r>
    <x v="0"/>
    <s v="East"/>
    <s v="Product B"/>
    <n v="5"/>
    <n v="49.28"/>
    <n v="246.4"/>
    <x v="0"/>
  </r>
  <r>
    <x v="1"/>
    <s v="East"/>
    <s v="Product B"/>
    <n v="5"/>
    <n v="44.75"/>
    <n v="223.75"/>
    <x v="0"/>
  </r>
  <r>
    <x v="0"/>
    <s v="South"/>
    <s v="Product C"/>
    <n v="17"/>
    <n v="32.81"/>
    <n v="557.77"/>
    <x v="0"/>
  </r>
  <r>
    <x v="2"/>
    <s v="West"/>
    <s v="Product C"/>
    <n v="4"/>
    <n v="48.78"/>
    <n v="195.12"/>
    <x v="0"/>
  </r>
  <r>
    <x v="1"/>
    <s v="East"/>
    <s v="Product A"/>
    <n v="17"/>
    <n v="36.659999999999997"/>
    <n v="623.22"/>
    <x v="0"/>
  </r>
  <r>
    <x v="1"/>
    <s v="East"/>
    <s v="Product C"/>
    <n v="3"/>
    <n v="24.1"/>
    <n v="72.3"/>
    <x v="0"/>
  </r>
  <r>
    <x v="2"/>
    <s v="South"/>
    <s v="Product A"/>
    <n v="12"/>
    <n v="28.86"/>
    <n v="346.32"/>
    <x v="0"/>
  </r>
  <r>
    <x v="2"/>
    <s v="North"/>
    <s v="Product A"/>
    <n v="13"/>
    <n v="10.26"/>
    <n v="133.38"/>
    <x v="0"/>
  </r>
  <r>
    <x v="0"/>
    <s v="North"/>
    <s v="Product C"/>
    <n v="10"/>
    <n v="39.08"/>
    <n v="390.8"/>
    <x v="0"/>
  </r>
  <r>
    <x v="2"/>
    <s v="West"/>
    <s v="Product D"/>
    <n v="16"/>
    <n v="20.190000000000001"/>
    <n v="323.04000000000002"/>
    <x v="0"/>
  </r>
  <r>
    <x v="3"/>
    <s v="South"/>
    <s v="Product D"/>
    <n v="16"/>
    <n v="31.84"/>
    <n v="509.44"/>
    <x v="0"/>
  </r>
  <r>
    <x v="3"/>
    <s v="East"/>
    <s v="Product A"/>
    <n v="16"/>
    <n v="35.11"/>
    <n v="561.76"/>
    <x v="0"/>
  </r>
  <r>
    <x v="3"/>
    <s v="North"/>
    <s v="Product A"/>
    <n v="8"/>
    <n v="47.82"/>
    <n v="382.56"/>
    <x v="0"/>
  </r>
  <r>
    <x v="4"/>
    <s v="East"/>
    <s v="Product D"/>
    <n v="1"/>
    <n v="35.03"/>
    <n v="35.03"/>
    <x v="0"/>
  </r>
  <r>
    <x v="1"/>
    <s v="North"/>
    <s v="Product C"/>
    <n v="10"/>
    <n v="36.869999999999997"/>
    <n v="368.7"/>
    <x v="0"/>
  </r>
  <r>
    <x v="4"/>
    <s v="East"/>
    <s v="Product B"/>
    <n v="17"/>
    <n v="30.65"/>
    <n v="521.04999999999995"/>
    <x v="0"/>
  </r>
  <r>
    <x v="2"/>
    <s v="North"/>
    <s v="Product B"/>
    <n v="12"/>
    <n v="24.53"/>
    <n v="294.36"/>
    <x v="0"/>
  </r>
  <r>
    <x v="1"/>
    <s v="East"/>
    <s v="Product B"/>
    <n v="3"/>
    <n v="31.96"/>
    <n v="95.88"/>
    <x v="0"/>
  </r>
  <r>
    <x v="2"/>
    <s v="South"/>
    <s v="Product D"/>
    <n v="12"/>
    <n v="28.57"/>
    <n v="342.84"/>
    <x v="0"/>
  </r>
  <r>
    <x v="2"/>
    <s v="West"/>
    <s v="Product B"/>
    <n v="1"/>
    <n v="24.49"/>
    <n v="24.49"/>
    <x v="0"/>
  </r>
  <r>
    <x v="4"/>
    <s v="West"/>
    <s v="Product A"/>
    <n v="12"/>
    <n v="27.37"/>
    <n v="328.44"/>
    <x v="1"/>
  </r>
  <r>
    <x v="3"/>
    <s v="East"/>
    <s v="Product B"/>
    <n v="11"/>
    <n v="27.05"/>
    <n v="297.55"/>
    <x v="1"/>
  </r>
  <r>
    <x v="0"/>
    <s v="South"/>
    <s v="Product B"/>
    <n v="2"/>
    <n v="42.68"/>
    <n v="85.36"/>
    <x v="1"/>
  </r>
  <r>
    <x v="0"/>
    <s v="North"/>
    <s v="Product B"/>
    <n v="6"/>
    <n v="38.72"/>
    <n v="232.32"/>
    <x v="1"/>
  </r>
  <r>
    <x v="4"/>
    <s v="North"/>
    <s v="Product B"/>
    <n v="3"/>
    <n v="35.880000000000003"/>
    <n v="107.64"/>
    <x v="1"/>
  </r>
  <r>
    <x v="4"/>
    <s v="South"/>
    <s v="Product C"/>
    <n v="4"/>
    <n v="44.87"/>
    <n v="179.48"/>
    <x v="1"/>
  </r>
  <r>
    <x v="1"/>
    <s v="West"/>
    <s v="Product A"/>
    <n v="10"/>
    <n v="23.4"/>
    <n v="234"/>
    <x v="1"/>
  </r>
  <r>
    <x v="3"/>
    <s v="South"/>
    <s v="Product A"/>
    <n v="13"/>
    <n v="10.31"/>
    <n v="134.03"/>
    <x v="1"/>
  </r>
  <r>
    <x v="0"/>
    <s v="West"/>
    <s v="Product B"/>
    <n v="4"/>
    <n v="29.88"/>
    <n v="119.52"/>
    <x v="1"/>
  </r>
  <r>
    <x v="2"/>
    <s v="West"/>
    <s v="Product B"/>
    <n v="19"/>
    <n v="26.24"/>
    <n v="498.56"/>
    <x v="1"/>
  </r>
  <r>
    <x v="0"/>
    <s v="East"/>
    <s v="Product B"/>
    <n v="13"/>
    <n v="45.91"/>
    <n v="596.83000000000004"/>
    <x v="1"/>
  </r>
  <r>
    <x v="3"/>
    <s v="North"/>
    <s v="Product C"/>
    <n v="4"/>
    <n v="32.33"/>
    <n v="129.32"/>
    <x v="1"/>
  </r>
  <r>
    <x v="4"/>
    <s v="South"/>
    <s v="Product D"/>
    <n v="16"/>
    <n v="13.7"/>
    <n v="219.2"/>
    <x v="1"/>
  </r>
  <r>
    <x v="3"/>
    <s v="East"/>
    <s v="Product A"/>
    <n v="6"/>
    <n v="19.32"/>
    <n v="115.92"/>
    <x v="1"/>
  </r>
  <r>
    <x v="2"/>
    <s v="East"/>
    <s v="Product B"/>
    <n v="10"/>
    <n v="41.1"/>
    <n v="411"/>
    <x v="1"/>
  </r>
  <r>
    <x v="2"/>
    <s v="North"/>
    <s v="Product C"/>
    <n v="16"/>
    <n v="28.22"/>
    <n v="451.52"/>
    <x v="1"/>
  </r>
  <r>
    <x v="1"/>
    <s v="North"/>
    <s v="Product D"/>
    <n v="5"/>
    <n v="34.6"/>
    <n v="173"/>
    <x v="1"/>
  </r>
  <r>
    <x v="0"/>
    <s v="East"/>
    <s v="Product B"/>
    <n v="10"/>
    <n v="13.95"/>
    <n v="139.5"/>
    <x v="2"/>
  </r>
  <r>
    <x v="3"/>
    <s v="North"/>
    <s v="Product A"/>
    <n v="18"/>
    <n v="37.340000000000003"/>
    <n v="672.12"/>
    <x v="2"/>
  </r>
  <r>
    <x v="3"/>
    <s v="East"/>
    <s v="Product C"/>
    <n v="4"/>
    <n v="33.869999999999997"/>
    <n v="135.47999999999999"/>
    <x v="2"/>
  </r>
  <r>
    <x v="1"/>
    <s v="East"/>
    <s v="Product D"/>
    <n v="3"/>
    <n v="42"/>
    <n v="126"/>
    <x v="2"/>
  </r>
  <r>
    <x v="0"/>
    <s v="North"/>
    <s v="Product B"/>
    <n v="11"/>
    <n v="14.21"/>
    <n v="156.31"/>
    <x v="2"/>
  </r>
  <r>
    <x v="4"/>
    <s v="North"/>
    <s v="Product C"/>
    <n v="12"/>
    <n v="17.12"/>
    <n v="205.44"/>
    <x v="2"/>
  </r>
  <r>
    <x v="3"/>
    <s v="East"/>
    <s v="Product B"/>
    <n v="8"/>
    <n v="40.19"/>
    <n v="321.52"/>
    <x v="2"/>
  </r>
  <r>
    <x v="4"/>
    <s v="West"/>
    <s v="Product A"/>
    <n v="16"/>
    <n v="40.200000000000003"/>
    <n v="643.20000000000005"/>
    <x v="2"/>
  </r>
  <r>
    <x v="0"/>
    <s v="West"/>
    <s v="Product C"/>
    <n v="10"/>
    <n v="30.79"/>
    <n v="307.89999999999998"/>
    <x v="2"/>
  </r>
  <r>
    <x v="3"/>
    <s v="South"/>
    <s v="Product D"/>
    <n v="12"/>
    <n v="41.57"/>
    <n v="498.84"/>
    <x v="2"/>
  </r>
  <r>
    <x v="4"/>
    <s v="North"/>
    <s v="Product C"/>
    <n v="1"/>
    <n v="15.62"/>
    <n v="15.62"/>
    <x v="2"/>
  </r>
  <r>
    <x v="1"/>
    <s v="South"/>
    <s v="Product D"/>
    <n v="20"/>
    <n v="13.09"/>
    <n v="261.8"/>
    <x v="2"/>
  </r>
  <r>
    <x v="2"/>
    <s v="North"/>
    <s v="Product B"/>
    <n v="14"/>
    <n v="19.95"/>
    <n v="279.3"/>
    <x v="2"/>
  </r>
  <r>
    <x v="1"/>
    <s v="South"/>
    <s v="Product B"/>
    <n v="17"/>
    <n v="49.65"/>
    <n v="844.05"/>
    <x v="2"/>
  </r>
  <r>
    <x v="3"/>
    <s v="West"/>
    <s v="Product B"/>
    <n v="8"/>
    <n v="39.299999999999997"/>
    <n v="314.39999999999998"/>
    <x v="2"/>
  </r>
  <r>
    <x v="3"/>
    <s v="North"/>
    <s v="Product B"/>
    <n v="18"/>
    <n v="16.73"/>
    <n v="301.14"/>
    <x v="2"/>
  </r>
  <r>
    <x v="1"/>
    <s v="East"/>
    <s v="Product D"/>
    <n v="2"/>
    <n v="10.83"/>
    <n v="21.66"/>
    <x v="2"/>
  </r>
  <r>
    <x v="0"/>
    <s v="South"/>
    <s v="Product A"/>
    <n v="15"/>
    <n v="15.03"/>
    <n v="225.45"/>
    <x v="2"/>
  </r>
  <r>
    <x v="2"/>
    <s v="North"/>
    <s v="Product D"/>
    <n v="14"/>
    <n v="20.63"/>
    <n v="288.82"/>
    <x v="2"/>
  </r>
  <r>
    <x v="3"/>
    <s v="East"/>
    <s v="Product D"/>
    <n v="1"/>
    <n v="39.24"/>
    <n v="39.24"/>
    <x v="2"/>
  </r>
  <r>
    <x v="3"/>
    <s v="South"/>
    <s v="Product D"/>
    <n v="3"/>
    <n v="13.22"/>
    <n v="39.659999999999997"/>
    <x v="3"/>
  </r>
  <r>
    <x v="1"/>
    <s v="West"/>
    <s v="Product D"/>
    <n v="2"/>
    <n v="26.09"/>
    <n v="52.18"/>
    <x v="3"/>
  </r>
  <r>
    <x v="4"/>
    <s v="East"/>
    <s v="Product B"/>
    <n v="4"/>
    <n v="29.02"/>
    <n v="116.08"/>
    <x v="3"/>
  </r>
  <r>
    <x v="1"/>
    <s v="West"/>
    <s v="Product C"/>
    <n v="18"/>
    <n v="43.08"/>
    <n v="775.44"/>
    <x v="3"/>
  </r>
  <r>
    <x v="1"/>
    <s v="East"/>
    <s v="Product A"/>
    <n v="2"/>
    <n v="46.08"/>
    <n v="92.16"/>
    <x v="3"/>
  </r>
  <r>
    <x v="4"/>
    <s v="North"/>
    <s v="Product B"/>
    <n v="7"/>
    <n v="10.130000000000001"/>
    <n v="70.91"/>
    <x v="3"/>
  </r>
  <r>
    <x v="3"/>
    <s v="East"/>
    <s v="Product B"/>
    <n v="4"/>
    <n v="27.36"/>
    <n v="109.44"/>
    <x v="3"/>
  </r>
  <r>
    <x v="2"/>
    <s v="East"/>
    <s v="Product B"/>
    <n v="7"/>
    <n v="20.05"/>
    <n v="140.35"/>
    <x v="3"/>
  </r>
  <r>
    <x v="3"/>
    <s v="East"/>
    <s v="Product C"/>
    <n v="11"/>
    <n v="49.79"/>
    <n v="547.69000000000005"/>
    <x v="3"/>
  </r>
  <r>
    <x v="3"/>
    <s v="North"/>
    <s v="Product C"/>
    <n v="11"/>
    <n v="19.34"/>
    <n v="212.74"/>
    <x v="3"/>
  </r>
  <r>
    <x v="1"/>
    <s v="East"/>
    <s v="Product B"/>
    <n v="16"/>
    <n v="46.03"/>
    <n v="736.48"/>
    <x v="3"/>
  </r>
  <r>
    <x v="4"/>
    <s v="East"/>
    <s v="Product D"/>
    <n v="2"/>
    <n v="18.350000000000001"/>
    <n v="36.700000000000003"/>
    <x v="3"/>
  </r>
  <r>
    <x v="1"/>
    <s v="West"/>
    <s v="Product B"/>
    <n v="12"/>
    <n v="22.48"/>
    <n v="269.76"/>
    <x v="3"/>
  </r>
  <r>
    <x v="1"/>
    <s v="North"/>
    <s v="Product D"/>
    <n v="11"/>
    <n v="33.03"/>
    <n v="363.33"/>
    <x v="4"/>
  </r>
  <r>
    <x v="3"/>
    <s v="South"/>
    <s v="Product B"/>
    <n v="2"/>
    <n v="34.51"/>
    <n v="69.02"/>
    <x v="4"/>
  </r>
  <r>
    <x v="4"/>
    <s v="South"/>
    <s v="Product C"/>
    <n v="13"/>
    <n v="39.94"/>
    <n v="519.22"/>
    <x v="4"/>
  </r>
  <r>
    <x v="3"/>
    <s v="West"/>
    <s v="Product D"/>
    <n v="18"/>
    <n v="34.159999999999997"/>
    <n v="614.88"/>
    <x v="4"/>
  </r>
  <r>
    <x v="0"/>
    <s v="North"/>
    <s v="Product A"/>
    <n v="7"/>
    <n v="37.24"/>
    <n v="260.68"/>
    <x v="4"/>
  </r>
  <r>
    <x v="4"/>
    <s v="West"/>
    <s v="Product B"/>
    <n v="10"/>
    <n v="14.6"/>
    <n v="146"/>
    <x v="4"/>
  </r>
  <r>
    <x v="0"/>
    <s v="East"/>
    <s v="Product B"/>
    <n v="17"/>
    <n v="39.15"/>
    <n v="665.55"/>
    <x v="4"/>
  </r>
  <r>
    <x v="2"/>
    <s v="South"/>
    <s v="Product D"/>
    <n v="7"/>
    <n v="24.34"/>
    <n v="170.38"/>
    <x v="4"/>
  </r>
  <r>
    <x v="3"/>
    <s v="North"/>
    <s v="Product B"/>
    <n v="20"/>
    <n v="15.85"/>
    <n v="317"/>
    <x v="4"/>
  </r>
  <r>
    <x v="4"/>
    <s v="West"/>
    <s v="Product A"/>
    <n v="5"/>
    <n v="34.049999999999997"/>
    <n v="170.25"/>
    <x v="4"/>
  </r>
  <r>
    <x v="0"/>
    <s v="West"/>
    <s v="Product D"/>
    <n v="1"/>
    <n v="18.75"/>
    <n v="18.75"/>
    <x v="4"/>
  </r>
  <r>
    <x v="0"/>
    <s v="West"/>
    <s v="Product A"/>
    <n v="4"/>
    <n v="25.39"/>
    <n v="101.56"/>
    <x v="4"/>
  </r>
  <r>
    <x v="0"/>
    <s v="East"/>
    <s v="Product B"/>
    <n v="18"/>
    <n v="36.42"/>
    <n v="655.56"/>
    <x v="4"/>
  </r>
  <r>
    <x v="2"/>
    <s v="West"/>
    <s v="Product A"/>
    <n v="19"/>
    <n v="46.86"/>
    <n v="890.34"/>
    <x v="4"/>
  </r>
  <r>
    <x v="2"/>
    <s v="East"/>
    <s v="Product B"/>
    <n v="5"/>
    <n v="23.23"/>
    <n v="116.15"/>
    <x v="4"/>
  </r>
  <r>
    <x v="0"/>
    <s v="West"/>
    <s v="Product C"/>
    <n v="9"/>
    <n v="31.51"/>
    <n v="283.58999999999997"/>
    <x v="4"/>
  </r>
  <r>
    <x v="2"/>
    <s v="South"/>
    <s v="Product C"/>
    <n v="6"/>
    <n v="47.8"/>
    <n v="286.8"/>
    <x v="4"/>
  </r>
  <r>
    <x v="1"/>
    <s v="East"/>
    <s v="Product B"/>
    <n v="17"/>
    <n v="15.57"/>
    <n v="264.69"/>
    <x v="5"/>
  </r>
  <r>
    <x v="3"/>
    <s v="East"/>
    <s v="Product A"/>
    <n v="7"/>
    <n v="46.68"/>
    <n v="326.76"/>
    <x v="5"/>
  </r>
  <r>
    <x v="2"/>
    <s v="West"/>
    <s v="Product A"/>
    <n v="10"/>
    <n v="32.049999999999997"/>
    <n v="320.5"/>
    <x v="5"/>
  </r>
  <r>
    <x v="1"/>
    <s v="South"/>
    <s v="Product A"/>
    <n v="17"/>
    <n v="28.69"/>
    <n v="487.73"/>
    <x v="5"/>
  </r>
  <r>
    <x v="4"/>
    <s v="East"/>
    <s v="Product A"/>
    <n v="11"/>
    <n v="41.18"/>
    <n v="452.98"/>
    <x v="5"/>
  </r>
  <r>
    <x v="1"/>
    <s v="East"/>
    <s v="Product C"/>
    <n v="14"/>
    <n v="14.35"/>
    <n v="200.9"/>
    <x v="5"/>
  </r>
  <r>
    <x v="4"/>
    <s v="North"/>
    <s v="Product B"/>
    <n v="9"/>
    <n v="34.1"/>
    <n v="306.89999999999998"/>
    <x v="5"/>
  </r>
  <r>
    <x v="0"/>
    <s v="West"/>
    <s v="Product C"/>
    <n v="10"/>
    <n v="40.9"/>
    <n v="409"/>
    <x v="5"/>
  </r>
  <r>
    <x v="0"/>
    <s v="North"/>
    <s v="Product D"/>
    <n v="14"/>
    <n v="15.64"/>
    <n v="218.96"/>
    <x v="5"/>
  </r>
  <r>
    <x v="4"/>
    <s v="South"/>
    <s v="Product A"/>
    <n v="7"/>
    <n v="24.49"/>
    <n v="171.43"/>
    <x v="5"/>
  </r>
  <r>
    <x v="1"/>
    <s v="South"/>
    <s v="Product C"/>
    <n v="10"/>
    <n v="48.09"/>
    <n v="480.9"/>
    <x v="5"/>
  </r>
  <r>
    <x v="2"/>
    <s v="East"/>
    <s v="Product A"/>
    <n v="17"/>
    <n v="44.38"/>
    <n v="754.46"/>
    <x v="5"/>
  </r>
  <r>
    <x v="1"/>
    <s v="South"/>
    <s v="Product C"/>
    <n v="14"/>
    <n v="35.92"/>
    <n v="502.88"/>
    <x v="5"/>
  </r>
  <r>
    <x v="2"/>
    <s v="North"/>
    <s v="Product C"/>
    <n v="12"/>
    <n v="26.46"/>
    <n v="317.52"/>
    <x v="5"/>
  </r>
  <r>
    <x v="4"/>
    <s v="North"/>
    <s v="Product A"/>
    <n v="7"/>
    <n v="24.75"/>
    <n v="173.25"/>
    <x v="5"/>
  </r>
  <r>
    <x v="4"/>
    <s v="West"/>
    <s v="Product C"/>
    <n v="16"/>
    <n v="23.76"/>
    <n v="380.16"/>
    <x v="5"/>
  </r>
  <r>
    <x v="3"/>
    <s v="East"/>
    <s v="Product D"/>
    <n v="8"/>
    <n v="20.399999999999999"/>
    <n v="163.19999999999999"/>
    <x v="5"/>
  </r>
  <r>
    <x v="0"/>
    <s v="North"/>
    <s v="Product C"/>
    <n v="14"/>
    <n v="15.43"/>
    <n v="216.02"/>
    <x v="5"/>
  </r>
  <r>
    <x v="1"/>
    <s v="North"/>
    <s v="Product C"/>
    <n v="17"/>
    <n v="29.44"/>
    <n v="500.48"/>
    <x v="6"/>
  </r>
  <r>
    <x v="1"/>
    <s v="East"/>
    <s v="Product A"/>
    <n v="7"/>
    <n v="10.57"/>
    <n v="73.989999999999995"/>
    <x v="6"/>
  </r>
  <r>
    <x v="0"/>
    <s v="North"/>
    <s v="Product C"/>
    <n v="15"/>
    <n v="41.99"/>
    <n v="629.85"/>
    <x v="6"/>
  </r>
  <r>
    <x v="2"/>
    <s v="East"/>
    <s v="Product A"/>
    <n v="5"/>
    <n v="16.04"/>
    <n v="80.2"/>
    <x v="6"/>
  </r>
  <r>
    <x v="2"/>
    <s v="East"/>
    <s v="Product D"/>
    <n v="16"/>
    <n v="41.53"/>
    <n v="664.48"/>
    <x v="6"/>
  </r>
  <r>
    <x v="1"/>
    <s v="North"/>
    <s v="Product B"/>
    <n v="5"/>
    <n v="19.559999999999999"/>
    <n v="97.8"/>
    <x v="6"/>
  </r>
  <r>
    <x v="3"/>
    <s v="North"/>
    <s v="Product D"/>
    <n v="14"/>
    <n v="37.46"/>
    <n v="524.44000000000005"/>
    <x v="6"/>
  </r>
  <r>
    <x v="0"/>
    <s v="North"/>
    <s v="Product B"/>
    <n v="14"/>
    <n v="21.98"/>
    <n v="307.72000000000003"/>
    <x v="6"/>
  </r>
  <r>
    <x v="3"/>
    <s v="West"/>
    <s v="Product D"/>
    <n v="17"/>
    <n v="22.73"/>
    <n v="386.41"/>
    <x v="6"/>
  </r>
  <r>
    <x v="1"/>
    <s v="West"/>
    <s v="Product D"/>
    <n v="8"/>
    <n v="41.82"/>
    <n v="334.56"/>
    <x v="6"/>
  </r>
  <r>
    <x v="1"/>
    <s v="South"/>
    <s v="Product A"/>
    <n v="17"/>
    <n v="15.53"/>
    <n v="264.01"/>
    <x v="6"/>
  </r>
  <r>
    <x v="4"/>
    <s v="South"/>
    <s v="Product A"/>
    <n v="19"/>
    <n v="49.27"/>
    <n v="936.13"/>
    <x v="6"/>
  </r>
  <r>
    <x v="2"/>
    <s v="East"/>
    <s v="Product A"/>
    <n v="10"/>
    <n v="11.21"/>
    <n v="112.1"/>
    <x v="6"/>
  </r>
  <r>
    <x v="2"/>
    <s v="South"/>
    <s v="Product B"/>
    <n v="2"/>
    <n v="41.55"/>
    <n v="83.1"/>
    <x v="7"/>
  </r>
  <r>
    <x v="3"/>
    <s v="North"/>
    <s v="Product D"/>
    <n v="14"/>
    <n v="46"/>
    <n v="644"/>
    <x v="7"/>
  </r>
  <r>
    <x v="4"/>
    <s v="West"/>
    <s v="Product A"/>
    <n v="19"/>
    <n v="13.63"/>
    <n v="258.97000000000003"/>
    <x v="7"/>
  </r>
  <r>
    <x v="1"/>
    <s v="West"/>
    <s v="Product A"/>
    <n v="4"/>
    <n v="28.84"/>
    <n v="115.36"/>
    <x v="7"/>
  </r>
  <r>
    <x v="2"/>
    <s v="East"/>
    <s v="Product A"/>
    <n v="5"/>
    <n v="27.04"/>
    <n v="135.19999999999999"/>
    <x v="7"/>
  </r>
  <r>
    <x v="4"/>
    <s v="East"/>
    <s v="Product C"/>
    <n v="6"/>
    <n v="33.72"/>
    <n v="202.32"/>
    <x v="7"/>
  </r>
  <r>
    <x v="3"/>
    <s v="West"/>
    <s v="Product C"/>
    <n v="12"/>
    <n v="13.38"/>
    <n v="160.56"/>
    <x v="7"/>
  </r>
  <r>
    <x v="4"/>
    <s v="North"/>
    <s v="Product D"/>
    <n v="14"/>
    <n v="10.34"/>
    <n v="144.76"/>
    <x v="7"/>
  </r>
  <r>
    <x v="3"/>
    <s v="South"/>
    <s v="Product D"/>
    <n v="11"/>
    <n v="47.48"/>
    <n v="522.28"/>
    <x v="7"/>
  </r>
  <r>
    <x v="3"/>
    <s v="North"/>
    <s v="Product D"/>
    <n v="2"/>
    <n v="19.36"/>
    <n v="38.72"/>
    <x v="7"/>
  </r>
  <r>
    <x v="3"/>
    <s v="East"/>
    <s v="Product C"/>
    <n v="2"/>
    <n v="11.75"/>
    <n v="23.5"/>
    <x v="7"/>
  </r>
  <r>
    <x v="3"/>
    <s v="West"/>
    <s v="Product B"/>
    <n v="15"/>
    <n v="17.71"/>
    <n v="265.64999999999998"/>
    <x v="7"/>
  </r>
  <r>
    <x v="1"/>
    <s v="West"/>
    <s v="Product A"/>
    <n v="14"/>
    <n v="49.16"/>
    <n v="688.24"/>
    <x v="7"/>
  </r>
  <r>
    <x v="1"/>
    <s v="North"/>
    <s v="Product A"/>
    <n v="3"/>
    <n v="19.649999999999999"/>
    <n v="58.95"/>
    <x v="7"/>
  </r>
  <r>
    <x v="2"/>
    <s v="West"/>
    <s v="Product A"/>
    <n v="6"/>
    <n v="19.989999999999998"/>
    <n v="119.94"/>
    <x v="7"/>
  </r>
  <r>
    <x v="3"/>
    <s v="East"/>
    <s v="Product B"/>
    <n v="13"/>
    <n v="23.51"/>
    <n v="305.63"/>
    <x v="7"/>
  </r>
  <r>
    <x v="4"/>
    <s v="South"/>
    <s v="Product B"/>
    <n v="3"/>
    <n v="36.35"/>
    <n v="109.05"/>
    <x v="7"/>
  </r>
  <r>
    <x v="0"/>
    <s v="West"/>
    <s v="Product B"/>
    <n v="15"/>
    <n v="44.55"/>
    <n v="668.25"/>
    <x v="7"/>
  </r>
  <r>
    <x v="1"/>
    <s v="East"/>
    <s v="Product C"/>
    <n v="14"/>
    <n v="45.27"/>
    <n v="633.78"/>
    <x v="7"/>
  </r>
  <r>
    <x v="3"/>
    <s v="North"/>
    <s v="Product A"/>
    <n v="18"/>
    <n v="27.02"/>
    <n v="486.36"/>
    <x v="8"/>
  </r>
  <r>
    <x v="4"/>
    <s v="East"/>
    <s v="Product D"/>
    <n v="9"/>
    <n v="16.14"/>
    <n v="145.26"/>
    <x v="8"/>
  </r>
  <r>
    <x v="0"/>
    <s v="North"/>
    <s v="Product B"/>
    <n v="5"/>
    <n v="11.63"/>
    <n v="58.15"/>
    <x v="8"/>
  </r>
  <r>
    <x v="2"/>
    <s v="North"/>
    <s v="Product D"/>
    <n v="7"/>
    <n v="21.59"/>
    <n v="151.13"/>
    <x v="8"/>
  </r>
  <r>
    <x v="3"/>
    <s v="West"/>
    <s v="Product C"/>
    <n v="1"/>
    <n v="14.83"/>
    <n v="14.83"/>
    <x v="8"/>
  </r>
  <r>
    <x v="2"/>
    <s v="West"/>
    <s v="Product C"/>
    <n v="9"/>
    <n v="19.27"/>
    <n v="173.43"/>
    <x v="8"/>
  </r>
  <r>
    <x v="1"/>
    <s v="North"/>
    <s v="Product C"/>
    <n v="17"/>
    <n v="46.02"/>
    <n v="782.34"/>
    <x v="8"/>
  </r>
  <r>
    <x v="0"/>
    <s v="North"/>
    <s v="Product D"/>
    <n v="1"/>
    <n v="34.479999999999997"/>
    <n v="34.479999999999997"/>
    <x v="9"/>
  </r>
  <r>
    <x v="1"/>
    <s v="East"/>
    <s v="Product D"/>
    <n v="16"/>
    <n v="36.409999999999997"/>
    <n v="582.55999999999995"/>
    <x v="9"/>
  </r>
  <r>
    <x v="4"/>
    <s v="South"/>
    <s v="Product B"/>
    <n v="1"/>
    <n v="39.26"/>
    <n v="39.26"/>
    <x v="9"/>
  </r>
  <r>
    <x v="4"/>
    <s v="South"/>
    <s v="Product B"/>
    <n v="16"/>
    <n v="24.09"/>
    <n v="385.44"/>
    <x v="9"/>
  </r>
  <r>
    <x v="4"/>
    <s v="East"/>
    <s v="Product A"/>
    <n v="20"/>
    <n v="36.21"/>
    <n v="724.2"/>
    <x v="9"/>
  </r>
  <r>
    <x v="1"/>
    <s v="West"/>
    <s v="Product C"/>
    <n v="11"/>
    <n v="14.97"/>
    <n v="164.67"/>
    <x v="9"/>
  </r>
  <r>
    <x v="4"/>
    <s v="South"/>
    <s v="Product D"/>
    <n v="16"/>
    <n v="14.44"/>
    <n v="231.04"/>
    <x v="9"/>
  </r>
  <r>
    <x v="3"/>
    <s v="South"/>
    <s v="Product A"/>
    <n v="17"/>
    <n v="37.94"/>
    <n v="644.98"/>
    <x v="9"/>
  </r>
  <r>
    <x v="1"/>
    <s v="North"/>
    <s v="Product A"/>
    <n v="14"/>
    <n v="12.52"/>
    <n v="175.28"/>
    <x v="9"/>
  </r>
  <r>
    <x v="1"/>
    <s v="West"/>
    <s v="Product A"/>
    <n v="9"/>
    <n v="24.15"/>
    <n v="217.35"/>
    <x v="9"/>
  </r>
  <r>
    <x v="2"/>
    <s v="South"/>
    <s v="Product A"/>
    <n v="14"/>
    <n v="48.23"/>
    <n v="675.22"/>
    <x v="9"/>
  </r>
  <r>
    <x v="1"/>
    <s v="East"/>
    <s v="Product C"/>
    <n v="15"/>
    <n v="24.87"/>
    <n v="373.05"/>
    <x v="9"/>
  </r>
  <r>
    <x v="1"/>
    <s v="South"/>
    <s v="Product C"/>
    <n v="12"/>
    <n v="35.28"/>
    <n v="423.36"/>
    <x v="9"/>
  </r>
  <r>
    <x v="2"/>
    <s v="East"/>
    <s v="Product C"/>
    <n v="19"/>
    <n v="35.39"/>
    <n v="672.41"/>
    <x v="9"/>
  </r>
  <r>
    <x v="1"/>
    <s v="North"/>
    <s v="Product C"/>
    <n v="2"/>
    <n v="28.24"/>
    <n v="56.48"/>
    <x v="9"/>
  </r>
  <r>
    <x v="4"/>
    <s v="East"/>
    <s v="Product B"/>
    <n v="14"/>
    <n v="41.66"/>
    <n v="583.24"/>
    <x v="9"/>
  </r>
  <r>
    <x v="3"/>
    <s v="West"/>
    <s v="Product D"/>
    <n v="17"/>
    <n v="20.420000000000002"/>
    <n v="347.14"/>
    <x v="10"/>
  </r>
  <r>
    <x v="2"/>
    <s v="North"/>
    <s v="Product A"/>
    <n v="4"/>
    <n v="35.4"/>
    <n v="141.6"/>
    <x v="10"/>
  </r>
  <r>
    <x v="2"/>
    <s v="North"/>
    <s v="Product D"/>
    <n v="3"/>
    <n v="24.81"/>
    <n v="74.430000000000007"/>
    <x v="10"/>
  </r>
  <r>
    <x v="0"/>
    <s v="West"/>
    <s v="Product B"/>
    <n v="9"/>
    <n v="24.34"/>
    <n v="219.06"/>
    <x v="10"/>
  </r>
  <r>
    <x v="0"/>
    <s v="North"/>
    <s v="Product B"/>
    <n v="11"/>
    <n v="16.399999999999999"/>
    <n v="180.4"/>
    <x v="10"/>
  </r>
  <r>
    <x v="3"/>
    <s v="South"/>
    <s v="Product A"/>
    <n v="11"/>
    <n v="38.22"/>
    <n v="420.42"/>
    <x v="10"/>
  </r>
  <r>
    <x v="1"/>
    <s v="West"/>
    <s v="Product D"/>
    <n v="20"/>
    <n v="33.46"/>
    <n v="669.2"/>
    <x v="10"/>
  </r>
  <r>
    <x v="0"/>
    <s v="South"/>
    <s v="Product C"/>
    <n v="14"/>
    <n v="11.41"/>
    <n v="159.74"/>
    <x v="10"/>
  </r>
  <r>
    <x v="3"/>
    <s v="South"/>
    <s v="Product B"/>
    <n v="15"/>
    <n v="14.5"/>
    <n v="217.5"/>
    <x v="10"/>
  </r>
  <r>
    <x v="3"/>
    <s v="South"/>
    <s v="Product A"/>
    <n v="4"/>
    <n v="25.26"/>
    <n v="101.04"/>
    <x v="10"/>
  </r>
  <r>
    <x v="0"/>
    <s v="West"/>
    <s v="Product C"/>
    <n v="5"/>
    <n v="39.81"/>
    <n v="199.05"/>
    <x v="10"/>
  </r>
  <r>
    <x v="0"/>
    <s v="North"/>
    <s v="Product C"/>
    <n v="11"/>
    <n v="31.44"/>
    <n v="345.84"/>
    <x v="10"/>
  </r>
  <r>
    <x v="1"/>
    <s v="East"/>
    <s v="Product B"/>
    <n v="5"/>
    <n v="42.39"/>
    <n v="211.95"/>
    <x v="10"/>
  </r>
  <r>
    <x v="4"/>
    <s v="West"/>
    <s v="Product D"/>
    <n v="1"/>
    <n v="26.37"/>
    <n v="26.37"/>
    <x v="10"/>
  </r>
  <r>
    <x v="4"/>
    <s v="East"/>
    <s v="Product D"/>
    <n v="13"/>
    <n v="34.03"/>
    <n v="442.39"/>
    <x v="10"/>
  </r>
  <r>
    <x v="0"/>
    <s v="East"/>
    <s v="Product B"/>
    <n v="20"/>
    <n v="31.89"/>
    <n v="637.79999999999995"/>
    <x v="11"/>
  </r>
  <r>
    <x v="4"/>
    <s v="West"/>
    <s v="Product A"/>
    <n v="3"/>
    <n v="37.15"/>
    <n v="111.45"/>
    <x v="11"/>
  </r>
  <r>
    <x v="2"/>
    <s v="East"/>
    <s v="Product B"/>
    <n v="7"/>
    <n v="45.8"/>
    <n v="320.60000000000002"/>
    <x v="11"/>
  </r>
  <r>
    <x v="4"/>
    <s v="North"/>
    <s v="Product C"/>
    <n v="20"/>
    <n v="14.61"/>
    <n v="292.2"/>
    <x v="11"/>
  </r>
  <r>
    <x v="0"/>
    <s v="West"/>
    <s v="Product A"/>
    <n v="11"/>
    <n v="39.56"/>
    <n v="435.16"/>
    <x v="11"/>
  </r>
  <r>
    <x v="2"/>
    <s v="West"/>
    <s v="Product A"/>
    <n v="6"/>
    <n v="27.81"/>
    <n v="166.86"/>
    <x v="11"/>
  </r>
  <r>
    <x v="1"/>
    <s v="West"/>
    <s v="Product C"/>
    <n v="18"/>
    <n v="17.13"/>
    <n v="308.33999999999997"/>
    <x v="11"/>
  </r>
  <r>
    <x v="3"/>
    <s v="South"/>
    <s v="Product D"/>
    <n v="3"/>
    <n v="12.63"/>
    <n v="37.89"/>
    <x v="11"/>
  </r>
  <r>
    <x v="3"/>
    <s v="West"/>
    <s v="Product A"/>
    <n v="12"/>
    <n v="18.809999999999999"/>
    <n v="225.72"/>
    <x v="11"/>
  </r>
  <r>
    <x v="1"/>
    <s v="West"/>
    <s v="Product C"/>
    <n v="16"/>
    <n v="49.93"/>
    <n v="798.88"/>
    <x v="11"/>
  </r>
  <r>
    <x v="2"/>
    <s v="East"/>
    <s v="Product B"/>
    <n v="13"/>
    <n v="41.97"/>
    <n v="545.61"/>
    <x v="11"/>
  </r>
  <r>
    <x v="0"/>
    <s v="South"/>
    <s v="Product A"/>
    <n v="13"/>
    <n v="27.78"/>
    <n v="361.14"/>
    <x v="11"/>
  </r>
  <r>
    <x v="0"/>
    <s v="North"/>
    <s v="Product C"/>
    <n v="12"/>
    <n v="37.58"/>
    <n v="450.96"/>
    <x v="11"/>
  </r>
  <r>
    <x v="3"/>
    <s v="West"/>
    <s v="Product D"/>
    <n v="6"/>
    <n v="40.71"/>
    <n v="244.26"/>
    <x v="11"/>
  </r>
  <r>
    <x v="0"/>
    <s v="North"/>
    <s v="Product C"/>
    <n v="13"/>
    <n v="31.04"/>
    <n v="403.52"/>
    <x v="11"/>
  </r>
  <r>
    <x v="3"/>
    <s v="North"/>
    <s v="Product A"/>
    <n v="3"/>
    <n v="41.69"/>
    <n v="125.07"/>
    <x v="11"/>
  </r>
  <r>
    <x v="1"/>
    <s v="South"/>
    <s v="Product D"/>
    <n v="5"/>
    <n v="30.97"/>
    <n v="154.85"/>
    <x v="11"/>
  </r>
  <r>
    <x v="3"/>
    <s v="North"/>
    <s v="Product C"/>
    <n v="18"/>
    <n v="12.89"/>
    <n v="232.02"/>
    <x v="11"/>
  </r>
  <r>
    <x v="0"/>
    <s v="East"/>
    <s v="Product B"/>
    <n v="20"/>
    <n v="26.07"/>
    <n v="521.4"/>
    <x v="11"/>
  </r>
  <r>
    <x v="3"/>
    <s v="East"/>
    <s v="Product A"/>
    <n v="12"/>
    <n v="32.94"/>
    <n v="395.28"/>
    <x v="11"/>
  </r>
  <r>
    <x v="2"/>
    <s v="South"/>
    <s v="Product A"/>
    <n v="11"/>
    <n v="19.5"/>
    <n v="214.5"/>
    <x v="11"/>
  </r>
  <r>
    <x v="0"/>
    <s v="South"/>
    <s v="Product B"/>
    <n v="15"/>
    <n v="46.94"/>
    <n v="704.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"/>
    <n v="43.51"/>
    <n v="435.1"/>
    <x v="0"/>
  </r>
  <r>
    <n v="5"/>
    <n v="49.47"/>
    <n v="247.35"/>
    <x v="0"/>
  </r>
  <r>
    <n v="4"/>
    <n v="34.33"/>
    <n v="137.32"/>
    <x v="0"/>
  </r>
  <r>
    <n v="5"/>
    <n v="49.28"/>
    <n v="246.4"/>
    <x v="0"/>
  </r>
  <r>
    <n v="5"/>
    <n v="44.75"/>
    <n v="223.75"/>
    <x v="0"/>
  </r>
  <r>
    <n v="17"/>
    <n v="32.81"/>
    <n v="557.77"/>
    <x v="0"/>
  </r>
  <r>
    <n v="4"/>
    <n v="48.78"/>
    <n v="195.12"/>
    <x v="0"/>
  </r>
  <r>
    <n v="17"/>
    <n v="36.659999999999997"/>
    <n v="623.22"/>
    <x v="0"/>
  </r>
  <r>
    <n v="3"/>
    <n v="24.1"/>
    <n v="72.3"/>
    <x v="0"/>
  </r>
  <r>
    <n v="12"/>
    <n v="28.86"/>
    <n v="346.32"/>
    <x v="0"/>
  </r>
  <r>
    <n v="13"/>
    <n v="10.26"/>
    <n v="133.38"/>
    <x v="0"/>
  </r>
  <r>
    <n v="10"/>
    <n v="39.08"/>
    <n v="390.8"/>
    <x v="0"/>
  </r>
  <r>
    <n v="16"/>
    <n v="20.190000000000001"/>
    <n v="323.04000000000002"/>
    <x v="0"/>
  </r>
  <r>
    <n v="16"/>
    <n v="31.84"/>
    <n v="509.44"/>
    <x v="0"/>
  </r>
  <r>
    <n v="16"/>
    <n v="35.11"/>
    <n v="561.76"/>
    <x v="0"/>
  </r>
  <r>
    <n v="8"/>
    <n v="47.82"/>
    <n v="382.56"/>
    <x v="0"/>
  </r>
  <r>
    <n v="1"/>
    <n v="35.03"/>
    <n v="35.03"/>
    <x v="0"/>
  </r>
  <r>
    <n v="10"/>
    <n v="36.869999999999997"/>
    <n v="368.7"/>
    <x v="0"/>
  </r>
  <r>
    <n v="17"/>
    <n v="30.65"/>
    <n v="521.04999999999995"/>
    <x v="0"/>
  </r>
  <r>
    <n v="12"/>
    <n v="24.53"/>
    <n v="294.36"/>
    <x v="0"/>
  </r>
  <r>
    <n v="3"/>
    <n v="31.96"/>
    <n v="95.88"/>
    <x v="0"/>
  </r>
  <r>
    <n v="12"/>
    <n v="28.57"/>
    <n v="342.84"/>
    <x v="0"/>
  </r>
  <r>
    <n v="1"/>
    <n v="24.49"/>
    <n v="24.49"/>
    <x v="0"/>
  </r>
  <r>
    <n v="12"/>
    <n v="27.37"/>
    <n v="328.44"/>
    <x v="1"/>
  </r>
  <r>
    <n v="11"/>
    <n v="27.05"/>
    <n v="297.55"/>
    <x v="1"/>
  </r>
  <r>
    <n v="2"/>
    <n v="42.68"/>
    <n v="85.36"/>
    <x v="1"/>
  </r>
  <r>
    <n v="6"/>
    <n v="38.72"/>
    <n v="232.32"/>
    <x v="1"/>
  </r>
  <r>
    <n v="3"/>
    <n v="35.880000000000003"/>
    <n v="107.64"/>
    <x v="1"/>
  </r>
  <r>
    <n v="4"/>
    <n v="44.87"/>
    <n v="179.48"/>
    <x v="1"/>
  </r>
  <r>
    <n v="10"/>
    <n v="23.4"/>
    <n v="234"/>
    <x v="1"/>
  </r>
  <r>
    <n v="13"/>
    <n v="10.31"/>
    <n v="134.03"/>
    <x v="1"/>
  </r>
  <r>
    <n v="4"/>
    <n v="29.88"/>
    <n v="119.52"/>
    <x v="1"/>
  </r>
  <r>
    <n v="19"/>
    <n v="26.24"/>
    <n v="498.56"/>
    <x v="1"/>
  </r>
  <r>
    <n v="13"/>
    <n v="45.91"/>
    <n v="596.83000000000004"/>
    <x v="1"/>
  </r>
  <r>
    <n v="4"/>
    <n v="32.33"/>
    <n v="129.32"/>
    <x v="1"/>
  </r>
  <r>
    <n v="16"/>
    <n v="13.7"/>
    <n v="219.2"/>
    <x v="1"/>
  </r>
  <r>
    <n v="6"/>
    <n v="19.32"/>
    <n v="115.92"/>
    <x v="1"/>
  </r>
  <r>
    <n v="10"/>
    <n v="41.1"/>
    <n v="411"/>
    <x v="1"/>
  </r>
  <r>
    <n v="16"/>
    <n v="28.22"/>
    <n v="451.52"/>
    <x v="1"/>
  </r>
  <r>
    <n v="5"/>
    <n v="34.6"/>
    <n v="173"/>
    <x v="1"/>
  </r>
  <r>
    <n v="10"/>
    <n v="13.95"/>
    <n v="139.5"/>
    <x v="2"/>
  </r>
  <r>
    <n v="18"/>
    <n v="37.340000000000003"/>
    <n v="672.12"/>
    <x v="2"/>
  </r>
  <r>
    <n v="4"/>
    <n v="33.869999999999997"/>
    <n v="135.47999999999999"/>
    <x v="2"/>
  </r>
  <r>
    <n v="3"/>
    <n v="42"/>
    <n v="126"/>
    <x v="2"/>
  </r>
  <r>
    <n v="11"/>
    <n v="14.21"/>
    <n v="156.31"/>
    <x v="2"/>
  </r>
  <r>
    <n v="12"/>
    <n v="17.12"/>
    <n v="205.44"/>
    <x v="2"/>
  </r>
  <r>
    <n v="8"/>
    <n v="40.19"/>
    <n v="321.52"/>
    <x v="2"/>
  </r>
  <r>
    <n v="16"/>
    <n v="40.200000000000003"/>
    <n v="643.20000000000005"/>
    <x v="2"/>
  </r>
  <r>
    <n v="10"/>
    <n v="30.79"/>
    <n v="307.89999999999998"/>
    <x v="2"/>
  </r>
  <r>
    <n v="12"/>
    <n v="41.57"/>
    <n v="498.84"/>
    <x v="2"/>
  </r>
  <r>
    <n v="1"/>
    <n v="15.62"/>
    <n v="15.62"/>
    <x v="2"/>
  </r>
  <r>
    <n v="20"/>
    <n v="13.09"/>
    <n v="261.8"/>
    <x v="2"/>
  </r>
  <r>
    <n v="14"/>
    <n v="19.95"/>
    <n v="279.3"/>
    <x v="2"/>
  </r>
  <r>
    <n v="17"/>
    <n v="49.65"/>
    <n v="844.05"/>
    <x v="2"/>
  </r>
  <r>
    <n v="8"/>
    <n v="39.299999999999997"/>
    <n v="314.39999999999998"/>
    <x v="2"/>
  </r>
  <r>
    <n v="18"/>
    <n v="16.73"/>
    <n v="301.14"/>
    <x v="2"/>
  </r>
  <r>
    <n v="2"/>
    <n v="10.83"/>
    <n v="21.66"/>
    <x v="2"/>
  </r>
  <r>
    <n v="15"/>
    <n v="15.03"/>
    <n v="225.45"/>
    <x v="2"/>
  </r>
  <r>
    <n v="14"/>
    <n v="20.63"/>
    <n v="288.82"/>
    <x v="2"/>
  </r>
  <r>
    <n v="1"/>
    <n v="39.24"/>
    <n v="39.2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10"/>
    <n v="43.51"/>
    <n v="435.1"/>
    <s v="2024-01"/>
  </r>
  <r>
    <x v="1"/>
    <x v="1"/>
    <x v="0"/>
    <n v="5"/>
    <n v="49.47"/>
    <n v="247.35"/>
    <s v="2024-01"/>
  </r>
  <r>
    <x v="2"/>
    <x v="2"/>
    <x v="1"/>
    <n v="4"/>
    <n v="34.33"/>
    <n v="137.32"/>
    <s v="2024-01"/>
  </r>
  <r>
    <x v="0"/>
    <x v="3"/>
    <x v="1"/>
    <n v="5"/>
    <n v="49.28"/>
    <n v="246.4"/>
    <s v="2024-01"/>
  </r>
  <r>
    <x v="1"/>
    <x v="3"/>
    <x v="1"/>
    <n v="5"/>
    <n v="44.75"/>
    <n v="223.75"/>
    <s v="2024-01"/>
  </r>
  <r>
    <x v="0"/>
    <x v="1"/>
    <x v="0"/>
    <n v="17"/>
    <n v="32.81"/>
    <n v="557.77"/>
    <s v="2024-01"/>
  </r>
  <r>
    <x v="2"/>
    <x v="0"/>
    <x v="0"/>
    <n v="4"/>
    <n v="48.78"/>
    <n v="195.12"/>
    <s v="2024-01"/>
  </r>
  <r>
    <x v="1"/>
    <x v="3"/>
    <x v="2"/>
    <n v="17"/>
    <n v="36.659999999999997"/>
    <n v="623.22"/>
    <s v="2024-01"/>
  </r>
  <r>
    <x v="1"/>
    <x v="3"/>
    <x v="0"/>
    <n v="3"/>
    <n v="24.1"/>
    <n v="72.3"/>
    <s v="2024-01"/>
  </r>
  <r>
    <x v="2"/>
    <x v="1"/>
    <x v="2"/>
    <n v="12"/>
    <n v="28.86"/>
    <n v="346.32"/>
    <s v="2024-01"/>
  </r>
  <r>
    <x v="2"/>
    <x v="2"/>
    <x v="2"/>
    <n v="13"/>
    <n v="10.26"/>
    <n v="133.38"/>
    <s v="2024-01"/>
  </r>
  <r>
    <x v="0"/>
    <x v="2"/>
    <x v="0"/>
    <n v="10"/>
    <n v="39.08"/>
    <n v="390.8"/>
    <s v="2024-01"/>
  </r>
  <r>
    <x v="2"/>
    <x v="0"/>
    <x v="3"/>
    <n v="16"/>
    <n v="20.190000000000001"/>
    <n v="323.04000000000002"/>
    <s v="2024-01"/>
  </r>
  <r>
    <x v="3"/>
    <x v="1"/>
    <x v="3"/>
    <n v="16"/>
    <n v="31.84"/>
    <n v="509.44"/>
    <s v="2024-01"/>
  </r>
  <r>
    <x v="3"/>
    <x v="3"/>
    <x v="2"/>
    <n v="16"/>
    <n v="35.11"/>
    <n v="561.76"/>
    <s v="2024-01"/>
  </r>
  <r>
    <x v="3"/>
    <x v="2"/>
    <x v="2"/>
    <n v="8"/>
    <n v="47.82"/>
    <n v="382.56"/>
    <s v="2024-01"/>
  </r>
  <r>
    <x v="4"/>
    <x v="3"/>
    <x v="3"/>
    <n v="1"/>
    <n v="35.03"/>
    <n v="35.03"/>
    <s v="2024-01"/>
  </r>
  <r>
    <x v="1"/>
    <x v="2"/>
    <x v="0"/>
    <n v="10"/>
    <n v="36.869999999999997"/>
    <n v="368.7"/>
    <s v="2024-01"/>
  </r>
  <r>
    <x v="4"/>
    <x v="3"/>
    <x v="1"/>
    <n v="17"/>
    <n v="30.65"/>
    <n v="521.04999999999995"/>
    <s v="2024-01"/>
  </r>
  <r>
    <x v="2"/>
    <x v="2"/>
    <x v="1"/>
    <n v="12"/>
    <n v="24.53"/>
    <n v="294.36"/>
    <s v="2024-01"/>
  </r>
  <r>
    <x v="1"/>
    <x v="3"/>
    <x v="1"/>
    <n v="3"/>
    <n v="31.96"/>
    <n v="95.88"/>
    <s v="2024-01"/>
  </r>
  <r>
    <x v="2"/>
    <x v="1"/>
    <x v="3"/>
    <n v="12"/>
    <n v="28.57"/>
    <n v="342.84"/>
    <s v="2024-01"/>
  </r>
  <r>
    <x v="2"/>
    <x v="0"/>
    <x v="1"/>
    <n v="1"/>
    <n v="24.49"/>
    <n v="24.49"/>
    <s v="2024-01"/>
  </r>
  <r>
    <x v="4"/>
    <x v="0"/>
    <x v="2"/>
    <n v="12"/>
    <n v="27.37"/>
    <n v="328.44"/>
    <s v="2024-02"/>
  </r>
  <r>
    <x v="3"/>
    <x v="3"/>
    <x v="1"/>
    <n v="11"/>
    <n v="27.05"/>
    <n v="297.55"/>
    <s v="2024-02"/>
  </r>
  <r>
    <x v="0"/>
    <x v="1"/>
    <x v="1"/>
    <n v="2"/>
    <n v="42.68"/>
    <n v="85.36"/>
    <s v="2024-02"/>
  </r>
  <r>
    <x v="0"/>
    <x v="2"/>
    <x v="1"/>
    <n v="6"/>
    <n v="38.72"/>
    <n v="232.32"/>
    <s v="2024-02"/>
  </r>
  <r>
    <x v="4"/>
    <x v="2"/>
    <x v="1"/>
    <n v="3"/>
    <n v="35.880000000000003"/>
    <n v="107.64"/>
    <s v="2024-02"/>
  </r>
  <r>
    <x v="4"/>
    <x v="1"/>
    <x v="0"/>
    <n v="4"/>
    <n v="44.87"/>
    <n v="179.48"/>
    <s v="2024-02"/>
  </r>
  <r>
    <x v="1"/>
    <x v="0"/>
    <x v="2"/>
    <n v="10"/>
    <n v="23.4"/>
    <n v="234"/>
    <s v="2024-02"/>
  </r>
  <r>
    <x v="3"/>
    <x v="1"/>
    <x v="2"/>
    <n v="13"/>
    <n v="10.31"/>
    <n v="134.03"/>
    <s v="2024-02"/>
  </r>
  <r>
    <x v="0"/>
    <x v="0"/>
    <x v="1"/>
    <n v="4"/>
    <n v="29.88"/>
    <n v="119.52"/>
    <s v="2024-02"/>
  </r>
  <r>
    <x v="2"/>
    <x v="0"/>
    <x v="1"/>
    <n v="19"/>
    <n v="26.24"/>
    <n v="498.56"/>
    <s v="2024-02"/>
  </r>
  <r>
    <x v="0"/>
    <x v="3"/>
    <x v="1"/>
    <n v="13"/>
    <n v="45.91"/>
    <n v="596.83000000000004"/>
    <s v="2024-02"/>
  </r>
  <r>
    <x v="3"/>
    <x v="2"/>
    <x v="0"/>
    <n v="4"/>
    <n v="32.33"/>
    <n v="129.32"/>
    <s v="2024-02"/>
  </r>
  <r>
    <x v="4"/>
    <x v="1"/>
    <x v="3"/>
    <n v="16"/>
    <n v="13.7"/>
    <n v="219.2"/>
    <s v="2024-02"/>
  </r>
  <r>
    <x v="3"/>
    <x v="3"/>
    <x v="2"/>
    <n v="6"/>
    <n v="19.32"/>
    <n v="115.92"/>
    <s v="2024-02"/>
  </r>
  <r>
    <x v="2"/>
    <x v="3"/>
    <x v="1"/>
    <n v="10"/>
    <n v="41.1"/>
    <n v="411"/>
    <s v="2024-02"/>
  </r>
  <r>
    <x v="2"/>
    <x v="2"/>
    <x v="0"/>
    <n v="16"/>
    <n v="28.22"/>
    <n v="451.52"/>
    <s v="2024-02"/>
  </r>
  <r>
    <x v="1"/>
    <x v="2"/>
    <x v="3"/>
    <n v="5"/>
    <n v="34.6"/>
    <n v="173"/>
    <s v="2024-02"/>
  </r>
  <r>
    <x v="0"/>
    <x v="3"/>
    <x v="1"/>
    <n v="10"/>
    <n v="13.95"/>
    <n v="139.5"/>
    <s v="2024-03"/>
  </r>
  <r>
    <x v="3"/>
    <x v="2"/>
    <x v="2"/>
    <n v="18"/>
    <n v="37.340000000000003"/>
    <n v="672.12"/>
    <s v="2024-03"/>
  </r>
  <r>
    <x v="3"/>
    <x v="3"/>
    <x v="0"/>
    <n v="4"/>
    <n v="33.869999999999997"/>
    <n v="135.47999999999999"/>
    <s v="2024-03"/>
  </r>
  <r>
    <x v="1"/>
    <x v="3"/>
    <x v="3"/>
    <n v="3"/>
    <n v="42"/>
    <n v="126"/>
    <s v="2024-03"/>
  </r>
  <r>
    <x v="0"/>
    <x v="2"/>
    <x v="1"/>
    <n v="11"/>
    <n v="14.21"/>
    <n v="156.31"/>
    <s v="2024-03"/>
  </r>
  <r>
    <x v="4"/>
    <x v="2"/>
    <x v="0"/>
    <n v="12"/>
    <n v="17.12"/>
    <n v="205.44"/>
    <s v="2024-03"/>
  </r>
  <r>
    <x v="3"/>
    <x v="3"/>
    <x v="1"/>
    <n v="8"/>
    <n v="40.19"/>
    <n v="321.52"/>
    <s v="2024-03"/>
  </r>
  <r>
    <x v="4"/>
    <x v="0"/>
    <x v="2"/>
    <n v="16"/>
    <n v="40.200000000000003"/>
    <n v="643.20000000000005"/>
    <s v="2024-03"/>
  </r>
  <r>
    <x v="0"/>
    <x v="0"/>
    <x v="0"/>
    <n v="10"/>
    <n v="30.79"/>
    <n v="307.89999999999998"/>
    <s v="2024-03"/>
  </r>
  <r>
    <x v="3"/>
    <x v="1"/>
    <x v="3"/>
    <n v="12"/>
    <n v="41.57"/>
    <n v="498.84"/>
    <s v="2024-03"/>
  </r>
  <r>
    <x v="4"/>
    <x v="2"/>
    <x v="0"/>
    <n v="1"/>
    <n v="15.62"/>
    <n v="15.62"/>
    <s v="2024-03"/>
  </r>
  <r>
    <x v="1"/>
    <x v="1"/>
    <x v="3"/>
    <n v="20"/>
    <n v="13.09"/>
    <n v="261.8"/>
    <s v="2024-03"/>
  </r>
  <r>
    <x v="2"/>
    <x v="2"/>
    <x v="1"/>
    <n v="14"/>
    <n v="19.95"/>
    <n v="279.3"/>
    <s v="2024-03"/>
  </r>
  <r>
    <x v="1"/>
    <x v="1"/>
    <x v="1"/>
    <n v="17"/>
    <n v="49.65"/>
    <n v="844.05"/>
    <s v="2024-03"/>
  </r>
  <r>
    <x v="3"/>
    <x v="0"/>
    <x v="1"/>
    <n v="8"/>
    <n v="39.299999999999997"/>
    <n v="314.39999999999998"/>
    <s v="2024-03"/>
  </r>
  <r>
    <x v="3"/>
    <x v="2"/>
    <x v="1"/>
    <n v="18"/>
    <n v="16.73"/>
    <n v="301.14"/>
    <s v="2024-03"/>
  </r>
  <r>
    <x v="1"/>
    <x v="3"/>
    <x v="3"/>
    <n v="2"/>
    <n v="10.83"/>
    <n v="21.66"/>
    <s v="2024-03"/>
  </r>
  <r>
    <x v="0"/>
    <x v="1"/>
    <x v="2"/>
    <n v="15"/>
    <n v="15.03"/>
    <n v="225.45"/>
    <s v="2024-03"/>
  </r>
  <r>
    <x v="2"/>
    <x v="2"/>
    <x v="3"/>
    <n v="14"/>
    <n v="20.63"/>
    <n v="288.82"/>
    <s v="2024-03"/>
  </r>
  <r>
    <x v="3"/>
    <x v="3"/>
    <x v="3"/>
    <n v="1"/>
    <n v="39.24"/>
    <n v="39.24"/>
    <s v="2024-03"/>
  </r>
  <r>
    <x v="3"/>
    <x v="1"/>
    <x v="3"/>
    <n v="3"/>
    <n v="13.22"/>
    <n v="39.659999999999997"/>
    <s v="2024-04"/>
  </r>
  <r>
    <x v="1"/>
    <x v="0"/>
    <x v="3"/>
    <n v="2"/>
    <n v="26.09"/>
    <n v="52.18"/>
    <s v="2024-04"/>
  </r>
  <r>
    <x v="4"/>
    <x v="3"/>
    <x v="1"/>
    <n v="4"/>
    <n v="29.02"/>
    <n v="116.08"/>
    <s v="2024-04"/>
  </r>
  <r>
    <x v="1"/>
    <x v="0"/>
    <x v="0"/>
    <n v="18"/>
    <n v="43.08"/>
    <n v="775.44"/>
    <s v="2024-04"/>
  </r>
  <r>
    <x v="1"/>
    <x v="3"/>
    <x v="2"/>
    <n v="2"/>
    <n v="46.08"/>
    <n v="92.16"/>
    <s v="2024-04"/>
  </r>
  <r>
    <x v="4"/>
    <x v="2"/>
    <x v="1"/>
    <n v="7"/>
    <n v="10.130000000000001"/>
    <n v="70.91"/>
    <s v="2024-04"/>
  </r>
  <r>
    <x v="3"/>
    <x v="3"/>
    <x v="1"/>
    <n v="4"/>
    <n v="27.36"/>
    <n v="109.44"/>
    <s v="2024-04"/>
  </r>
  <r>
    <x v="2"/>
    <x v="3"/>
    <x v="1"/>
    <n v="7"/>
    <n v="20.05"/>
    <n v="140.35"/>
    <s v="2024-04"/>
  </r>
  <r>
    <x v="3"/>
    <x v="3"/>
    <x v="0"/>
    <n v="11"/>
    <n v="49.79"/>
    <n v="547.69000000000005"/>
    <s v="2024-04"/>
  </r>
  <r>
    <x v="3"/>
    <x v="2"/>
    <x v="0"/>
    <n v="11"/>
    <n v="19.34"/>
    <n v="212.74"/>
    <s v="2024-04"/>
  </r>
  <r>
    <x v="1"/>
    <x v="3"/>
    <x v="1"/>
    <n v="16"/>
    <n v="46.03"/>
    <n v="736.48"/>
    <s v="2024-04"/>
  </r>
  <r>
    <x v="4"/>
    <x v="3"/>
    <x v="3"/>
    <n v="2"/>
    <n v="18.350000000000001"/>
    <n v="36.700000000000003"/>
    <s v="2024-04"/>
  </r>
  <r>
    <x v="1"/>
    <x v="0"/>
    <x v="1"/>
    <n v="12"/>
    <n v="22.48"/>
    <n v="269.76"/>
    <s v="2024-04"/>
  </r>
  <r>
    <x v="1"/>
    <x v="2"/>
    <x v="3"/>
    <n v="11"/>
    <n v="33.03"/>
    <n v="363.33"/>
    <s v="2024-05"/>
  </r>
  <r>
    <x v="3"/>
    <x v="1"/>
    <x v="1"/>
    <n v="2"/>
    <n v="34.51"/>
    <n v="69.02"/>
    <s v="2024-05"/>
  </r>
  <r>
    <x v="4"/>
    <x v="1"/>
    <x v="0"/>
    <n v="13"/>
    <n v="39.94"/>
    <n v="519.22"/>
    <s v="2024-05"/>
  </r>
  <r>
    <x v="3"/>
    <x v="0"/>
    <x v="3"/>
    <n v="18"/>
    <n v="34.159999999999997"/>
    <n v="614.88"/>
    <s v="2024-05"/>
  </r>
  <r>
    <x v="0"/>
    <x v="2"/>
    <x v="2"/>
    <n v="7"/>
    <n v="37.24"/>
    <n v="260.68"/>
    <s v="2024-05"/>
  </r>
  <r>
    <x v="4"/>
    <x v="0"/>
    <x v="1"/>
    <n v="10"/>
    <n v="14.6"/>
    <n v="146"/>
    <s v="2024-05"/>
  </r>
  <r>
    <x v="0"/>
    <x v="3"/>
    <x v="1"/>
    <n v="17"/>
    <n v="39.15"/>
    <n v="665.55"/>
    <s v="2024-05"/>
  </r>
  <r>
    <x v="2"/>
    <x v="1"/>
    <x v="3"/>
    <n v="7"/>
    <n v="24.34"/>
    <n v="170.38"/>
    <s v="2024-05"/>
  </r>
  <r>
    <x v="3"/>
    <x v="2"/>
    <x v="1"/>
    <n v="20"/>
    <n v="15.85"/>
    <n v="317"/>
    <s v="2024-05"/>
  </r>
  <r>
    <x v="4"/>
    <x v="0"/>
    <x v="2"/>
    <n v="5"/>
    <n v="34.049999999999997"/>
    <n v="170.25"/>
    <s v="2024-05"/>
  </r>
  <r>
    <x v="0"/>
    <x v="0"/>
    <x v="3"/>
    <n v="1"/>
    <n v="18.75"/>
    <n v="18.75"/>
    <s v="2024-05"/>
  </r>
  <r>
    <x v="0"/>
    <x v="0"/>
    <x v="2"/>
    <n v="4"/>
    <n v="25.39"/>
    <n v="101.56"/>
    <s v="2024-05"/>
  </r>
  <r>
    <x v="0"/>
    <x v="3"/>
    <x v="1"/>
    <n v="18"/>
    <n v="36.42"/>
    <n v="655.56"/>
    <s v="2024-05"/>
  </r>
  <r>
    <x v="2"/>
    <x v="0"/>
    <x v="2"/>
    <n v="19"/>
    <n v="46.86"/>
    <n v="890.34"/>
    <s v="2024-05"/>
  </r>
  <r>
    <x v="2"/>
    <x v="3"/>
    <x v="1"/>
    <n v="5"/>
    <n v="23.23"/>
    <n v="116.15"/>
    <s v="2024-05"/>
  </r>
  <r>
    <x v="0"/>
    <x v="0"/>
    <x v="0"/>
    <n v="9"/>
    <n v="31.51"/>
    <n v="283.58999999999997"/>
    <s v="2024-05"/>
  </r>
  <r>
    <x v="2"/>
    <x v="1"/>
    <x v="0"/>
    <n v="6"/>
    <n v="47.8"/>
    <n v="286.8"/>
    <s v="2024-05"/>
  </r>
  <r>
    <x v="1"/>
    <x v="3"/>
    <x v="1"/>
    <n v="17"/>
    <n v="15.57"/>
    <n v="264.69"/>
    <s v="2024-06"/>
  </r>
  <r>
    <x v="3"/>
    <x v="3"/>
    <x v="2"/>
    <n v="7"/>
    <n v="46.68"/>
    <n v="326.76"/>
    <s v="2024-06"/>
  </r>
  <r>
    <x v="2"/>
    <x v="0"/>
    <x v="2"/>
    <n v="10"/>
    <n v="32.049999999999997"/>
    <n v="320.5"/>
    <s v="2024-06"/>
  </r>
  <r>
    <x v="1"/>
    <x v="1"/>
    <x v="2"/>
    <n v="17"/>
    <n v="28.69"/>
    <n v="487.73"/>
    <s v="2024-06"/>
  </r>
  <r>
    <x v="4"/>
    <x v="3"/>
    <x v="2"/>
    <n v="11"/>
    <n v="41.18"/>
    <n v="452.98"/>
    <s v="2024-06"/>
  </r>
  <r>
    <x v="1"/>
    <x v="3"/>
    <x v="0"/>
    <n v="14"/>
    <n v="14.35"/>
    <n v="200.9"/>
    <s v="2024-06"/>
  </r>
  <r>
    <x v="4"/>
    <x v="2"/>
    <x v="1"/>
    <n v="9"/>
    <n v="34.1"/>
    <n v="306.89999999999998"/>
    <s v="2024-06"/>
  </r>
  <r>
    <x v="0"/>
    <x v="0"/>
    <x v="0"/>
    <n v="10"/>
    <n v="40.9"/>
    <n v="409"/>
    <s v="2024-06"/>
  </r>
  <r>
    <x v="0"/>
    <x v="2"/>
    <x v="3"/>
    <n v="14"/>
    <n v="15.64"/>
    <n v="218.96"/>
    <s v="2024-06"/>
  </r>
  <r>
    <x v="4"/>
    <x v="1"/>
    <x v="2"/>
    <n v="7"/>
    <n v="24.49"/>
    <n v="171.43"/>
    <s v="2024-06"/>
  </r>
  <r>
    <x v="1"/>
    <x v="1"/>
    <x v="0"/>
    <n v="10"/>
    <n v="48.09"/>
    <n v="480.9"/>
    <s v="2024-06"/>
  </r>
  <r>
    <x v="2"/>
    <x v="3"/>
    <x v="2"/>
    <n v="17"/>
    <n v="44.38"/>
    <n v="754.46"/>
    <s v="2024-06"/>
  </r>
  <r>
    <x v="1"/>
    <x v="1"/>
    <x v="0"/>
    <n v="14"/>
    <n v="35.92"/>
    <n v="502.88"/>
    <s v="2024-06"/>
  </r>
  <r>
    <x v="2"/>
    <x v="2"/>
    <x v="0"/>
    <n v="12"/>
    <n v="26.46"/>
    <n v="317.52"/>
    <s v="2024-06"/>
  </r>
  <r>
    <x v="4"/>
    <x v="2"/>
    <x v="2"/>
    <n v="7"/>
    <n v="24.75"/>
    <n v="173.25"/>
    <s v="2024-06"/>
  </r>
  <r>
    <x v="4"/>
    <x v="0"/>
    <x v="0"/>
    <n v="16"/>
    <n v="23.76"/>
    <n v="380.16"/>
    <s v="2024-06"/>
  </r>
  <r>
    <x v="3"/>
    <x v="3"/>
    <x v="3"/>
    <n v="8"/>
    <n v="20.399999999999999"/>
    <n v="163.19999999999999"/>
    <s v="2024-06"/>
  </r>
  <r>
    <x v="0"/>
    <x v="2"/>
    <x v="0"/>
    <n v="14"/>
    <n v="15.43"/>
    <n v="216.02"/>
    <s v="2024-06"/>
  </r>
  <r>
    <x v="1"/>
    <x v="2"/>
    <x v="0"/>
    <n v="17"/>
    <n v="29.44"/>
    <n v="500.48"/>
    <s v="2024-07"/>
  </r>
  <r>
    <x v="1"/>
    <x v="3"/>
    <x v="2"/>
    <n v="7"/>
    <n v="10.57"/>
    <n v="73.989999999999995"/>
    <s v="2024-07"/>
  </r>
  <r>
    <x v="0"/>
    <x v="2"/>
    <x v="0"/>
    <n v="15"/>
    <n v="41.99"/>
    <n v="629.85"/>
    <s v="2024-07"/>
  </r>
  <r>
    <x v="2"/>
    <x v="3"/>
    <x v="2"/>
    <n v="5"/>
    <n v="16.04"/>
    <n v="80.2"/>
    <s v="2024-07"/>
  </r>
  <r>
    <x v="2"/>
    <x v="3"/>
    <x v="3"/>
    <n v="16"/>
    <n v="41.53"/>
    <n v="664.48"/>
    <s v="2024-07"/>
  </r>
  <r>
    <x v="1"/>
    <x v="2"/>
    <x v="1"/>
    <n v="5"/>
    <n v="19.559999999999999"/>
    <n v="97.8"/>
    <s v="2024-07"/>
  </r>
  <r>
    <x v="3"/>
    <x v="2"/>
    <x v="3"/>
    <n v="14"/>
    <n v="37.46"/>
    <n v="524.44000000000005"/>
    <s v="2024-07"/>
  </r>
  <r>
    <x v="0"/>
    <x v="2"/>
    <x v="1"/>
    <n v="14"/>
    <n v="21.98"/>
    <n v="307.72000000000003"/>
    <s v="2024-07"/>
  </r>
  <r>
    <x v="3"/>
    <x v="0"/>
    <x v="3"/>
    <n v="17"/>
    <n v="22.73"/>
    <n v="386.41"/>
    <s v="2024-07"/>
  </r>
  <r>
    <x v="1"/>
    <x v="0"/>
    <x v="3"/>
    <n v="8"/>
    <n v="41.82"/>
    <n v="334.56"/>
    <s v="2024-07"/>
  </r>
  <r>
    <x v="1"/>
    <x v="1"/>
    <x v="2"/>
    <n v="17"/>
    <n v="15.53"/>
    <n v="264.01"/>
    <s v="2024-07"/>
  </r>
  <r>
    <x v="4"/>
    <x v="1"/>
    <x v="2"/>
    <n v="19"/>
    <n v="49.27"/>
    <n v="936.13"/>
    <s v="2024-07"/>
  </r>
  <r>
    <x v="2"/>
    <x v="3"/>
    <x v="2"/>
    <n v="10"/>
    <n v="11.21"/>
    <n v="112.1"/>
    <s v="2024-07"/>
  </r>
  <r>
    <x v="2"/>
    <x v="1"/>
    <x v="1"/>
    <n v="2"/>
    <n v="41.55"/>
    <n v="83.1"/>
    <s v="2024-08"/>
  </r>
  <r>
    <x v="3"/>
    <x v="2"/>
    <x v="3"/>
    <n v="14"/>
    <n v="46"/>
    <n v="644"/>
    <s v="2024-08"/>
  </r>
  <r>
    <x v="4"/>
    <x v="0"/>
    <x v="2"/>
    <n v="19"/>
    <n v="13.63"/>
    <n v="258.97000000000003"/>
    <s v="2024-08"/>
  </r>
  <r>
    <x v="1"/>
    <x v="0"/>
    <x v="2"/>
    <n v="4"/>
    <n v="28.84"/>
    <n v="115.36"/>
    <s v="2024-08"/>
  </r>
  <r>
    <x v="2"/>
    <x v="3"/>
    <x v="2"/>
    <n v="5"/>
    <n v="27.04"/>
    <n v="135.19999999999999"/>
    <s v="2024-08"/>
  </r>
  <r>
    <x v="4"/>
    <x v="3"/>
    <x v="0"/>
    <n v="6"/>
    <n v="33.72"/>
    <n v="202.32"/>
    <s v="2024-08"/>
  </r>
  <r>
    <x v="3"/>
    <x v="0"/>
    <x v="0"/>
    <n v="12"/>
    <n v="13.38"/>
    <n v="160.56"/>
    <s v="2024-08"/>
  </r>
  <r>
    <x v="4"/>
    <x v="2"/>
    <x v="3"/>
    <n v="14"/>
    <n v="10.34"/>
    <n v="144.76"/>
    <s v="2024-08"/>
  </r>
  <r>
    <x v="3"/>
    <x v="1"/>
    <x v="3"/>
    <n v="11"/>
    <n v="47.48"/>
    <n v="522.28"/>
    <s v="2024-08"/>
  </r>
  <r>
    <x v="3"/>
    <x v="2"/>
    <x v="3"/>
    <n v="2"/>
    <n v="19.36"/>
    <n v="38.72"/>
    <s v="2024-08"/>
  </r>
  <r>
    <x v="3"/>
    <x v="3"/>
    <x v="0"/>
    <n v="2"/>
    <n v="11.75"/>
    <n v="23.5"/>
    <s v="2024-08"/>
  </r>
  <r>
    <x v="3"/>
    <x v="0"/>
    <x v="1"/>
    <n v="15"/>
    <n v="17.71"/>
    <n v="265.64999999999998"/>
    <s v="2024-08"/>
  </r>
  <r>
    <x v="1"/>
    <x v="0"/>
    <x v="2"/>
    <n v="14"/>
    <n v="49.16"/>
    <n v="688.24"/>
    <s v="2024-08"/>
  </r>
  <r>
    <x v="1"/>
    <x v="2"/>
    <x v="2"/>
    <n v="3"/>
    <n v="19.649999999999999"/>
    <n v="58.95"/>
    <s v="2024-08"/>
  </r>
  <r>
    <x v="2"/>
    <x v="0"/>
    <x v="2"/>
    <n v="6"/>
    <n v="19.989999999999998"/>
    <n v="119.94"/>
    <s v="2024-08"/>
  </r>
  <r>
    <x v="3"/>
    <x v="3"/>
    <x v="1"/>
    <n v="13"/>
    <n v="23.51"/>
    <n v="305.63"/>
    <s v="2024-08"/>
  </r>
  <r>
    <x v="4"/>
    <x v="1"/>
    <x v="1"/>
    <n v="3"/>
    <n v="36.35"/>
    <n v="109.05"/>
    <s v="2024-08"/>
  </r>
  <r>
    <x v="0"/>
    <x v="0"/>
    <x v="1"/>
    <n v="15"/>
    <n v="44.55"/>
    <n v="668.25"/>
    <s v="2024-08"/>
  </r>
  <r>
    <x v="1"/>
    <x v="3"/>
    <x v="0"/>
    <n v="14"/>
    <n v="45.27"/>
    <n v="633.78"/>
    <s v="2024-08"/>
  </r>
  <r>
    <x v="3"/>
    <x v="2"/>
    <x v="2"/>
    <n v="18"/>
    <n v="27.02"/>
    <n v="486.36"/>
    <s v="2024-09"/>
  </r>
  <r>
    <x v="4"/>
    <x v="3"/>
    <x v="3"/>
    <n v="9"/>
    <n v="16.14"/>
    <n v="145.26"/>
    <s v="2024-09"/>
  </r>
  <r>
    <x v="0"/>
    <x v="2"/>
    <x v="1"/>
    <n v="5"/>
    <n v="11.63"/>
    <n v="58.15"/>
    <s v="2024-09"/>
  </r>
  <r>
    <x v="2"/>
    <x v="2"/>
    <x v="3"/>
    <n v="7"/>
    <n v="21.59"/>
    <n v="151.13"/>
    <s v="2024-09"/>
  </r>
  <r>
    <x v="3"/>
    <x v="0"/>
    <x v="0"/>
    <n v="1"/>
    <n v="14.83"/>
    <n v="14.83"/>
    <s v="2024-09"/>
  </r>
  <r>
    <x v="2"/>
    <x v="0"/>
    <x v="0"/>
    <n v="9"/>
    <n v="19.27"/>
    <n v="173.43"/>
    <s v="2024-09"/>
  </r>
  <r>
    <x v="1"/>
    <x v="2"/>
    <x v="0"/>
    <n v="17"/>
    <n v="46.02"/>
    <n v="782.34"/>
    <s v="2024-09"/>
  </r>
  <r>
    <x v="0"/>
    <x v="2"/>
    <x v="3"/>
    <n v="1"/>
    <n v="34.479999999999997"/>
    <n v="34.479999999999997"/>
    <s v="2024-10"/>
  </r>
  <r>
    <x v="1"/>
    <x v="3"/>
    <x v="3"/>
    <n v="16"/>
    <n v="36.409999999999997"/>
    <n v="582.55999999999995"/>
    <s v="2024-10"/>
  </r>
  <r>
    <x v="4"/>
    <x v="1"/>
    <x v="1"/>
    <n v="1"/>
    <n v="39.26"/>
    <n v="39.26"/>
    <s v="2024-10"/>
  </r>
  <r>
    <x v="4"/>
    <x v="1"/>
    <x v="1"/>
    <n v="16"/>
    <n v="24.09"/>
    <n v="385.44"/>
    <s v="2024-10"/>
  </r>
  <r>
    <x v="4"/>
    <x v="3"/>
    <x v="2"/>
    <n v="20"/>
    <n v="36.21"/>
    <n v="724.2"/>
    <s v="2024-10"/>
  </r>
  <r>
    <x v="1"/>
    <x v="0"/>
    <x v="0"/>
    <n v="11"/>
    <n v="14.97"/>
    <n v="164.67"/>
    <s v="2024-10"/>
  </r>
  <r>
    <x v="4"/>
    <x v="1"/>
    <x v="3"/>
    <n v="16"/>
    <n v="14.44"/>
    <n v="231.04"/>
    <s v="2024-10"/>
  </r>
  <r>
    <x v="3"/>
    <x v="1"/>
    <x v="2"/>
    <n v="17"/>
    <n v="37.94"/>
    <n v="644.98"/>
    <s v="2024-10"/>
  </r>
  <r>
    <x v="1"/>
    <x v="2"/>
    <x v="2"/>
    <n v="14"/>
    <n v="12.52"/>
    <n v="175.28"/>
    <s v="2024-10"/>
  </r>
  <r>
    <x v="1"/>
    <x v="0"/>
    <x v="2"/>
    <n v="9"/>
    <n v="24.15"/>
    <n v="217.35"/>
    <s v="2024-10"/>
  </r>
  <r>
    <x v="2"/>
    <x v="1"/>
    <x v="2"/>
    <n v="14"/>
    <n v="48.23"/>
    <n v="675.22"/>
    <s v="2024-10"/>
  </r>
  <r>
    <x v="1"/>
    <x v="3"/>
    <x v="0"/>
    <n v="15"/>
    <n v="24.87"/>
    <n v="373.05"/>
    <s v="2024-10"/>
  </r>
  <r>
    <x v="1"/>
    <x v="1"/>
    <x v="0"/>
    <n v="12"/>
    <n v="35.28"/>
    <n v="423.36"/>
    <s v="2024-10"/>
  </r>
  <r>
    <x v="2"/>
    <x v="3"/>
    <x v="0"/>
    <n v="19"/>
    <n v="35.39"/>
    <n v="672.41"/>
    <s v="2024-10"/>
  </r>
  <r>
    <x v="1"/>
    <x v="2"/>
    <x v="0"/>
    <n v="2"/>
    <n v="28.24"/>
    <n v="56.48"/>
    <s v="2024-10"/>
  </r>
  <r>
    <x v="4"/>
    <x v="3"/>
    <x v="1"/>
    <n v="14"/>
    <n v="41.66"/>
    <n v="583.24"/>
    <s v="2024-10"/>
  </r>
  <r>
    <x v="3"/>
    <x v="0"/>
    <x v="3"/>
    <n v="17"/>
    <n v="20.420000000000002"/>
    <n v="347.14"/>
    <s v="2024-11"/>
  </r>
  <r>
    <x v="2"/>
    <x v="2"/>
    <x v="2"/>
    <n v="4"/>
    <n v="35.4"/>
    <n v="141.6"/>
    <s v="2024-11"/>
  </r>
  <r>
    <x v="2"/>
    <x v="2"/>
    <x v="3"/>
    <n v="3"/>
    <n v="24.81"/>
    <n v="74.430000000000007"/>
    <s v="2024-11"/>
  </r>
  <r>
    <x v="0"/>
    <x v="0"/>
    <x v="1"/>
    <n v="9"/>
    <n v="24.34"/>
    <n v="219.06"/>
    <s v="2024-11"/>
  </r>
  <r>
    <x v="0"/>
    <x v="2"/>
    <x v="1"/>
    <n v="11"/>
    <n v="16.399999999999999"/>
    <n v="180.4"/>
    <s v="2024-11"/>
  </r>
  <r>
    <x v="3"/>
    <x v="1"/>
    <x v="2"/>
    <n v="11"/>
    <n v="38.22"/>
    <n v="420.42"/>
    <s v="2024-11"/>
  </r>
  <r>
    <x v="1"/>
    <x v="0"/>
    <x v="3"/>
    <n v="20"/>
    <n v="33.46"/>
    <n v="669.2"/>
    <s v="2024-11"/>
  </r>
  <r>
    <x v="0"/>
    <x v="1"/>
    <x v="0"/>
    <n v="14"/>
    <n v="11.41"/>
    <n v="159.74"/>
    <s v="2024-11"/>
  </r>
  <r>
    <x v="3"/>
    <x v="1"/>
    <x v="1"/>
    <n v="15"/>
    <n v="14.5"/>
    <n v="217.5"/>
    <s v="2024-11"/>
  </r>
  <r>
    <x v="3"/>
    <x v="1"/>
    <x v="2"/>
    <n v="4"/>
    <n v="25.26"/>
    <n v="101.04"/>
    <s v="2024-11"/>
  </r>
  <r>
    <x v="0"/>
    <x v="0"/>
    <x v="0"/>
    <n v="5"/>
    <n v="39.81"/>
    <n v="199.05"/>
    <s v="2024-11"/>
  </r>
  <r>
    <x v="0"/>
    <x v="2"/>
    <x v="0"/>
    <n v="11"/>
    <n v="31.44"/>
    <n v="345.84"/>
    <s v="2024-11"/>
  </r>
  <r>
    <x v="1"/>
    <x v="3"/>
    <x v="1"/>
    <n v="5"/>
    <n v="42.39"/>
    <n v="211.95"/>
    <s v="2024-11"/>
  </r>
  <r>
    <x v="4"/>
    <x v="0"/>
    <x v="3"/>
    <n v="1"/>
    <n v="26.37"/>
    <n v="26.37"/>
    <s v="2024-11"/>
  </r>
  <r>
    <x v="4"/>
    <x v="3"/>
    <x v="3"/>
    <n v="13"/>
    <n v="34.03"/>
    <n v="442.39"/>
    <s v="2024-11"/>
  </r>
  <r>
    <x v="0"/>
    <x v="3"/>
    <x v="1"/>
    <n v="20"/>
    <n v="31.89"/>
    <n v="637.79999999999995"/>
    <s v="2024-12"/>
  </r>
  <r>
    <x v="4"/>
    <x v="0"/>
    <x v="2"/>
    <n v="3"/>
    <n v="37.15"/>
    <n v="111.45"/>
    <s v="2024-12"/>
  </r>
  <r>
    <x v="2"/>
    <x v="3"/>
    <x v="1"/>
    <n v="7"/>
    <n v="45.8"/>
    <n v="320.60000000000002"/>
    <s v="2024-12"/>
  </r>
  <r>
    <x v="4"/>
    <x v="2"/>
    <x v="0"/>
    <n v="20"/>
    <n v="14.61"/>
    <n v="292.2"/>
    <s v="2024-12"/>
  </r>
  <r>
    <x v="0"/>
    <x v="0"/>
    <x v="2"/>
    <n v="11"/>
    <n v="39.56"/>
    <n v="435.16"/>
    <s v="2024-12"/>
  </r>
  <r>
    <x v="2"/>
    <x v="0"/>
    <x v="2"/>
    <n v="6"/>
    <n v="27.81"/>
    <n v="166.86"/>
    <s v="2024-12"/>
  </r>
  <r>
    <x v="1"/>
    <x v="0"/>
    <x v="0"/>
    <n v="18"/>
    <n v="17.13"/>
    <n v="308.33999999999997"/>
    <s v="2024-12"/>
  </r>
  <r>
    <x v="3"/>
    <x v="1"/>
    <x v="3"/>
    <n v="3"/>
    <n v="12.63"/>
    <n v="37.89"/>
    <s v="2024-12"/>
  </r>
  <r>
    <x v="3"/>
    <x v="0"/>
    <x v="2"/>
    <n v="12"/>
    <n v="18.809999999999999"/>
    <n v="225.72"/>
    <s v="2024-12"/>
  </r>
  <r>
    <x v="1"/>
    <x v="0"/>
    <x v="0"/>
    <n v="16"/>
    <n v="49.93"/>
    <n v="798.88"/>
    <s v="2024-12"/>
  </r>
  <r>
    <x v="2"/>
    <x v="3"/>
    <x v="1"/>
    <n v="13"/>
    <n v="41.97"/>
    <n v="545.61"/>
    <s v="2024-12"/>
  </r>
  <r>
    <x v="0"/>
    <x v="1"/>
    <x v="2"/>
    <n v="13"/>
    <n v="27.78"/>
    <n v="361.14"/>
    <s v="2024-12"/>
  </r>
  <r>
    <x v="0"/>
    <x v="2"/>
    <x v="0"/>
    <n v="12"/>
    <n v="37.58"/>
    <n v="450.96"/>
    <s v="2024-12"/>
  </r>
  <r>
    <x v="3"/>
    <x v="0"/>
    <x v="3"/>
    <n v="6"/>
    <n v="40.71"/>
    <n v="244.26"/>
    <s v="2024-12"/>
  </r>
  <r>
    <x v="0"/>
    <x v="2"/>
    <x v="0"/>
    <n v="13"/>
    <n v="31.04"/>
    <n v="403.52"/>
    <s v="2024-12"/>
  </r>
  <r>
    <x v="3"/>
    <x v="2"/>
    <x v="2"/>
    <n v="3"/>
    <n v="41.69"/>
    <n v="125.07"/>
    <s v="2024-12"/>
  </r>
  <r>
    <x v="1"/>
    <x v="1"/>
    <x v="3"/>
    <n v="5"/>
    <n v="30.97"/>
    <n v="154.85"/>
    <s v="2024-12"/>
  </r>
  <r>
    <x v="3"/>
    <x v="2"/>
    <x v="0"/>
    <n v="18"/>
    <n v="12.89"/>
    <n v="232.02"/>
    <s v="2024-12"/>
  </r>
  <r>
    <x v="0"/>
    <x v="3"/>
    <x v="1"/>
    <n v="20"/>
    <n v="26.07"/>
    <n v="521.4"/>
    <s v="2024-12"/>
  </r>
  <r>
    <x v="3"/>
    <x v="3"/>
    <x v="2"/>
    <n v="12"/>
    <n v="32.94"/>
    <n v="395.28"/>
    <s v="2024-12"/>
  </r>
  <r>
    <x v="2"/>
    <x v="1"/>
    <x v="2"/>
    <n v="11"/>
    <n v="19.5"/>
    <n v="214.5"/>
    <s v="2024-12"/>
  </r>
  <r>
    <x v="0"/>
    <x v="1"/>
    <x v="1"/>
    <n v="15"/>
    <n v="46.94"/>
    <n v="704.1"/>
    <s v="2024-12"/>
  </r>
  <r>
    <x v="5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16F30-D052-4F9C-AFDC-9963D30D2E6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6" firstHeaderRow="0" firstDataRow="1" firstDataCol="1"/>
  <pivotFields count="7">
    <pivotField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Units Sold" fld="3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CD4F4-3D8B-4F54-AC77-A546F5E80A4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26:E30" firstHeaderRow="0" firstDataRow="1" firstDataCol="1"/>
  <pivotFields count="4">
    <pivotField dataField="1"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Units Sold" fld="0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76FA-B0AD-4173-AD9D-476A597961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9">
    <pivotField axis="axisRow" numFmtId="22" showAll="0">
      <items count="162">
        <item x="35"/>
        <item x="38"/>
        <item x="158"/>
        <item x="153"/>
        <item x="109"/>
        <item x="134"/>
        <item x="62"/>
        <item x="66"/>
        <item x="139"/>
        <item x="80"/>
        <item x="151"/>
        <item x="45"/>
        <item x="75"/>
        <item x="110"/>
        <item x="36"/>
        <item x="108"/>
        <item x="116"/>
        <item x="138"/>
        <item x="73"/>
        <item x="18"/>
        <item x="54"/>
        <item x="3"/>
        <item x="147"/>
        <item x="87"/>
        <item x="50"/>
        <item x="93"/>
        <item x="22"/>
        <item x="56"/>
        <item x="125"/>
        <item x="133"/>
        <item x="98"/>
        <item x="17"/>
        <item x="127"/>
        <item x="150"/>
        <item x="81"/>
        <item x="88"/>
        <item x="13"/>
        <item x="131"/>
        <item x="2"/>
        <item x="96"/>
        <item x="71"/>
        <item x="122"/>
        <item x="60"/>
        <item x="157"/>
        <item x="26"/>
        <item x="104"/>
        <item x="155"/>
        <item x="146"/>
        <item x="74"/>
        <item x="39"/>
        <item x="121"/>
        <item x="141"/>
        <item x="124"/>
        <item x="7"/>
        <item x="32"/>
        <item x="111"/>
        <item x="82"/>
        <item x="132"/>
        <item x="46"/>
        <item x="152"/>
        <item x="159"/>
        <item x="55"/>
        <item x="34"/>
        <item x="53"/>
        <item x="143"/>
        <item x="129"/>
        <item x="41"/>
        <item x="128"/>
        <item x="10"/>
        <item x="11"/>
        <item x="89"/>
        <item x="97"/>
        <item x="115"/>
        <item x="47"/>
        <item x="1"/>
        <item x="103"/>
        <item x="136"/>
        <item x="59"/>
        <item x="8"/>
        <item x="92"/>
        <item x="120"/>
        <item x="140"/>
        <item x="112"/>
        <item x="6"/>
        <item x="68"/>
        <item x="85"/>
        <item x="23"/>
        <item x="160"/>
        <item x="44"/>
        <item x="67"/>
        <item x="0"/>
        <item x="113"/>
        <item x="51"/>
        <item x="40"/>
        <item x="37"/>
        <item x="144"/>
        <item x="79"/>
        <item x="90"/>
        <item x="77"/>
        <item x="156"/>
        <item x="123"/>
        <item x="118"/>
        <item x="95"/>
        <item x="114"/>
        <item x="27"/>
        <item x="91"/>
        <item x="148"/>
        <item x="63"/>
        <item x="70"/>
        <item x="25"/>
        <item x="86"/>
        <item x="117"/>
        <item x="21"/>
        <item x="149"/>
        <item x="99"/>
        <item x="28"/>
        <item x="126"/>
        <item x="61"/>
        <item x="64"/>
        <item x="30"/>
        <item x="5"/>
        <item x="72"/>
        <item x="130"/>
        <item x="42"/>
        <item x="48"/>
        <item x="78"/>
        <item x="76"/>
        <item x="105"/>
        <item x="101"/>
        <item x="16"/>
        <item x="14"/>
        <item x="107"/>
        <item x="24"/>
        <item x="65"/>
        <item x="69"/>
        <item x="84"/>
        <item x="20"/>
        <item x="119"/>
        <item x="4"/>
        <item x="154"/>
        <item x="106"/>
        <item x="19"/>
        <item x="58"/>
        <item x="142"/>
        <item x="31"/>
        <item x="12"/>
        <item x="83"/>
        <item x="145"/>
        <item x="100"/>
        <item x="137"/>
        <item x="102"/>
        <item x="57"/>
        <item x="49"/>
        <item x="94"/>
        <item x="29"/>
        <item x="15"/>
        <item x="33"/>
        <item x="135"/>
        <item x="9"/>
        <item x="43"/>
        <item x="5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4"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/>
    <dataField name="Sum of Units Sold" fld="4" baseField="0" baseItem="0"/>
  </dataFields>
  <pivotTableStyleInfo name="PivotStyleLight16" showRowHeaders="1" showColHeaders="1" showRowStripes="0" showColStripes="0" showLastColumn="1"/>
  <filters count="1">
    <filter fld="0" type="thisQuarter" evalOrder="-1" id="1">
      <autoFilter ref="A1">
        <filterColumn colId="0">
          <dynamicFilter type="thisQuarter" val="45566" maxVal="4565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C694C-2068-42A7-9EB6-7BEC15CFE9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9">
    <pivotField numFmtId="22" showAll="0">
      <items count="162">
        <item x="35"/>
        <item x="38"/>
        <item x="158"/>
        <item x="153"/>
        <item x="109"/>
        <item x="134"/>
        <item x="62"/>
        <item x="66"/>
        <item x="139"/>
        <item x="80"/>
        <item x="151"/>
        <item x="45"/>
        <item x="75"/>
        <item x="110"/>
        <item x="36"/>
        <item x="108"/>
        <item x="116"/>
        <item x="138"/>
        <item x="73"/>
        <item x="18"/>
        <item x="54"/>
        <item x="3"/>
        <item x="147"/>
        <item x="87"/>
        <item x="50"/>
        <item x="93"/>
        <item x="22"/>
        <item x="56"/>
        <item x="125"/>
        <item x="133"/>
        <item x="98"/>
        <item x="17"/>
        <item x="127"/>
        <item x="150"/>
        <item x="81"/>
        <item x="88"/>
        <item x="13"/>
        <item x="131"/>
        <item x="2"/>
        <item x="96"/>
        <item x="71"/>
        <item x="122"/>
        <item x="60"/>
        <item x="157"/>
        <item x="26"/>
        <item x="104"/>
        <item x="155"/>
        <item x="146"/>
        <item x="74"/>
        <item x="39"/>
        <item x="121"/>
        <item x="141"/>
        <item x="124"/>
        <item x="7"/>
        <item x="32"/>
        <item x="111"/>
        <item x="82"/>
        <item x="132"/>
        <item x="46"/>
        <item x="152"/>
        <item x="159"/>
        <item x="55"/>
        <item x="34"/>
        <item x="53"/>
        <item x="143"/>
        <item x="129"/>
        <item x="41"/>
        <item x="128"/>
        <item x="10"/>
        <item x="11"/>
        <item x="89"/>
        <item x="97"/>
        <item x="115"/>
        <item x="47"/>
        <item x="1"/>
        <item x="103"/>
        <item x="136"/>
        <item x="59"/>
        <item x="8"/>
        <item x="92"/>
        <item x="120"/>
        <item x="140"/>
        <item x="112"/>
        <item x="6"/>
        <item x="68"/>
        <item x="85"/>
        <item x="23"/>
        <item x="160"/>
        <item x="44"/>
        <item x="67"/>
        <item x="0"/>
        <item x="113"/>
        <item x="51"/>
        <item x="40"/>
        <item x="37"/>
        <item x="144"/>
        <item x="79"/>
        <item x="90"/>
        <item x="77"/>
        <item x="156"/>
        <item x="123"/>
        <item x="118"/>
        <item x="95"/>
        <item x="114"/>
        <item x="27"/>
        <item x="91"/>
        <item x="148"/>
        <item x="63"/>
        <item x="70"/>
        <item x="25"/>
        <item x="86"/>
        <item x="117"/>
        <item x="21"/>
        <item x="149"/>
        <item x="99"/>
        <item x="28"/>
        <item x="126"/>
        <item x="61"/>
        <item x="64"/>
        <item x="30"/>
        <item x="5"/>
        <item x="72"/>
        <item x="130"/>
        <item x="42"/>
        <item x="48"/>
        <item x="78"/>
        <item x="76"/>
        <item x="105"/>
        <item x="101"/>
        <item x="16"/>
        <item x="14"/>
        <item x="107"/>
        <item x="24"/>
        <item x="65"/>
        <item x="69"/>
        <item x="84"/>
        <item x="20"/>
        <item x="119"/>
        <item x="4"/>
        <item x="154"/>
        <item x="106"/>
        <item x="19"/>
        <item x="58"/>
        <item x="142"/>
        <item x="31"/>
        <item x="12"/>
        <item x="83"/>
        <item x="145"/>
        <item x="100"/>
        <item x="137"/>
        <item x="102"/>
        <item x="57"/>
        <item x="49"/>
        <item x="94"/>
        <item x="29"/>
        <item x="15"/>
        <item x="33"/>
        <item x="135"/>
        <item x="9"/>
        <item x="43"/>
        <item x="52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74A69-3F8B-40B5-9259-B92F876EF0F2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7">
    <pivotField axis="axisRow" showAll="0">
      <items count="7">
        <item x="0"/>
        <item x="3"/>
        <item x="4"/>
        <item x="1"/>
        <item x="2"/>
        <item n=" " x="5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3" baseField="0" baseItem="0"/>
    <dataField name="Sum of Revenue" fld="5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A16A0-C305-4C31-86DE-FBBDDE2286B0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7"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5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8A417-F540-4B8F-B5EE-62804095E0A1}" name="Table1" displayName="Table1" ref="A1:J201" totalsRowShown="0">
  <autoFilter ref="A1:J201" xr:uid="{6908A417-F540-4B8F-B5EE-62804095E0A1}"/>
  <tableColumns count="10">
    <tableColumn id="1" xr3:uid="{039C5E3C-0E81-4E8D-922C-4370716B723C}" name="Date" dataDxfId="9"/>
    <tableColumn id="2" xr3:uid="{F34AAA95-4487-4B6F-816F-11BEEAC6866C}" name="Salesperson" dataDxfId="8"/>
    <tableColumn id="3" xr3:uid="{0601DB2E-395C-4716-B51C-E3EE34BDDE96}" name="Region" dataDxfId="7"/>
    <tableColumn id="4" xr3:uid="{F23E6E77-938B-4EB5-B565-1811B049C0D8}" name="Product" dataDxfId="6"/>
    <tableColumn id="5" xr3:uid="{0B078BD3-FC81-483B-A448-D9CD790DFB6C}" name="Units Sold" dataDxfId="5"/>
    <tableColumn id="6" xr3:uid="{9EF68D47-8D9E-4F4C-A5F6-23A94375897C}" name="Unit Price" dataDxfId="4"/>
    <tableColumn id="7" xr3:uid="{32A3DE7C-DCB0-4A1B-A7A7-0776AE806156}" name="Revenue" dataDxfId="3"/>
    <tableColumn id="8" xr3:uid="{7FA9F399-D5D7-4FBF-98D8-105727C62BCB}" name="Month" dataDxfId="2">
      <calculatedColumnFormula>TEXT(A2,"YYYY-MM")</calculatedColumnFormula>
    </tableColumn>
    <tableColumn id="9" xr3:uid="{EE3FDE35-DE00-4C44-9FBD-599071ECFD50}" name="Column1"/>
    <tableColumn id="10" xr3:uid="{07B4CEB4-4760-45A7-9190-DFFDCD90482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  <wetp:taskpane dockstate="right" visibility="0" width="350" row="5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E22E3341-1F1E-4B6F-8C9E-B83B9C4F872E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7E95F57-E339-43D9-A77B-66567D5BB32E}">
  <we:reference id="wa104381270" version="1.1.0.0" store="en-US" storeType="OMEX"/>
  <we:alternateReferences>
    <we:reference id="WA104381270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B1DDE1C-494B-42BC-9E07-F7DE8BAE8274}">
  <we:reference id="wa200006009" version="2.1.0.10" store="en-U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A3C6-9BB4-4D7A-9F05-DC7F3A35FF72}">
  <dimension ref="A1:J201"/>
  <sheetViews>
    <sheetView tabSelected="1" zoomScaleNormal="100" workbookViewId="0">
      <selection activeCell="K15" sqref="K15"/>
    </sheetView>
  </sheetViews>
  <sheetFormatPr defaultRowHeight="15" x14ac:dyDescent="0.25"/>
  <cols>
    <col min="1" max="1" width="16.28515625" customWidth="1"/>
    <col min="2" max="2" width="14.28515625" customWidth="1"/>
    <col min="3" max="3" width="9.42578125" customWidth="1"/>
    <col min="4" max="4" width="22.7109375" customWidth="1"/>
    <col min="5" max="5" width="12.28515625" customWidth="1"/>
    <col min="6" max="6" width="11.85546875" customWidth="1"/>
    <col min="7" max="7" width="11.140625" customWidth="1"/>
    <col min="8" max="8" width="9.140625" style="8"/>
    <col min="9" max="10" width="11.28515625" customWidth="1"/>
  </cols>
  <sheetData>
    <row r="1" spans="1:10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6" t="s">
        <v>48</v>
      </c>
      <c r="I1" t="s">
        <v>52</v>
      </c>
      <c r="J1" t="s">
        <v>53</v>
      </c>
    </row>
    <row r="2" spans="1:10" x14ac:dyDescent="0.25">
      <c r="A2" s="2">
        <v>45292</v>
      </c>
      <c r="B2" s="1" t="s">
        <v>29</v>
      </c>
      <c r="C2" s="1" t="s">
        <v>39</v>
      </c>
      <c r="D2" s="1" t="s">
        <v>10</v>
      </c>
      <c r="E2" s="1">
        <v>10</v>
      </c>
      <c r="F2" s="1">
        <v>43.51</v>
      </c>
      <c r="G2" s="1">
        <v>435.1</v>
      </c>
      <c r="H2" s="7" t="str">
        <f>TEXT(A2,"YYYY-MM")</f>
        <v>2024-01</v>
      </c>
    </row>
    <row r="3" spans="1:10" x14ac:dyDescent="0.25">
      <c r="A3" s="2">
        <v>45317</v>
      </c>
      <c r="B3" s="1" t="s">
        <v>32</v>
      </c>
      <c r="C3" s="1" t="s">
        <v>38</v>
      </c>
      <c r="D3" s="1" t="s">
        <v>10</v>
      </c>
      <c r="E3" s="1">
        <v>5</v>
      </c>
      <c r="F3" s="1">
        <v>49.47</v>
      </c>
      <c r="G3" s="1">
        <v>247.35</v>
      </c>
      <c r="H3" s="7" t="str">
        <f t="shared" ref="H3:H5" si="0">TEXT(A3,"YYYY-MM")</f>
        <v>2024-01</v>
      </c>
    </row>
    <row r="4" spans="1:10" x14ac:dyDescent="0.25">
      <c r="A4" s="2">
        <v>45293</v>
      </c>
      <c r="B4" s="1" t="s">
        <v>33</v>
      </c>
      <c r="C4" s="1" t="s">
        <v>37</v>
      </c>
      <c r="D4" s="1" t="s">
        <v>9</v>
      </c>
      <c r="E4" s="1">
        <v>4</v>
      </c>
      <c r="F4" s="1">
        <v>34.33</v>
      </c>
      <c r="G4" s="1">
        <v>137.32</v>
      </c>
      <c r="H4" s="7" t="str">
        <f t="shared" si="0"/>
        <v>2024-01</v>
      </c>
    </row>
    <row r="5" spans="1:10" x14ac:dyDescent="0.25">
      <c r="A5" s="2">
        <v>45310</v>
      </c>
      <c r="B5" s="1" t="s">
        <v>29</v>
      </c>
      <c r="C5" s="1" t="s">
        <v>36</v>
      </c>
      <c r="D5" s="1" t="s">
        <v>9</v>
      </c>
      <c r="E5" s="1">
        <v>5</v>
      </c>
      <c r="F5" s="1">
        <v>49.28</v>
      </c>
      <c r="G5" s="1">
        <v>246.4</v>
      </c>
      <c r="H5" s="7" t="str">
        <f t="shared" si="0"/>
        <v>2024-01</v>
      </c>
    </row>
    <row r="6" spans="1:10" x14ac:dyDescent="0.25">
      <c r="A6" s="2">
        <v>45299</v>
      </c>
      <c r="B6" s="1" t="s">
        <v>32</v>
      </c>
      <c r="C6" s="1" t="s">
        <v>36</v>
      </c>
      <c r="D6" s="1" t="s">
        <v>9</v>
      </c>
      <c r="E6" s="1">
        <v>5</v>
      </c>
      <c r="F6" s="1">
        <v>44.75</v>
      </c>
      <c r="G6" s="1">
        <v>223.75</v>
      </c>
      <c r="H6" s="7" t="str">
        <f t="shared" ref="H6" si="1">TEXT(A6,"YYYY-MM")</f>
        <v>2024-01</v>
      </c>
    </row>
    <row r="7" spans="1:10" x14ac:dyDescent="0.25">
      <c r="A7" s="2">
        <v>45302</v>
      </c>
      <c r="B7" s="1" t="s">
        <v>29</v>
      </c>
      <c r="C7" s="1" t="s">
        <v>38</v>
      </c>
      <c r="D7" s="1" t="s">
        <v>10</v>
      </c>
      <c r="E7" s="1">
        <v>17</v>
      </c>
      <c r="F7" s="1">
        <v>32.81</v>
      </c>
      <c r="G7" s="1">
        <v>557.77</v>
      </c>
      <c r="H7" s="7" t="str">
        <f t="shared" ref="H7:H33" si="2">TEXT(A7,"YYYY-MM")</f>
        <v>2024-01</v>
      </c>
    </row>
    <row r="8" spans="1:10" x14ac:dyDescent="0.25">
      <c r="A8" s="2">
        <v>45322</v>
      </c>
      <c r="B8" s="1" t="s">
        <v>33</v>
      </c>
      <c r="C8" s="1" t="s">
        <v>39</v>
      </c>
      <c r="D8" s="1" t="s">
        <v>10</v>
      </c>
      <c r="E8" s="1">
        <v>4</v>
      </c>
      <c r="F8" s="1">
        <v>48.78</v>
      </c>
      <c r="G8" s="1">
        <v>195.12</v>
      </c>
      <c r="H8" s="7" t="str">
        <f t="shared" si="2"/>
        <v>2024-01</v>
      </c>
    </row>
    <row r="9" spans="1:10" x14ac:dyDescent="0.25">
      <c r="A9" s="2">
        <v>45312</v>
      </c>
      <c r="B9" s="1" t="s">
        <v>32</v>
      </c>
      <c r="C9" s="1" t="s">
        <v>36</v>
      </c>
      <c r="D9" s="1" t="s">
        <v>8</v>
      </c>
      <c r="E9" s="1">
        <v>17</v>
      </c>
      <c r="F9" s="1">
        <v>36.659999999999997</v>
      </c>
      <c r="G9" s="1">
        <v>623.22</v>
      </c>
      <c r="H9" s="7" t="str">
        <f t="shared" si="2"/>
        <v>2024-01</v>
      </c>
    </row>
    <row r="10" spans="1:10" x14ac:dyDescent="0.25">
      <c r="A10" s="2">
        <v>45307</v>
      </c>
      <c r="B10" s="1" t="s">
        <v>32</v>
      </c>
      <c r="C10" s="1" t="s">
        <v>36</v>
      </c>
      <c r="D10" s="1" t="s">
        <v>10</v>
      </c>
      <c r="E10" s="1">
        <v>3</v>
      </c>
      <c r="F10" s="1">
        <v>24.1</v>
      </c>
      <c r="G10" s="1">
        <v>72.3</v>
      </c>
      <c r="H10" s="7" t="str">
        <f t="shared" si="2"/>
        <v>2024-01</v>
      </c>
    </row>
    <row r="11" spans="1:10" x14ac:dyDescent="0.25">
      <c r="A11" s="2">
        <v>45318</v>
      </c>
      <c r="B11" s="1" t="s">
        <v>33</v>
      </c>
      <c r="C11" s="1" t="s">
        <v>38</v>
      </c>
      <c r="D11" s="1" t="s">
        <v>8</v>
      </c>
      <c r="E11" s="1">
        <v>12</v>
      </c>
      <c r="F11" s="1">
        <v>28.86</v>
      </c>
      <c r="G11" s="1">
        <v>346.32</v>
      </c>
      <c r="H11" s="7" t="str">
        <f t="shared" si="2"/>
        <v>2024-01</v>
      </c>
    </row>
    <row r="12" spans="1:10" x14ac:dyDescent="0.25">
      <c r="A12" s="2">
        <v>45297</v>
      </c>
      <c r="B12" s="1" t="s">
        <v>33</v>
      </c>
      <c r="C12" s="1" t="s">
        <v>37</v>
      </c>
      <c r="D12" s="1" t="s">
        <v>8</v>
      </c>
      <c r="E12" s="1">
        <v>13</v>
      </c>
      <c r="F12" s="1">
        <v>10.26</v>
      </c>
      <c r="G12" s="1">
        <v>133.38</v>
      </c>
      <c r="H12" s="7" t="str">
        <f t="shared" si="2"/>
        <v>2024-01</v>
      </c>
    </row>
    <row r="13" spans="1:10" x14ac:dyDescent="0.25">
      <c r="A13" s="2">
        <v>45313</v>
      </c>
      <c r="B13" s="1" t="s">
        <v>29</v>
      </c>
      <c r="C13" s="1" t="s">
        <v>37</v>
      </c>
      <c r="D13" s="1" t="s">
        <v>10</v>
      </c>
      <c r="E13" s="1">
        <v>10</v>
      </c>
      <c r="F13" s="1">
        <v>39.08</v>
      </c>
      <c r="G13" s="1">
        <v>390.8</v>
      </c>
      <c r="H13" s="7" t="str">
        <f t="shared" si="2"/>
        <v>2024-01</v>
      </c>
    </row>
    <row r="14" spans="1:10" x14ac:dyDescent="0.25">
      <c r="A14" s="2">
        <v>45319</v>
      </c>
      <c r="B14" s="1" t="s">
        <v>33</v>
      </c>
      <c r="C14" s="1" t="s">
        <v>39</v>
      </c>
      <c r="D14" s="1" t="s">
        <v>11</v>
      </c>
      <c r="E14" s="1">
        <v>16</v>
      </c>
      <c r="F14" s="1">
        <v>20.190000000000001</v>
      </c>
      <c r="G14" s="1">
        <v>323.04000000000002</v>
      </c>
      <c r="H14" s="7" t="str">
        <f t="shared" si="2"/>
        <v>2024-01</v>
      </c>
    </row>
    <row r="15" spans="1:10" x14ac:dyDescent="0.25">
      <c r="A15" s="2">
        <v>45298</v>
      </c>
      <c r="B15" s="1" t="s">
        <v>30</v>
      </c>
      <c r="C15" s="1" t="s">
        <v>38</v>
      </c>
      <c r="D15" s="1" t="s">
        <v>11</v>
      </c>
      <c r="E15" s="1">
        <v>16</v>
      </c>
      <c r="F15" s="1">
        <v>31.84</v>
      </c>
      <c r="G15" s="1">
        <v>509.44</v>
      </c>
      <c r="H15" s="7" t="str">
        <f t="shared" si="2"/>
        <v>2024-01</v>
      </c>
    </row>
    <row r="16" spans="1:10" x14ac:dyDescent="0.25">
      <c r="A16" s="2">
        <v>45321</v>
      </c>
      <c r="B16" s="1" t="s">
        <v>30</v>
      </c>
      <c r="C16" s="1" t="s">
        <v>36</v>
      </c>
      <c r="D16" s="1" t="s">
        <v>8</v>
      </c>
      <c r="E16" s="1">
        <v>16</v>
      </c>
      <c r="F16" s="1">
        <v>35.11</v>
      </c>
      <c r="G16" s="1">
        <v>561.76</v>
      </c>
      <c r="H16" s="7" t="str">
        <f t="shared" si="2"/>
        <v>2024-01</v>
      </c>
    </row>
    <row r="17" spans="1:8" x14ac:dyDescent="0.25">
      <c r="A17" s="2">
        <v>45304</v>
      </c>
      <c r="B17" s="1" t="s">
        <v>30</v>
      </c>
      <c r="C17" s="1" t="s">
        <v>37</v>
      </c>
      <c r="D17" s="1" t="s">
        <v>8</v>
      </c>
      <c r="E17" s="1">
        <v>8</v>
      </c>
      <c r="F17" s="1">
        <v>47.82</v>
      </c>
      <c r="G17" s="1">
        <v>382.56</v>
      </c>
      <c r="H17" s="7" t="str">
        <f t="shared" si="2"/>
        <v>2024-01</v>
      </c>
    </row>
    <row r="18" spans="1:8" x14ac:dyDescent="0.25">
      <c r="A18" s="2">
        <v>45312</v>
      </c>
      <c r="B18" s="1" t="s">
        <v>31</v>
      </c>
      <c r="C18" s="1" t="s">
        <v>36</v>
      </c>
      <c r="D18" s="1" t="s">
        <v>11</v>
      </c>
      <c r="E18" s="1">
        <v>1</v>
      </c>
      <c r="F18" s="1">
        <v>35.03</v>
      </c>
      <c r="G18" s="1">
        <v>35.03</v>
      </c>
      <c r="H18" s="7" t="str">
        <f t="shared" si="2"/>
        <v>2024-01</v>
      </c>
    </row>
    <row r="19" spans="1:8" x14ac:dyDescent="0.25">
      <c r="A19" s="2">
        <v>45310</v>
      </c>
      <c r="B19" s="1" t="s">
        <v>32</v>
      </c>
      <c r="C19" s="1" t="s">
        <v>37</v>
      </c>
      <c r="D19" s="1" t="s">
        <v>10</v>
      </c>
      <c r="E19" s="1">
        <v>10</v>
      </c>
      <c r="F19" s="1">
        <v>36.869999999999997</v>
      </c>
      <c r="G19" s="1">
        <v>368.7</v>
      </c>
      <c r="H19" s="7" t="str">
        <f t="shared" si="2"/>
        <v>2024-01</v>
      </c>
    </row>
    <row r="20" spans="1:8" x14ac:dyDescent="0.25">
      <c r="A20" s="2">
        <v>45309</v>
      </c>
      <c r="B20" s="1" t="s">
        <v>31</v>
      </c>
      <c r="C20" s="1" t="s">
        <v>36</v>
      </c>
      <c r="D20" s="1" t="s">
        <v>9</v>
      </c>
      <c r="E20" s="1">
        <v>17</v>
      </c>
      <c r="F20" s="1">
        <v>30.65</v>
      </c>
      <c r="G20" s="1">
        <v>521.04999999999995</v>
      </c>
      <c r="H20" s="7" t="str">
        <f t="shared" si="2"/>
        <v>2024-01</v>
      </c>
    </row>
    <row r="21" spans="1:8" x14ac:dyDescent="0.25">
      <c r="A21" s="2">
        <v>45296</v>
      </c>
      <c r="B21" s="1" t="s">
        <v>33</v>
      </c>
      <c r="C21" s="1" t="s">
        <v>37</v>
      </c>
      <c r="D21" s="1" t="s">
        <v>9</v>
      </c>
      <c r="E21" s="1">
        <v>12</v>
      </c>
      <c r="F21" s="1">
        <v>24.53</v>
      </c>
      <c r="G21" s="1">
        <v>294.36</v>
      </c>
      <c r="H21" s="7" t="str">
        <f t="shared" si="2"/>
        <v>2024-01</v>
      </c>
    </row>
    <row r="22" spans="1:8" x14ac:dyDescent="0.25">
      <c r="A22" s="2">
        <v>45296</v>
      </c>
      <c r="B22" s="1" t="s">
        <v>32</v>
      </c>
      <c r="C22" s="1" t="s">
        <v>36</v>
      </c>
      <c r="D22" s="1" t="s">
        <v>9</v>
      </c>
      <c r="E22" s="1">
        <v>3</v>
      </c>
      <c r="F22" s="1">
        <v>31.96</v>
      </c>
      <c r="G22" s="1">
        <v>95.88</v>
      </c>
      <c r="H22" s="7" t="str">
        <f t="shared" si="2"/>
        <v>2024-01</v>
      </c>
    </row>
    <row r="23" spans="1:8" x14ac:dyDescent="0.25">
      <c r="A23" s="2">
        <v>45295</v>
      </c>
      <c r="B23" s="1" t="s">
        <v>33</v>
      </c>
      <c r="C23" s="1" t="s">
        <v>38</v>
      </c>
      <c r="D23" s="1" t="s">
        <v>11</v>
      </c>
      <c r="E23" s="1">
        <v>12</v>
      </c>
      <c r="F23" s="1">
        <v>28.57</v>
      </c>
      <c r="G23" s="1">
        <v>342.84</v>
      </c>
      <c r="H23" s="7" t="str">
        <f t="shared" si="2"/>
        <v>2024-01</v>
      </c>
    </row>
    <row r="24" spans="1:8" x14ac:dyDescent="0.25">
      <c r="A24" s="2">
        <v>45310</v>
      </c>
      <c r="B24" s="1" t="s">
        <v>33</v>
      </c>
      <c r="C24" s="1" t="s">
        <v>39</v>
      </c>
      <c r="D24" s="1" t="s">
        <v>9</v>
      </c>
      <c r="E24" s="1">
        <v>1</v>
      </c>
      <c r="F24" s="1">
        <v>24.49</v>
      </c>
      <c r="G24" s="1">
        <v>24.49</v>
      </c>
      <c r="H24" s="7" t="str">
        <f t="shared" si="2"/>
        <v>2024-01</v>
      </c>
    </row>
    <row r="25" spans="1:8" x14ac:dyDescent="0.25">
      <c r="A25" s="2">
        <v>45329</v>
      </c>
      <c r="B25" s="1" t="s">
        <v>31</v>
      </c>
      <c r="C25" s="1" t="s">
        <v>39</v>
      </c>
      <c r="D25" s="1" t="s">
        <v>8</v>
      </c>
      <c r="E25" s="1">
        <v>12</v>
      </c>
      <c r="F25" s="1">
        <v>27.37</v>
      </c>
      <c r="G25" s="1">
        <v>328.44</v>
      </c>
      <c r="H25" s="7" t="str">
        <f t="shared" si="2"/>
        <v>2024-02</v>
      </c>
    </row>
    <row r="26" spans="1:8" x14ac:dyDescent="0.25">
      <c r="A26" s="2">
        <v>45351</v>
      </c>
      <c r="B26" s="1" t="s">
        <v>30</v>
      </c>
      <c r="C26" s="1" t="s">
        <v>36</v>
      </c>
      <c r="D26" s="1" t="s">
        <v>9</v>
      </c>
      <c r="E26" s="1">
        <v>11</v>
      </c>
      <c r="F26" s="1">
        <v>27.05</v>
      </c>
      <c r="G26" s="1">
        <v>297.55</v>
      </c>
      <c r="H26" s="7" t="str">
        <f t="shared" si="2"/>
        <v>2024-02</v>
      </c>
    </row>
    <row r="27" spans="1:8" x14ac:dyDescent="0.25">
      <c r="A27" s="2">
        <v>45323</v>
      </c>
      <c r="B27" s="1" t="s">
        <v>29</v>
      </c>
      <c r="C27" s="1" t="s">
        <v>38</v>
      </c>
      <c r="D27" s="1" t="s">
        <v>9</v>
      </c>
      <c r="E27" s="1">
        <v>2</v>
      </c>
      <c r="F27" s="1">
        <v>42.68</v>
      </c>
      <c r="G27" s="1">
        <v>85.36</v>
      </c>
      <c r="H27" s="7" t="str">
        <f t="shared" si="2"/>
        <v>2024-02</v>
      </c>
    </row>
    <row r="28" spans="1:8" x14ac:dyDescent="0.25">
      <c r="A28" s="2">
        <v>45351</v>
      </c>
      <c r="B28" s="1" t="s">
        <v>29</v>
      </c>
      <c r="C28" s="1" t="s">
        <v>37</v>
      </c>
      <c r="D28" s="1" t="s">
        <v>9</v>
      </c>
      <c r="E28" s="1">
        <v>6</v>
      </c>
      <c r="F28" s="1">
        <v>38.72</v>
      </c>
      <c r="G28" s="1">
        <v>232.32</v>
      </c>
      <c r="H28" s="7" t="str">
        <f t="shared" si="2"/>
        <v>2024-02</v>
      </c>
    </row>
    <row r="29" spans="1:8" x14ac:dyDescent="0.25">
      <c r="A29" s="2">
        <v>45343</v>
      </c>
      <c r="B29" s="1" t="s">
        <v>31</v>
      </c>
      <c r="C29" s="1" t="s">
        <v>37</v>
      </c>
      <c r="D29" s="1" t="s">
        <v>9</v>
      </c>
      <c r="E29" s="1">
        <v>3</v>
      </c>
      <c r="F29" s="1">
        <v>35.880000000000003</v>
      </c>
      <c r="G29" s="1">
        <v>107.64</v>
      </c>
      <c r="H29" s="7" t="str">
        <f t="shared" si="2"/>
        <v>2024-02</v>
      </c>
    </row>
    <row r="30" spans="1:8" x14ac:dyDescent="0.25">
      <c r="A30" s="2">
        <v>45351</v>
      </c>
      <c r="B30" s="1" t="s">
        <v>31</v>
      </c>
      <c r="C30" s="1" t="s">
        <v>38</v>
      </c>
      <c r="D30" s="1" t="s">
        <v>10</v>
      </c>
      <c r="E30" s="1">
        <v>4</v>
      </c>
      <c r="F30" s="1">
        <v>44.87</v>
      </c>
      <c r="G30" s="1">
        <v>179.48</v>
      </c>
      <c r="H30" s="7" t="str">
        <f t="shared" si="2"/>
        <v>2024-02</v>
      </c>
    </row>
    <row r="31" spans="1:8" x14ac:dyDescent="0.25">
      <c r="A31" s="2">
        <v>45351</v>
      </c>
      <c r="B31" s="1" t="s">
        <v>32</v>
      </c>
      <c r="C31" s="1" t="s">
        <v>39</v>
      </c>
      <c r="D31" s="1" t="s">
        <v>8</v>
      </c>
      <c r="E31" s="1">
        <v>10</v>
      </c>
      <c r="F31" s="1">
        <v>23.4</v>
      </c>
      <c r="G31" s="1">
        <v>234</v>
      </c>
      <c r="H31" s="7" t="str">
        <f t="shared" si="2"/>
        <v>2024-02</v>
      </c>
    </row>
    <row r="32" spans="1:8" x14ac:dyDescent="0.25">
      <c r="A32" s="2">
        <v>45335</v>
      </c>
      <c r="B32" s="1" t="s">
        <v>30</v>
      </c>
      <c r="C32" s="1" t="s">
        <v>38</v>
      </c>
      <c r="D32" s="1" t="s">
        <v>8</v>
      </c>
      <c r="E32" s="1">
        <v>13</v>
      </c>
      <c r="F32" s="1">
        <v>10.31</v>
      </c>
      <c r="G32" s="1">
        <v>134.03</v>
      </c>
      <c r="H32" s="7" t="str">
        <f t="shared" si="2"/>
        <v>2024-02</v>
      </c>
    </row>
    <row r="33" spans="1:8" x14ac:dyDescent="0.25">
      <c r="A33" s="2">
        <v>45324</v>
      </c>
      <c r="B33" s="1" t="s">
        <v>29</v>
      </c>
      <c r="C33" s="1" t="s">
        <v>39</v>
      </c>
      <c r="D33" s="1" t="s">
        <v>9</v>
      </c>
      <c r="E33" s="1">
        <v>4</v>
      </c>
      <c r="F33" s="1">
        <v>29.88</v>
      </c>
      <c r="G33" s="1">
        <v>119.52</v>
      </c>
      <c r="H33" s="7" t="str">
        <f t="shared" si="2"/>
        <v>2024-02</v>
      </c>
    </row>
    <row r="34" spans="1:8" x14ac:dyDescent="0.25">
      <c r="A34" s="2">
        <v>45345</v>
      </c>
      <c r="B34" s="1" t="s">
        <v>33</v>
      </c>
      <c r="C34" s="1" t="s">
        <v>39</v>
      </c>
      <c r="D34" s="1" t="s">
        <v>9</v>
      </c>
      <c r="E34" s="1">
        <v>19</v>
      </c>
      <c r="F34" s="1">
        <v>26.24</v>
      </c>
      <c r="G34" s="1">
        <v>498.56</v>
      </c>
      <c r="H34" s="7" t="str">
        <f t="shared" ref="H34:H65" si="3">TEXT(A34,"YYYY-MM")</f>
        <v>2024-02</v>
      </c>
    </row>
    <row r="35" spans="1:8" x14ac:dyDescent="0.25">
      <c r="A35" s="2">
        <v>45333</v>
      </c>
      <c r="B35" s="1" t="s">
        <v>29</v>
      </c>
      <c r="C35" s="1" t="s">
        <v>36</v>
      </c>
      <c r="D35" s="1" t="s">
        <v>9</v>
      </c>
      <c r="E35" s="1">
        <v>13</v>
      </c>
      <c r="F35" s="1">
        <v>45.91</v>
      </c>
      <c r="G35" s="1">
        <v>596.83000000000004</v>
      </c>
      <c r="H35" s="7" t="str">
        <f t="shared" si="3"/>
        <v>2024-02</v>
      </c>
    </row>
    <row r="36" spans="1:8" x14ac:dyDescent="0.25">
      <c r="A36" s="2">
        <v>45338</v>
      </c>
      <c r="B36" s="1" t="s">
        <v>30</v>
      </c>
      <c r="C36" s="1" t="s">
        <v>37</v>
      </c>
      <c r="D36" s="1" t="s">
        <v>10</v>
      </c>
      <c r="E36" s="1">
        <v>4</v>
      </c>
      <c r="F36" s="1">
        <v>32.33</v>
      </c>
      <c r="G36" s="1">
        <v>129.32</v>
      </c>
      <c r="H36" s="7" t="str">
        <f t="shared" si="3"/>
        <v>2024-02</v>
      </c>
    </row>
    <row r="37" spans="1:8" x14ac:dyDescent="0.25">
      <c r="A37" s="2">
        <v>45350</v>
      </c>
      <c r="B37" s="1" t="s">
        <v>31</v>
      </c>
      <c r="C37" s="1" t="s">
        <v>38</v>
      </c>
      <c r="D37" s="1" t="s">
        <v>11</v>
      </c>
      <c r="E37" s="1">
        <v>16</v>
      </c>
      <c r="F37" s="1">
        <v>13.7</v>
      </c>
      <c r="G37" s="1">
        <v>219.2</v>
      </c>
      <c r="H37" s="7" t="str">
        <f t="shared" si="3"/>
        <v>2024-02</v>
      </c>
    </row>
    <row r="38" spans="1:8" x14ac:dyDescent="0.25">
      <c r="A38" s="2">
        <v>45335</v>
      </c>
      <c r="B38" s="1" t="s">
        <v>30</v>
      </c>
      <c r="C38" s="1" t="s">
        <v>36</v>
      </c>
      <c r="D38" s="1" t="s">
        <v>8</v>
      </c>
      <c r="E38" s="1">
        <v>6</v>
      </c>
      <c r="F38" s="1">
        <v>19.32</v>
      </c>
      <c r="G38" s="1">
        <v>115.92</v>
      </c>
      <c r="H38" s="7" t="str">
        <f t="shared" si="3"/>
        <v>2024-02</v>
      </c>
    </row>
    <row r="39" spans="1:8" x14ac:dyDescent="0.25">
      <c r="A39" s="2">
        <v>45346</v>
      </c>
      <c r="B39" s="1" t="s">
        <v>33</v>
      </c>
      <c r="C39" s="1" t="s">
        <v>36</v>
      </c>
      <c r="D39" s="1" t="s">
        <v>9</v>
      </c>
      <c r="E39" s="1">
        <v>10</v>
      </c>
      <c r="F39" s="1">
        <v>41.1</v>
      </c>
      <c r="G39" s="1">
        <v>411</v>
      </c>
      <c r="H39" s="7" t="str">
        <f t="shared" si="3"/>
        <v>2024-02</v>
      </c>
    </row>
    <row r="40" spans="1:8" x14ac:dyDescent="0.25">
      <c r="A40" s="2">
        <v>45347</v>
      </c>
      <c r="B40" s="1" t="s">
        <v>33</v>
      </c>
      <c r="C40" s="1" t="s">
        <v>37</v>
      </c>
      <c r="D40" s="1" t="s">
        <v>10</v>
      </c>
      <c r="E40" s="1">
        <v>16</v>
      </c>
      <c r="F40" s="1">
        <v>28.22</v>
      </c>
      <c r="G40" s="1">
        <v>451.52</v>
      </c>
      <c r="H40" s="7" t="str">
        <f t="shared" si="3"/>
        <v>2024-02</v>
      </c>
    </row>
    <row r="41" spans="1:8" x14ac:dyDescent="0.25">
      <c r="A41" s="2">
        <v>45332</v>
      </c>
      <c r="B41" s="1" t="s">
        <v>32</v>
      </c>
      <c r="C41" s="1" t="s">
        <v>37</v>
      </c>
      <c r="D41" s="1" t="s">
        <v>11</v>
      </c>
      <c r="E41" s="1">
        <v>5</v>
      </c>
      <c r="F41" s="1">
        <v>34.6</v>
      </c>
      <c r="G41" s="1">
        <v>173</v>
      </c>
      <c r="H41" s="7" t="str">
        <f t="shared" si="3"/>
        <v>2024-02</v>
      </c>
    </row>
    <row r="42" spans="1:8" x14ac:dyDescent="0.25">
      <c r="A42" s="2">
        <v>45363</v>
      </c>
      <c r="B42" s="1" t="s">
        <v>29</v>
      </c>
      <c r="C42" s="1" t="s">
        <v>36</v>
      </c>
      <c r="D42" s="1" t="s">
        <v>9</v>
      </c>
      <c r="E42" s="1">
        <v>10</v>
      </c>
      <c r="F42" s="1">
        <v>13.95</v>
      </c>
      <c r="G42" s="1">
        <v>139.5</v>
      </c>
      <c r="H42" s="7" t="str">
        <f t="shared" si="3"/>
        <v>2024-03</v>
      </c>
    </row>
    <row r="43" spans="1:8" x14ac:dyDescent="0.25">
      <c r="A43" s="2">
        <v>45358</v>
      </c>
      <c r="B43" s="1" t="s">
        <v>30</v>
      </c>
      <c r="C43" s="1" t="s">
        <v>37</v>
      </c>
      <c r="D43" s="1" t="s">
        <v>8</v>
      </c>
      <c r="E43" s="1">
        <v>18</v>
      </c>
      <c r="F43" s="1">
        <v>37.340000000000003</v>
      </c>
      <c r="G43" s="1">
        <v>672.12</v>
      </c>
      <c r="H43" s="7" t="str">
        <f t="shared" si="3"/>
        <v>2024-03</v>
      </c>
    </row>
    <row r="44" spans="1:8" x14ac:dyDescent="0.25">
      <c r="A44" s="2">
        <v>45373</v>
      </c>
      <c r="B44" s="1" t="s">
        <v>30</v>
      </c>
      <c r="C44" s="1" t="s">
        <v>36</v>
      </c>
      <c r="D44" s="1" t="s">
        <v>10</v>
      </c>
      <c r="E44" s="1">
        <v>4</v>
      </c>
      <c r="F44" s="1">
        <v>33.869999999999997</v>
      </c>
      <c r="G44" s="1">
        <v>135.47999999999999</v>
      </c>
      <c r="H44" s="7" t="str">
        <f t="shared" si="3"/>
        <v>2024-03</v>
      </c>
    </row>
    <row r="45" spans="1:8" x14ac:dyDescent="0.25">
      <c r="A45" s="2">
        <v>45371</v>
      </c>
      <c r="B45" s="1" t="s">
        <v>32</v>
      </c>
      <c r="C45" s="1" t="s">
        <v>36</v>
      </c>
      <c r="D45" s="1" t="s">
        <v>11</v>
      </c>
      <c r="E45" s="1">
        <v>3</v>
      </c>
      <c r="F45" s="1">
        <v>42</v>
      </c>
      <c r="G45" s="1">
        <v>126</v>
      </c>
      <c r="H45" s="7" t="str">
        <f t="shared" si="3"/>
        <v>2024-03</v>
      </c>
    </row>
    <row r="46" spans="1:8" x14ac:dyDescent="0.25">
      <c r="A46" s="2">
        <v>45369</v>
      </c>
      <c r="B46" s="1" t="s">
        <v>29</v>
      </c>
      <c r="C46" s="1" t="s">
        <v>37</v>
      </c>
      <c r="D46" s="1" t="s">
        <v>9</v>
      </c>
      <c r="E46" s="1">
        <v>11</v>
      </c>
      <c r="F46" s="1">
        <v>14.21</v>
      </c>
      <c r="G46" s="1">
        <v>156.31</v>
      </c>
      <c r="H46" s="7" t="str">
        <f t="shared" si="3"/>
        <v>2024-03</v>
      </c>
    </row>
    <row r="47" spans="1:8" x14ac:dyDescent="0.25">
      <c r="A47" s="2">
        <v>45354</v>
      </c>
      <c r="B47" s="1" t="s">
        <v>31</v>
      </c>
      <c r="C47" s="1" t="s">
        <v>37</v>
      </c>
      <c r="D47" s="1" t="s">
        <v>10</v>
      </c>
      <c r="E47" s="1">
        <v>12</v>
      </c>
      <c r="F47" s="1">
        <v>17.12</v>
      </c>
      <c r="G47" s="1">
        <v>205.44</v>
      </c>
      <c r="H47" s="7" t="str">
        <f t="shared" si="3"/>
        <v>2024-03</v>
      </c>
    </row>
    <row r="48" spans="1:8" x14ac:dyDescent="0.25">
      <c r="A48" s="2">
        <v>45356</v>
      </c>
      <c r="B48" s="1" t="s">
        <v>30</v>
      </c>
      <c r="C48" s="1" t="s">
        <v>36</v>
      </c>
      <c r="D48" s="1" t="s">
        <v>9</v>
      </c>
      <c r="E48" s="1">
        <v>8</v>
      </c>
      <c r="F48" s="1">
        <v>40.19</v>
      </c>
      <c r="G48" s="1">
        <v>321.52</v>
      </c>
      <c r="H48" s="7" t="str">
        <f t="shared" si="3"/>
        <v>2024-03</v>
      </c>
    </row>
    <row r="49" spans="1:10" x14ac:dyDescent="0.25">
      <c r="A49" s="2">
        <v>45364</v>
      </c>
      <c r="B49" s="1" t="s">
        <v>31</v>
      </c>
      <c r="C49" s="1" t="s">
        <v>39</v>
      </c>
      <c r="D49" s="1" t="s">
        <v>8</v>
      </c>
      <c r="E49" s="1">
        <v>16</v>
      </c>
      <c r="F49" s="1">
        <v>40.200000000000003</v>
      </c>
      <c r="G49" s="1">
        <v>643.20000000000005</v>
      </c>
      <c r="H49" s="7" t="str">
        <f t="shared" si="3"/>
        <v>2024-03</v>
      </c>
    </row>
    <row r="50" spans="1:10" x14ac:dyDescent="0.25">
      <c r="A50" s="2">
        <v>45375</v>
      </c>
      <c r="B50" s="1" t="s">
        <v>29</v>
      </c>
      <c r="C50" s="1" t="s">
        <v>39</v>
      </c>
      <c r="D50" s="1" t="s">
        <v>10</v>
      </c>
      <c r="E50" s="1">
        <v>10</v>
      </c>
      <c r="F50" s="1">
        <v>30.79</v>
      </c>
      <c r="G50" s="1">
        <v>307.89999999999998</v>
      </c>
      <c r="H50" s="7" t="str">
        <f t="shared" si="3"/>
        <v>2024-03</v>
      </c>
    </row>
    <row r="51" spans="1:10" x14ac:dyDescent="0.25">
      <c r="A51" s="2">
        <v>45358</v>
      </c>
      <c r="B51" s="1" t="s">
        <v>30</v>
      </c>
      <c r="C51" s="1" t="s">
        <v>38</v>
      </c>
      <c r="D51" s="1" t="s">
        <v>11</v>
      </c>
      <c r="E51" s="1">
        <v>12</v>
      </c>
      <c r="F51" s="1">
        <v>41.57</v>
      </c>
      <c r="G51" s="1">
        <v>498.84</v>
      </c>
      <c r="H51" s="7" t="str">
        <f t="shared" si="3"/>
        <v>2024-03</v>
      </c>
    </row>
    <row r="52" spans="1:10" x14ac:dyDescent="0.25">
      <c r="A52" s="2">
        <v>45375</v>
      </c>
      <c r="B52" s="1" t="s">
        <v>31</v>
      </c>
      <c r="C52" s="1" t="s">
        <v>37</v>
      </c>
      <c r="D52" s="1" t="s">
        <v>10</v>
      </c>
      <c r="E52" s="1">
        <v>1</v>
      </c>
      <c r="F52" s="1">
        <v>15.62</v>
      </c>
      <c r="G52" s="1">
        <v>15.62</v>
      </c>
      <c r="H52" s="7" t="str">
        <f t="shared" si="3"/>
        <v>2024-03</v>
      </c>
    </row>
    <row r="53" spans="1:10" x14ac:dyDescent="0.25">
      <c r="A53" s="2">
        <v>45370</v>
      </c>
      <c r="B53" s="1" t="s">
        <v>32</v>
      </c>
      <c r="C53" s="1" t="s">
        <v>38</v>
      </c>
      <c r="D53" s="1" t="s">
        <v>11</v>
      </c>
      <c r="E53" s="1">
        <v>20</v>
      </c>
      <c r="F53" s="1">
        <v>13.09</v>
      </c>
      <c r="G53" s="1">
        <v>261.8</v>
      </c>
      <c r="H53" s="7" t="str">
        <f t="shared" si="3"/>
        <v>2024-03</v>
      </c>
    </row>
    <row r="54" spans="1:10" x14ac:dyDescent="0.25">
      <c r="A54" s="2">
        <v>45352</v>
      </c>
      <c r="B54" s="1" t="s">
        <v>33</v>
      </c>
      <c r="C54" s="1" t="s">
        <v>37</v>
      </c>
      <c r="D54" s="1" t="s">
        <v>9</v>
      </c>
      <c r="E54" s="1">
        <v>14</v>
      </c>
      <c r="F54" s="1">
        <v>19.95</v>
      </c>
      <c r="G54" s="1">
        <v>279.3</v>
      </c>
      <c r="H54" s="7" t="str">
        <f t="shared" si="3"/>
        <v>2024-03</v>
      </c>
    </row>
    <row r="55" spans="1:10" x14ac:dyDescent="0.25">
      <c r="A55" s="2">
        <v>45358</v>
      </c>
      <c r="B55" s="1" t="s">
        <v>32</v>
      </c>
      <c r="C55" s="1" t="s">
        <v>38</v>
      </c>
      <c r="D55" s="1" t="s">
        <v>9</v>
      </c>
      <c r="E55" s="1">
        <v>17</v>
      </c>
      <c r="F55" s="1">
        <v>49.65</v>
      </c>
      <c r="G55" s="1">
        <v>844.05</v>
      </c>
      <c r="H55" s="7" t="str">
        <f t="shared" si="3"/>
        <v>2024-03</v>
      </c>
    </row>
    <row r="56" spans="1:10" x14ac:dyDescent="0.25">
      <c r="A56" s="2">
        <v>45361</v>
      </c>
      <c r="B56" s="1" t="s">
        <v>30</v>
      </c>
      <c r="C56" s="1" t="s">
        <v>39</v>
      </c>
      <c r="D56" s="1" t="s">
        <v>9</v>
      </c>
      <c r="E56" s="1">
        <v>8</v>
      </c>
      <c r="F56" s="1">
        <v>39.299999999999997</v>
      </c>
      <c r="G56" s="1">
        <v>314.39999999999998</v>
      </c>
      <c r="H56" s="7" t="str">
        <f t="shared" si="3"/>
        <v>2024-03</v>
      </c>
    </row>
    <row r="57" spans="1:10" x14ac:dyDescent="0.25">
      <c r="A57" s="2">
        <v>45382</v>
      </c>
      <c r="B57" s="1" t="s">
        <v>30</v>
      </c>
      <c r="C57" s="1" t="s">
        <v>37</v>
      </c>
      <c r="D57" s="1" t="s">
        <v>9</v>
      </c>
      <c r="E57" s="1">
        <v>18</v>
      </c>
      <c r="F57" s="1">
        <v>16.73</v>
      </c>
      <c r="G57" s="1">
        <v>301.14</v>
      </c>
      <c r="H57" s="7" t="str">
        <f t="shared" si="3"/>
        <v>2024-03</v>
      </c>
    </row>
    <row r="58" spans="1:10" x14ac:dyDescent="0.25">
      <c r="A58" s="2">
        <v>45353</v>
      </c>
      <c r="B58" s="1" t="s">
        <v>32</v>
      </c>
      <c r="C58" s="1" t="s">
        <v>36</v>
      </c>
      <c r="D58" s="1" t="s">
        <v>11</v>
      </c>
      <c r="E58" s="1">
        <v>2</v>
      </c>
      <c r="F58" s="1">
        <v>10.83</v>
      </c>
      <c r="G58" s="1">
        <v>21.66</v>
      </c>
      <c r="H58" s="7" t="str">
        <f t="shared" si="3"/>
        <v>2024-03</v>
      </c>
    </row>
    <row r="59" spans="1:10" x14ac:dyDescent="0.25">
      <c r="A59" s="2">
        <v>45379</v>
      </c>
      <c r="B59" s="1" t="s">
        <v>29</v>
      </c>
      <c r="C59" s="1" t="s">
        <v>38</v>
      </c>
      <c r="D59" s="1" t="s">
        <v>8</v>
      </c>
      <c r="E59" s="1">
        <v>15</v>
      </c>
      <c r="F59" s="1">
        <v>15.03</v>
      </c>
      <c r="G59" s="1">
        <v>225.45</v>
      </c>
      <c r="H59" s="7" t="str">
        <f t="shared" si="3"/>
        <v>2024-03</v>
      </c>
    </row>
    <row r="60" spans="1:10" x14ac:dyDescent="0.25">
      <c r="A60" s="2">
        <v>45372</v>
      </c>
      <c r="B60" s="1" t="s">
        <v>33</v>
      </c>
      <c r="C60" s="1" t="s">
        <v>37</v>
      </c>
      <c r="D60" s="1" t="s">
        <v>11</v>
      </c>
      <c r="E60" s="1">
        <v>14</v>
      </c>
      <c r="F60" s="1">
        <v>20.63</v>
      </c>
      <c r="G60" s="1">
        <v>288.82</v>
      </c>
      <c r="H60" s="7" t="str">
        <f t="shared" si="3"/>
        <v>2024-03</v>
      </c>
    </row>
    <row r="61" spans="1:10" x14ac:dyDescent="0.25">
      <c r="A61" s="2">
        <v>45373</v>
      </c>
      <c r="B61" s="1" t="s">
        <v>30</v>
      </c>
      <c r="C61" s="1" t="s">
        <v>36</v>
      </c>
      <c r="D61" s="1" t="s">
        <v>11</v>
      </c>
      <c r="E61" s="1">
        <v>1</v>
      </c>
      <c r="F61" s="1">
        <v>39.24</v>
      </c>
      <c r="G61" s="1">
        <v>39.24</v>
      </c>
      <c r="H61" s="7" t="str">
        <f t="shared" si="3"/>
        <v>2024-03</v>
      </c>
    </row>
    <row r="62" spans="1:10" x14ac:dyDescent="0.25">
      <c r="A62" s="2">
        <v>45405</v>
      </c>
      <c r="B62" s="1" t="s">
        <v>30</v>
      </c>
      <c r="C62" s="1" t="s">
        <v>38</v>
      </c>
      <c r="D62" s="1" t="s">
        <v>11</v>
      </c>
      <c r="E62" s="1">
        <v>3</v>
      </c>
      <c r="F62" s="1">
        <v>13.22</v>
      </c>
      <c r="G62" s="1">
        <v>39.659999999999997</v>
      </c>
      <c r="H62" s="7" t="str">
        <f t="shared" si="3"/>
        <v>2024-04</v>
      </c>
    </row>
    <row r="63" spans="1:10" x14ac:dyDescent="0.25">
      <c r="A63" s="2">
        <v>45406</v>
      </c>
      <c r="B63" s="1" t="s">
        <v>32</v>
      </c>
      <c r="C63" s="1" t="s">
        <v>39</v>
      </c>
      <c r="D63" s="1" t="s">
        <v>11</v>
      </c>
      <c r="E63" s="1">
        <v>2</v>
      </c>
      <c r="F63" s="1">
        <v>26.09</v>
      </c>
      <c r="G63" s="1">
        <v>52.18</v>
      </c>
      <c r="H63" s="7" t="str">
        <f t="shared" si="3"/>
        <v>2024-04</v>
      </c>
      <c r="I63">
        <f>SUM(G62:G74)</f>
        <v>3199.59</v>
      </c>
      <c r="J63" s="1">
        <v>4</v>
      </c>
    </row>
    <row r="64" spans="1:10" x14ac:dyDescent="0.25">
      <c r="A64" s="2">
        <v>45393</v>
      </c>
      <c r="B64" s="1" t="s">
        <v>31</v>
      </c>
      <c r="C64" s="1" t="s">
        <v>36</v>
      </c>
      <c r="D64" s="1" t="s">
        <v>9</v>
      </c>
      <c r="E64" s="1">
        <v>4</v>
      </c>
      <c r="F64" s="1">
        <v>29.02</v>
      </c>
      <c r="G64" s="1">
        <v>116.08</v>
      </c>
      <c r="H64" s="7" t="str">
        <f t="shared" si="3"/>
        <v>2024-04</v>
      </c>
      <c r="I64">
        <f>SUM(G75:G91)</f>
        <v>5649.0599999999995</v>
      </c>
      <c r="J64" s="1">
        <v>5</v>
      </c>
    </row>
    <row r="65" spans="1:10" x14ac:dyDescent="0.25">
      <c r="A65" s="2">
        <v>45393</v>
      </c>
      <c r="B65" s="1" t="s">
        <v>32</v>
      </c>
      <c r="C65" s="1" t="s">
        <v>39</v>
      </c>
      <c r="D65" s="1" t="s">
        <v>10</v>
      </c>
      <c r="E65" s="1">
        <v>18</v>
      </c>
      <c r="F65" s="1">
        <v>43.08</v>
      </c>
      <c r="G65" s="1">
        <v>775.44</v>
      </c>
      <c r="H65" s="7" t="str">
        <f t="shared" si="3"/>
        <v>2024-04</v>
      </c>
      <c r="I65">
        <f>SUM(G92:G109)</f>
        <v>6148.2400000000007</v>
      </c>
      <c r="J65" s="1">
        <v>6</v>
      </c>
    </row>
    <row r="66" spans="1:10" x14ac:dyDescent="0.25">
      <c r="A66" s="2">
        <v>45389</v>
      </c>
      <c r="B66" s="1" t="s">
        <v>32</v>
      </c>
      <c r="C66" s="1" t="s">
        <v>36</v>
      </c>
      <c r="D66" s="1" t="s">
        <v>8</v>
      </c>
      <c r="E66" s="1">
        <v>2</v>
      </c>
      <c r="F66" s="1">
        <v>46.08</v>
      </c>
      <c r="G66" s="1">
        <v>92.16</v>
      </c>
      <c r="H66" s="7" t="str">
        <f t="shared" ref="H66:H97" si="4">TEXT(A66,"YYYY-MM")</f>
        <v>2024-04</v>
      </c>
    </row>
    <row r="67" spans="1:10" x14ac:dyDescent="0.25">
      <c r="A67" s="2">
        <v>45410</v>
      </c>
      <c r="B67" s="1" t="s">
        <v>31</v>
      </c>
      <c r="C67" s="1" t="s">
        <v>37</v>
      </c>
      <c r="D67" s="1" t="s">
        <v>9</v>
      </c>
      <c r="E67" s="1">
        <v>7</v>
      </c>
      <c r="F67" s="1">
        <v>10.130000000000001</v>
      </c>
      <c r="G67" s="1">
        <v>70.91</v>
      </c>
      <c r="H67" s="7" t="str">
        <f t="shared" si="4"/>
        <v>2024-04</v>
      </c>
    </row>
    <row r="68" spans="1:10" x14ac:dyDescent="0.25">
      <c r="A68" s="2">
        <v>45408</v>
      </c>
      <c r="B68" s="1" t="s">
        <v>30</v>
      </c>
      <c r="C68" s="1" t="s">
        <v>36</v>
      </c>
      <c r="D68" s="1" t="s">
        <v>9</v>
      </c>
      <c r="E68" s="1">
        <v>4</v>
      </c>
      <c r="F68" s="1">
        <v>27.36</v>
      </c>
      <c r="G68" s="1">
        <v>109.44</v>
      </c>
      <c r="H68" s="7" t="str">
        <f t="shared" si="4"/>
        <v>2024-04</v>
      </c>
    </row>
    <row r="69" spans="1:10" x14ac:dyDescent="0.25">
      <c r="A69" s="2">
        <v>45399</v>
      </c>
      <c r="B69" s="1" t="s">
        <v>33</v>
      </c>
      <c r="C69" s="1" t="s">
        <v>36</v>
      </c>
      <c r="D69" s="1" t="s">
        <v>9</v>
      </c>
      <c r="E69" s="1">
        <v>7</v>
      </c>
      <c r="F69" s="1">
        <v>20.05</v>
      </c>
      <c r="G69" s="1">
        <v>140.35</v>
      </c>
      <c r="H69" s="7" t="str">
        <f t="shared" si="4"/>
        <v>2024-04</v>
      </c>
    </row>
    <row r="70" spans="1:10" x14ac:dyDescent="0.25">
      <c r="A70" s="2">
        <v>45404</v>
      </c>
      <c r="B70" s="1" t="s">
        <v>30</v>
      </c>
      <c r="C70" s="1" t="s">
        <v>36</v>
      </c>
      <c r="D70" s="1" t="s">
        <v>10</v>
      </c>
      <c r="E70" s="1">
        <v>11</v>
      </c>
      <c r="F70" s="1">
        <v>49.79</v>
      </c>
      <c r="G70" s="1">
        <v>547.69000000000005</v>
      </c>
      <c r="H70" s="7" t="str">
        <f t="shared" si="4"/>
        <v>2024-04</v>
      </c>
    </row>
    <row r="71" spans="1:10" x14ac:dyDescent="0.25">
      <c r="A71" s="2">
        <v>45405</v>
      </c>
      <c r="B71" s="1" t="s">
        <v>30</v>
      </c>
      <c r="C71" s="1" t="s">
        <v>37</v>
      </c>
      <c r="D71" s="1" t="s">
        <v>10</v>
      </c>
      <c r="E71" s="1">
        <v>11</v>
      </c>
      <c r="F71" s="1">
        <v>19.34</v>
      </c>
      <c r="G71" s="1">
        <v>212.74</v>
      </c>
      <c r="H71" s="7" t="str">
        <f t="shared" si="4"/>
        <v>2024-04</v>
      </c>
    </row>
    <row r="72" spans="1:10" x14ac:dyDescent="0.25">
      <c r="A72" s="2">
        <v>45411</v>
      </c>
      <c r="B72" s="1" t="s">
        <v>32</v>
      </c>
      <c r="C72" s="1" t="s">
        <v>36</v>
      </c>
      <c r="D72" s="1" t="s">
        <v>9</v>
      </c>
      <c r="E72" s="1">
        <v>16</v>
      </c>
      <c r="F72" s="1">
        <v>46.03</v>
      </c>
      <c r="G72" s="1">
        <v>736.48</v>
      </c>
      <c r="H72" s="7" t="str">
        <f t="shared" si="4"/>
        <v>2024-04</v>
      </c>
    </row>
    <row r="73" spans="1:10" x14ac:dyDescent="0.25">
      <c r="A73" s="2">
        <v>45389</v>
      </c>
      <c r="B73" s="1" t="s">
        <v>31</v>
      </c>
      <c r="C73" s="1" t="s">
        <v>36</v>
      </c>
      <c r="D73" s="1" t="s">
        <v>11</v>
      </c>
      <c r="E73" s="1">
        <v>2</v>
      </c>
      <c r="F73" s="1">
        <v>18.350000000000001</v>
      </c>
      <c r="G73" s="1">
        <v>36.700000000000003</v>
      </c>
      <c r="H73" s="7" t="str">
        <f t="shared" si="4"/>
        <v>2024-04</v>
      </c>
    </row>
    <row r="74" spans="1:10" x14ac:dyDescent="0.25">
      <c r="A74" s="2">
        <v>45402</v>
      </c>
      <c r="B74" s="1" t="s">
        <v>32</v>
      </c>
      <c r="C74" s="1" t="s">
        <v>39</v>
      </c>
      <c r="D74" s="1" t="s">
        <v>9</v>
      </c>
      <c r="E74" s="1">
        <v>12</v>
      </c>
      <c r="F74" s="1">
        <v>22.48</v>
      </c>
      <c r="G74" s="1">
        <v>269.76</v>
      </c>
      <c r="H74" s="7" t="str">
        <f t="shared" si="4"/>
        <v>2024-04</v>
      </c>
    </row>
    <row r="75" spans="1:10" x14ac:dyDescent="0.25">
      <c r="A75" s="2">
        <v>45439</v>
      </c>
      <c r="B75" s="1" t="s">
        <v>32</v>
      </c>
      <c r="C75" s="1" t="s">
        <v>37</v>
      </c>
      <c r="D75" s="1" t="s">
        <v>11</v>
      </c>
      <c r="E75" s="1">
        <v>11</v>
      </c>
      <c r="F75" s="1">
        <v>33.03</v>
      </c>
      <c r="G75" s="1">
        <v>363.33</v>
      </c>
      <c r="H75" s="7" t="str">
        <f t="shared" si="4"/>
        <v>2024-05</v>
      </c>
    </row>
    <row r="76" spans="1:10" x14ac:dyDescent="0.25">
      <c r="A76" s="2">
        <v>45440</v>
      </c>
      <c r="B76" s="1" t="s">
        <v>30</v>
      </c>
      <c r="C76" s="1" t="s">
        <v>38</v>
      </c>
      <c r="D76" s="1" t="s">
        <v>9</v>
      </c>
      <c r="E76" s="1">
        <v>2</v>
      </c>
      <c r="F76" s="1">
        <v>34.51</v>
      </c>
      <c r="G76" s="1">
        <v>69.02</v>
      </c>
      <c r="H76" s="7" t="str">
        <f t="shared" si="4"/>
        <v>2024-05</v>
      </c>
    </row>
    <row r="77" spans="1:10" x14ac:dyDescent="0.25">
      <c r="A77" s="2">
        <v>45439</v>
      </c>
      <c r="B77" s="1" t="s">
        <v>31</v>
      </c>
      <c r="C77" s="1" t="s">
        <v>38</v>
      </c>
      <c r="D77" s="1" t="s">
        <v>10</v>
      </c>
      <c r="E77" s="1">
        <v>13</v>
      </c>
      <c r="F77" s="1">
        <v>39.94</v>
      </c>
      <c r="G77" s="1">
        <v>519.22</v>
      </c>
      <c r="H77" s="7" t="str">
        <f t="shared" si="4"/>
        <v>2024-05</v>
      </c>
    </row>
    <row r="78" spans="1:10" x14ac:dyDescent="0.25">
      <c r="A78" s="2">
        <v>45424</v>
      </c>
      <c r="B78" s="1" t="s">
        <v>30</v>
      </c>
      <c r="C78" s="1" t="s">
        <v>39</v>
      </c>
      <c r="D78" s="1" t="s">
        <v>11</v>
      </c>
      <c r="E78" s="1">
        <v>18</v>
      </c>
      <c r="F78" s="1">
        <v>34.159999999999997</v>
      </c>
      <c r="G78" s="1">
        <v>614.88</v>
      </c>
      <c r="H78" s="7" t="str">
        <f t="shared" si="4"/>
        <v>2024-05</v>
      </c>
    </row>
    <row r="79" spans="1:10" x14ac:dyDescent="0.25">
      <c r="A79" s="2">
        <v>45434</v>
      </c>
      <c r="B79" s="1" t="s">
        <v>29</v>
      </c>
      <c r="C79" s="1" t="s">
        <v>37</v>
      </c>
      <c r="D79" s="1" t="s">
        <v>8</v>
      </c>
      <c r="E79" s="1">
        <v>7</v>
      </c>
      <c r="F79" s="1">
        <v>37.24</v>
      </c>
      <c r="G79" s="1">
        <v>260.68</v>
      </c>
      <c r="H79" s="7" t="str">
        <f t="shared" si="4"/>
        <v>2024-05</v>
      </c>
    </row>
    <row r="80" spans="1:10" x14ac:dyDescent="0.25">
      <c r="A80" s="2">
        <v>45440</v>
      </c>
      <c r="B80" s="1" t="s">
        <v>31</v>
      </c>
      <c r="C80" s="1" t="s">
        <v>39</v>
      </c>
      <c r="D80" s="1" t="s">
        <v>9</v>
      </c>
      <c r="E80" s="1">
        <v>10</v>
      </c>
      <c r="F80" s="1">
        <v>14.6</v>
      </c>
      <c r="G80" s="1">
        <v>146</v>
      </c>
      <c r="H80" s="7" t="str">
        <f t="shared" si="4"/>
        <v>2024-05</v>
      </c>
    </row>
    <row r="81" spans="1:8" x14ac:dyDescent="0.25">
      <c r="A81" s="2">
        <v>45414</v>
      </c>
      <c r="B81" s="1" t="s">
        <v>29</v>
      </c>
      <c r="C81" s="1" t="s">
        <v>36</v>
      </c>
      <c r="D81" s="1" t="s">
        <v>9</v>
      </c>
      <c r="E81" s="1">
        <v>17</v>
      </c>
      <c r="F81" s="1">
        <v>39.15</v>
      </c>
      <c r="G81" s="1">
        <v>665.55</v>
      </c>
      <c r="H81" s="7" t="str">
        <f t="shared" si="4"/>
        <v>2024-05</v>
      </c>
    </row>
    <row r="82" spans="1:8" x14ac:dyDescent="0.25">
      <c r="A82" s="2">
        <v>45425</v>
      </c>
      <c r="B82" s="1" t="s">
        <v>33</v>
      </c>
      <c r="C82" s="1" t="s">
        <v>38</v>
      </c>
      <c r="D82" s="1" t="s">
        <v>11</v>
      </c>
      <c r="E82" s="1">
        <v>7</v>
      </c>
      <c r="F82" s="1">
        <v>24.34</v>
      </c>
      <c r="G82" s="1">
        <v>170.38</v>
      </c>
      <c r="H82" s="7" t="str">
        <f t="shared" si="4"/>
        <v>2024-05</v>
      </c>
    </row>
    <row r="83" spans="1:8" x14ac:dyDescent="0.25">
      <c r="A83" s="2">
        <v>45423</v>
      </c>
      <c r="B83" s="1" t="s">
        <v>30</v>
      </c>
      <c r="C83" s="1" t="s">
        <v>37</v>
      </c>
      <c r="D83" s="1" t="s">
        <v>9</v>
      </c>
      <c r="E83" s="1">
        <v>20</v>
      </c>
      <c r="F83" s="1">
        <v>15.85</v>
      </c>
      <c r="G83" s="1">
        <v>317</v>
      </c>
      <c r="H83" s="7" t="str">
        <f t="shared" si="4"/>
        <v>2024-05</v>
      </c>
    </row>
    <row r="84" spans="1:8" x14ac:dyDescent="0.25">
      <c r="A84" s="2">
        <v>45441</v>
      </c>
      <c r="B84" s="1" t="s">
        <v>31</v>
      </c>
      <c r="C84" s="1" t="s">
        <v>39</v>
      </c>
      <c r="D84" s="1" t="s">
        <v>8</v>
      </c>
      <c r="E84" s="1">
        <v>5</v>
      </c>
      <c r="F84" s="1">
        <v>34.049999999999997</v>
      </c>
      <c r="G84" s="1">
        <v>170.25</v>
      </c>
      <c r="H84" s="7" t="str">
        <f t="shared" si="4"/>
        <v>2024-05</v>
      </c>
    </row>
    <row r="85" spans="1:8" x14ac:dyDescent="0.25">
      <c r="A85" s="2">
        <v>45442</v>
      </c>
      <c r="B85" s="1" t="s">
        <v>29</v>
      </c>
      <c r="C85" s="1" t="s">
        <v>39</v>
      </c>
      <c r="D85" s="1" t="s">
        <v>11</v>
      </c>
      <c r="E85" s="1">
        <v>1</v>
      </c>
      <c r="F85" s="1">
        <v>18.75</v>
      </c>
      <c r="G85" s="1">
        <v>18.75</v>
      </c>
      <c r="H85" s="7" t="str">
        <f t="shared" si="4"/>
        <v>2024-05</v>
      </c>
    </row>
    <row r="86" spans="1:8" x14ac:dyDescent="0.25">
      <c r="A86" s="2">
        <v>45437</v>
      </c>
      <c r="B86" s="1" t="s">
        <v>29</v>
      </c>
      <c r="C86" s="1" t="s">
        <v>39</v>
      </c>
      <c r="D86" s="1" t="s">
        <v>8</v>
      </c>
      <c r="E86" s="1">
        <v>4</v>
      </c>
      <c r="F86" s="1">
        <v>25.39</v>
      </c>
      <c r="G86" s="1">
        <v>101.56</v>
      </c>
      <c r="H86" s="7" t="str">
        <f t="shared" si="4"/>
        <v>2024-05</v>
      </c>
    </row>
    <row r="87" spans="1:8" x14ac:dyDescent="0.25">
      <c r="A87" s="2">
        <v>45431</v>
      </c>
      <c r="B87" s="1" t="s">
        <v>29</v>
      </c>
      <c r="C87" s="1" t="s">
        <v>36</v>
      </c>
      <c r="D87" s="1" t="s">
        <v>9</v>
      </c>
      <c r="E87" s="1">
        <v>18</v>
      </c>
      <c r="F87" s="1">
        <v>36.42</v>
      </c>
      <c r="G87" s="1">
        <v>655.56</v>
      </c>
      <c r="H87" s="7" t="str">
        <f t="shared" si="4"/>
        <v>2024-05</v>
      </c>
    </row>
    <row r="88" spans="1:8" x14ac:dyDescent="0.25">
      <c r="A88" s="2">
        <v>45427</v>
      </c>
      <c r="B88" s="1" t="s">
        <v>33</v>
      </c>
      <c r="C88" s="1" t="s">
        <v>39</v>
      </c>
      <c r="D88" s="1" t="s">
        <v>8</v>
      </c>
      <c r="E88" s="1">
        <v>19</v>
      </c>
      <c r="F88" s="1">
        <v>46.86</v>
      </c>
      <c r="G88" s="1">
        <v>890.34</v>
      </c>
      <c r="H88" s="7" t="str">
        <f t="shared" si="4"/>
        <v>2024-05</v>
      </c>
    </row>
    <row r="89" spans="1:8" x14ac:dyDescent="0.25">
      <c r="A89" s="2">
        <v>45416</v>
      </c>
      <c r="B89" s="1" t="s">
        <v>33</v>
      </c>
      <c r="C89" s="1" t="s">
        <v>36</v>
      </c>
      <c r="D89" s="1" t="s">
        <v>9</v>
      </c>
      <c r="E89" s="1">
        <v>5</v>
      </c>
      <c r="F89" s="1">
        <v>23.23</v>
      </c>
      <c r="G89" s="1">
        <v>116.15</v>
      </c>
      <c r="H89" s="7" t="str">
        <f t="shared" si="4"/>
        <v>2024-05</v>
      </c>
    </row>
    <row r="90" spans="1:8" x14ac:dyDescent="0.25">
      <c r="A90" s="2">
        <v>45437</v>
      </c>
      <c r="B90" s="1" t="s">
        <v>29</v>
      </c>
      <c r="C90" s="1" t="s">
        <v>39</v>
      </c>
      <c r="D90" s="1" t="s">
        <v>10</v>
      </c>
      <c r="E90" s="1">
        <v>9</v>
      </c>
      <c r="F90" s="1">
        <v>31.51</v>
      </c>
      <c r="G90" s="1">
        <v>283.58999999999997</v>
      </c>
      <c r="H90" s="7" t="str">
        <f t="shared" si="4"/>
        <v>2024-05</v>
      </c>
    </row>
    <row r="91" spans="1:8" x14ac:dyDescent="0.25">
      <c r="A91" s="2">
        <v>45419</v>
      </c>
      <c r="B91" s="1" t="s">
        <v>33</v>
      </c>
      <c r="C91" s="1" t="s">
        <v>38</v>
      </c>
      <c r="D91" s="1" t="s">
        <v>10</v>
      </c>
      <c r="E91" s="1">
        <v>6</v>
      </c>
      <c r="F91" s="1">
        <v>47.8</v>
      </c>
      <c r="G91" s="1">
        <v>286.8</v>
      </c>
      <c r="H91" s="7" t="str">
        <f t="shared" si="4"/>
        <v>2024-05</v>
      </c>
    </row>
    <row r="92" spans="1:8" x14ac:dyDescent="0.25">
      <c r="A92" s="2">
        <v>45447</v>
      </c>
      <c r="B92" s="1" t="s">
        <v>32</v>
      </c>
      <c r="C92" s="1" t="s">
        <v>36</v>
      </c>
      <c r="D92" s="1" t="s">
        <v>9</v>
      </c>
      <c r="E92" s="1">
        <v>17</v>
      </c>
      <c r="F92" s="1">
        <v>15.57</v>
      </c>
      <c r="G92" s="1">
        <v>264.69</v>
      </c>
      <c r="H92" s="7" t="str">
        <f t="shared" si="4"/>
        <v>2024-06</v>
      </c>
    </row>
    <row r="93" spans="1:8" x14ac:dyDescent="0.25">
      <c r="A93" s="2">
        <v>45462</v>
      </c>
      <c r="B93" s="1" t="s">
        <v>30</v>
      </c>
      <c r="C93" s="1" t="s">
        <v>36</v>
      </c>
      <c r="D93" s="1" t="s">
        <v>8</v>
      </c>
      <c r="E93" s="1">
        <v>7</v>
      </c>
      <c r="F93" s="1">
        <v>46.68</v>
      </c>
      <c r="G93" s="1">
        <v>326.76</v>
      </c>
      <c r="H93" s="7" t="str">
        <f t="shared" si="4"/>
        <v>2024-06</v>
      </c>
    </row>
    <row r="94" spans="1:8" x14ac:dyDescent="0.25">
      <c r="A94" s="2">
        <v>45455</v>
      </c>
      <c r="B94" s="1" t="s">
        <v>33</v>
      </c>
      <c r="C94" s="1" t="s">
        <v>39</v>
      </c>
      <c r="D94" s="1" t="s">
        <v>8</v>
      </c>
      <c r="E94" s="1">
        <v>10</v>
      </c>
      <c r="F94" s="1">
        <v>32.049999999999997</v>
      </c>
      <c r="G94" s="1">
        <v>320.5</v>
      </c>
      <c r="H94" s="7" t="str">
        <f t="shared" si="4"/>
        <v>2024-06</v>
      </c>
    </row>
    <row r="95" spans="1:8" x14ac:dyDescent="0.25">
      <c r="A95" s="2">
        <v>45471</v>
      </c>
      <c r="B95" s="1" t="s">
        <v>32</v>
      </c>
      <c r="C95" s="1" t="s">
        <v>38</v>
      </c>
      <c r="D95" s="1" t="s">
        <v>8</v>
      </c>
      <c r="E95" s="1">
        <v>17</v>
      </c>
      <c r="F95" s="1">
        <v>28.69</v>
      </c>
      <c r="G95" s="1">
        <v>487.73</v>
      </c>
      <c r="H95" s="7" t="str">
        <f t="shared" si="4"/>
        <v>2024-06</v>
      </c>
    </row>
    <row r="96" spans="1:8" x14ac:dyDescent="0.25">
      <c r="A96" s="2">
        <v>45462</v>
      </c>
      <c r="B96" s="1" t="s">
        <v>31</v>
      </c>
      <c r="C96" s="1" t="s">
        <v>36</v>
      </c>
      <c r="D96" s="1" t="s">
        <v>8</v>
      </c>
      <c r="E96" s="1">
        <v>11</v>
      </c>
      <c r="F96" s="1">
        <v>41.18</v>
      </c>
      <c r="G96" s="1">
        <v>452.98</v>
      </c>
      <c r="H96" s="7" t="str">
        <f t="shared" si="4"/>
        <v>2024-06</v>
      </c>
    </row>
    <row r="97" spans="1:8" x14ac:dyDescent="0.25">
      <c r="A97" s="2">
        <v>45446</v>
      </c>
      <c r="B97" s="1" t="s">
        <v>32</v>
      </c>
      <c r="C97" s="1" t="s">
        <v>36</v>
      </c>
      <c r="D97" s="1" t="s">
        <v>10</v>
      </c>
      <c r="E97" s="1">
        <v>14</v>
      </c>
      <c r="F97" s="1">
        <v>14.35</v>
      </c>
      <c r="G97" s="1">
        <v>200.9</v>
      </c>
      <c r="H97" s="7" t="str">
        <f t="shared" si="4"/>
        <v>2024-06</v>
      </c>
    </row>
    <row r="98" spans="1:8" x14ac:dyDescent="0.25">
      <c r="A98" s="2">
        <v>45454</v>
      </c>
      <c r="B98" s="1" t="s">
        <v>31</v>
      </c>
      <c r="C98" s="1" t="s">
        <v>37</v>
      </c>
      <c r="D98" s="1" t="s">
        <v>9</v>
      </c>
      <c r="E98" s="1">
        <v>9</v>
      </c>
      <c r="F98" s="1">
        <v>34.1</v>
      </c>
      <c r="G98" s="1">
        <v>306.89999999999998</v>
      </c>
      <c r="H98" s="7" t="str">
        <f t="shared" ref="H98:H129" si="5">TEXT(A98,"YYYY-MM")</f>
        <v>2024-06</v>
      </c>
    </row>
    <row r="99" spans="1:8" x14ac:dyDescent="0.25">
      <c r="A99" s="2">
        <v>45462</v>
      </c>
      <c r="B99" s="1" t="s">
        <v>29</v>
      </c>
      <c r="C99" s="1" t="s">
        <v>39</v>
      </c>
      <c r="D99" s="1" t="s">
        <v>10</v>
      </c>
      <c r="E99" s="1">
        <v>10</v>
      </c>
      <c r="F99" s="1">
        <v>40.9</v>
      </c>
      <c r="G99" s="1">
        <v>409</v>
      </c>
      <c r="H99" s="7" t="str">
        <f t="shared" si="5"/>
        <v>2024-06</v>
      </c>
    </row>
    <row r="100" spans="1:8" x14ac:dyDescent="0.25">
      <c r="A100" s="2">
        <v>45463</v>
      </c>
      <c r="B100" s="1" t="s">
        <v>29</v>
      </c>
      <c r="C100" s="1" t="s">
        <v>37</v>
      </c>
      <c r="D100" s="1" t="s">
        <v>11</v>
      </c>
      <c r="E100" s="1">
        <v>14</v>
      </c>
      <c r="F100" s="1">
        <v>15.64</v>
      </c>
      <c r="G100" s="1">
        <v>218.96</v>
      </c>
      <c r="H100" s="7" t="str">
        <f t="shared" si="5"/>
        <v>2024-06</v>
      </c>
    </row>
    <row r="101" spans="1:8" x14ac:dyDescent="0.25">
      <c r="A101" s="2">
        <v>45468</v>
      </c>
      <c r="B101" s="1" t="s">
        <v>31</v>
      </c>
      <c r="C101" s="1" t="s">
        <v>38</v>
      </c>
      <c r="D101" s="1" t="s">
        <v>8</v>
      </c>
      <c r="E101" s="1">
        <v>7</v>
      </c>
      <c r="F101" s="1">
        <v>24.49</v>
      </c>
      <c r="G101" s="1">
        <v>171.43</v>
      </c>
      <c r="H101" s="7" t="str">
        <f t="shared" si="5"/>
        <v>2024-06</v>
      </c>
    </row>
    <row r="102" spans="1:8" x14ac:dyDescent="0.25">
      <c r="A102" s="2">
        <v>45456</v>
      </c>
      <c r="B102" s="1" t="s">
        <v>32</v>
      </c>
      <c r="C102" s="1" t="s">
        <v>38</v>
      </c>
      <c r="D102" s="1" t="s">
        <v>10</v>
      </c>
      <c r="E102" s="1">
        <v>10</v>
      </c>
      <c r="F102" s="1">
        <v>48.09</v>
      </c>
      <c r="G102" s="1">
        <v>480.9</v>
      </c>
      <c r="H102" s="7" t="str">
        <f t="shared" si="5"/>
        <v>2024-06</v>
      </c>
    </row>
    <row r="103" spans="1:8" x14ac:dyDescent="0.25">
      <c r="A103" s="2">
        <v>45448</v>
      </c>
      <c r="B103" s="1" t="s">
        <v>33</v>
      </c>
      <c r="C103" s="1" t="s">
        <v>36</v>
      </c>
      <c r="D103" s="1" t="s">
        <v>8</v>
      </c>
      <c r="E103" s="1">
        <v>17</v>
      </c>
      <c r="F103" s="1">
        <v>44.38</v>
      </c>
      <c r="G103" s="1">
        <v>754.46</v>
      </c>
      <c r="H103" s="7" t="str">
        <f t="shared" si="5"/>
        <v>2024-06</v>
      </c>
    </row>
    <row r="104" spans="1:8" x14ac:dyDescent="0.25">
      <c r="A104" s="2">
        <v>45461</v>
      </c>
      <c r="B104" s="1" t="s">
        <v>32</v>
      </c>
      <c r="C104" s="1" t="s">
        <v>38</v>
      </c>
      <c r="D104" s="1" t="s">
        <v>10</v>
      </c>
      <c r="E104" s="1">
        <v>14</v>
      </c>
      <c r="F104" s="1">
        <v>35.92</v>
      </c>
      <c r="G104" s="1">
        <v>502.88</v>
      </c>
      <c r="H104" s="7" t="str">
        <f t="shared" si="5"/>
        <v>2024-06</v>
      </c>
    </row>
    <row r="105" spans="1:8" x14ac:dyDescent="0.25">
      <c r="A105" s="2">
        <v>45444</v>
      </c>
      <c r="B105" s="1" t="s">
        <v>33</v>
      </c>
      <c r="C105" s="1" t="s">
        <v>37</v>
      </c>
      <c r="D105" s="1" t="s">
        <v>10</v>
      </c>
      <c r="E105" s="1">
        <v>12</v>
      </c>
      <c r="F105" s="1">
        <v>26.46</v>
      </c>
      <c r="G105" s="1">
        <v>317.52</v>
      </c>
      <c r="H105" s="7" t="str">
        <f t="shared" si="5"/>
        <v>2024-06</v>
      </c>
    </row>
    <row r="106" spans="1:8" x14ac:dyDescent="0.25">
      <c r="A106" s="2">
        <v>45458</v>
      </c>
      <c r="B106" s="1" t="s">
        <v>31</v>
      </c>
      <c r="C106" s="1" t="s">
        <v>37</v>
      </c>
      <c r="D106" s="1" t="s">
        <v>8</v>
      </c>
      <c r="E106" s="1">
        <v>7</v>
      </c>
      <c r="F106" s="1">
        <v>24.75</v>
      </c>
      <c r="G106" s="1">
        <v>173.25</v>
      </c>
      <c r="H106" s="7" t="str">
        <f t="shared" si="5"/>
        <v>2024-06</v>
      </c>
    </row>
    <row r="107" spans="1:8" x14ac:dyDescent="0.25">
      <c r="A107" s="2">
        <v>45446</v>
      </c>
      <c r="B107" s="1" t="s">
        <v>31</v>
      </c>
      <c r="C107" s="1" t="s">
        <v>39</v>
      </c>
      <c r="D107" s="1" t="s">
        <v>10</v>
      </c>
      <c r="E107" s="1">
        <v>16</v>
      </c>
      <c r="F107" s="1">
        <v>23.76</v>
      </c>
      <c r="G107" s="1">
        <v>380.16</v>
      </c>
      <c r="H107" s="7" t="str">
        <f t="shared" si="5"/>
        <v>2024-06</v>
      </c>
    </row>
    <row r="108" spans="1:8" x14ac:dyDescent="0.25">
      <c r="A108" s="2">
        <v>45453</v>
      </c>
      <c r="B108" s="1" t="s">
        <v>30</v>
      </c>
      <c r="C108" s="1" t="s">
        <v>36</v>
      </c>
      <c r="D108" s="1" t="s">
        <v>11</v>
      </c>
      <c r="E108" s="1">
        <v>8</v>
      </c>
      <c r="F108" s="1">
        <v>20.399999999999999</v>
      </c>
      <c r="G108" s="1">
        <v>163.19999999999999</v>
      </c>
      <c r="H108" s="7" t="str">
        <f t="shared" si="5"/>
        <v>2024-06</v>
      </c>
    </row>
    <row r="109" spans="1:8" x14ac:dyDescent="0.25">
      <c r="A109" s="2">
        <v>45459</v>
      </c>
      <c r="B109" s="1" t="s">
        <v>29</v>
      </c>
      <c r="C109" s="1" t="s">
        <v>37</v>
      </c>
      <c r="D109" s="1" t="s">
        <v>10</v>
      </c>
      <c r="E109" s="1">
        <v>14</v>
      </c>
      <c r="F109" s="1">
        <v>15.43</v>
      </c>
      <c r="G109" s="1">
        <v>216.02</v>
      </c>
      <c r="H109" s="7" t="str">
        <f t="shared" si="5"/>
        <v>2024-06</v>
      </c>
    </row>
    <row r="110" spans="1:8" x14ac:dyDescent="0.25">
      <c r="A110" s="2">
        <v>45489</v>
      </c>
      <c r="B110" s="1" t="s">
        <v>32</v>
      </c>
      <c r="C110" s="1" t="s">
        <v>37</v>
      </c>
      <c r="D110" s="1" t="s">
        <v>10</v>
      </c>
      <c r="E110" s="1">
        <v>17</v>
      </c>
      <c r="F110" s="1">
        <v>29.44</v>
      </c>
      <c r="G110" s="1">
        <v>500.48</v>
      </c>
      <c r="H110" s="7" t="str">
        <f t="shared" si="5"/>
        <v>2024-07</v>
      </c>
    </row>
    <row r="111" spans="1:8" x14ac:dyDescent="0.25">
      <c r="A111" s="2">
        <v>45497</v>
      </c>
      <c r="B111" s="1" t="s">
        <v>32</v>
      </c>
      <c r="C111" s="1" t="s">
        <v>36</v>
      </c>
      <c r="D111" s="1" t="s">
        <v>8</v>
      </c>
      <c r="E111" s="1">
        <v>7</v>
      </c>
      <c r="F111" s="1">
        <v>10.57</v>
      </c>
      <c r="G111" s="1">
        <v>73.989999999999995</v>
      </c>
      <c r="H111" s="7" t="str">
        <f t="shared" si="5"/>
        <v>2024-07</v>
      </c>
    </row>
    <row r="112" spans="1:8" x14ac:dyDescent="0.25">
      <c r="A112" s="2">
        <v>45495</v>
      </c>
      <c r="B112" s="1" t="s">
        <v>29</v>
      </c>
      <c r="C112" s="1" t="s">
        <v>37</v>
      </c>
      <c r="D112" s="1" t="s">
        <v>10</v>
      </c>
      <c r="E112" s="1">
        <v>15</v>
      </c>
      <c r="F112" s="1">
        <v>41.99</v>
      </c>
      <c r="G112" s="1">
        <v>629.85</v>
      </c>
      <c r="H112" s="7" t="str">
        <f t="shared" si="5"/>
        <v>2024-07</v>
      </c>
    </row>
    <row r="113" spans="1:8" x14ac:dyDescent="0.25">
      <c r="A113" s="2">
        <v>45484</v>
      </c>
      <c r="B113" s="1" t="s">
        <v>33</v>
      </c>
      <c r="C113" s="1" t="s">
        <v>36</v>
      </c>
      <c r="D113" s="1" t="s">
        <v>8</v>
      </c>
      <c r="E113" s="1">
        <v>5</v>
      </c>
      <c r="F113" s="1">
        <v>16.04</v>
      </c>
      <c r="G113" s="1">
        <v>80.2</v>
      </c>
      <c r="H113" s="7" t="str">
        <f t="shared" si="5"/>
        <v>2024-07</v>
      </c>
    </row>
    <row r="114" spans="1:8" x14ac:dyDescent="0.25">
      <c r="A114" s="2">
        <v>45493</v>
      </c>
      <c r="B114" s="1" t="s">
        <v>33</v>
      </c>
      <c r="C114" s="1" t="s">
        <v>36</v>
      </c>
      <c r="D114" s="1" t="s">
        <v>11</v>
      </c>
      <c r="E114" s="1">
        <v>16</v>
      </c>
      <c r="F114" s="1">
        <v>41.53</v>
      </c>
      <c r="G114" s="1">
        <v>664.48</v>
      </c>
      <c r="H114" s="7" t="str">
        <f t="shared" si="5"/>
        <v>2024-07</v>
      </c>
    </row>
    <row r="115" spans="1:8" x14ac:dyDescent="0.25">
      <c r="A115" s="2">
        <v>45488</v>
      </c>
      <c r="B115" s="1" t="s">
        <v>32</v>
      </c>
      <c r="C115" s="1" t="s">
        <v>37</v>
      </c>
      <c r="D115" s="1" t="s">
        <v>9</v>
      </c>
      <c r="E115" s="1">
        <v>5</v>
      </c>
      <c r="F115" s="1">
        <v>19.559999999999999</v>
      </c>
      <c r="G115" s="1">
        <v>97.8</v>
      </c>
      <c r="H115" s="7" t="str">
        <f t="shared" si="5"/>
        <v>2024-07</v>
      </c>
    </row>
    <row r="116" spans="1:8" x14ac:dyDescent="0.25">
      <c r="A116" s="2">
        <v>45504</v>
      </c>
      <c r="B116" s="1" t="s">
        <v>30</v>
      </c>
      <c r="C116" s="1" t="s">
        <v>37</v>
      </c>
      <c r="D116" s="1" t="s">
        <v>11</v>
      </c>
      <c r="E116" s="1">
        <v>14</v>
      </c>
      <c r="F116" s="1">
        <v>37.46</v>
      </c>
      <c r="G116" s="1">
        <v>524.44000000000005</v>
      </c>
      <c r="H116" s="7" t="str">
        <f t="shared" si="5"/>
        <v>2024-07</v>
      </c>
    </row>
    <row r="117" spans="1:8" x14ac:dyDescent="0.25">
      <c r="A117" s="2">
        <v>45493</v>
      </c>
      <c r="B117" s="1" t="s">
        <v>29</v>
      </c>
      <c r="C117" s="1" t="s">
        <v>37</v>
      </c>
      <c r="D117" s="1" t="s">
        <v>9</v>
      </c>
      <c r="E117" s="1">
        <v>14</v>
      </c>
      <c r="F117" s="1">
        <v>21.98</v>
      </c>
      <c r="G117" s="1">
        <v>307.72000000000003</v>
      </c>
      <c r="H117" s="7" t="str">
        <f t="shared" si="5"/>
        <v>2024-07</v>
      </c>
    </row>
    <row r="118" spans="1:8" x14ac:dyDescent="0.25">
      <c r="A118" s="2">
        <v>45504</v>
      </c>
      <c r="B118" s="1" t="s">
        <v>30</v>
      </c>
      <c r="C118" s="1" t="s">
        <v>39</v>
      </c>
      <c r="D118" s="1" t="s">
        <v>11</v>
      </c>
      <c r="E118" s="1">
        <v>17</v>
      </c>
      <c r="F118" s="1">
        <v>22.73</v>
      </c>
      <c r="G118" s="1">
        <v>386.41</v>
      </c>
      <c r="H118" s="7" t="str">
        <f t="shared" si="5"/>
        <v>2024-07</v>
      </c>
    </row>
    <row r="119" spans="1:8" x14ac:dyDescent="0.25">
      <c r="A119" s="2">
        <v>45491</v>
      </c>
      <c r="B119" s="1" t="s">
        <v>32</v>
      </c>
      <c r="C119" s="1" t="s">
        <v>39</v>
      </c>
      <c r="D119" s="1" t="s">
        <v>11</v>
      </c>
      <c r="E119" s="1">
        <v>8</v>
      </c>
      <c r="F119" s="1">
        <v>41.82</v>
      </c>
      <c r="G119" s="1">
        <v>334.56</v>
      </c>
      <c r="H119" s="7" t="str">
        <f t="shared" si="5"/>
        <v>2024-07</v>
      </c>
    </row>
    <row r="120" spans="1:8" x14ac:dyDescent="0.25">
      <c r="A120" s="2">
        <v>45501</v>
      </c>
      <c r="B120" s="1" t="s">
        <v>32</v>
      </c>
      <c r="C120" s="1" t="s">
        <v>38</v>
      </c>
      <c r="D120" s="1" t="s">
        <v>8</v>
      </c>
      <c r="E120" s="1">
        <v>17</v>
      </c>
      <c r="F120" s="1">
        <v>15.53</v>
      </c>
      <c r="G120" s="1">
        <v>264.01</v>
      </c>
      <c r="H120" s="7" t="str">
        <f t="shared" si="5"/>
        <v>2024-07</v>
      </c>
    </row>
    <row r="121" spans="1:8" x14ac:dyDescent="0.25">
      <c r="A121" s="2">
        <v>45489</v>
      </c>
      <c r="B121" s="1" t="s">
        <v>31</v>
      </c>
      <c r="C121" s="1" t="s">
        <v>38</v>
      </c>
      <c r="D121" s="1" t="s">
        <v>8</v>
      </c>
      <c r="E121" s="1">
        <v>19</v>
      </c>
      <c r="F121" s="1">
        <v>49.27</v>
      </c>
      <c r="G121" s="1">
        <v>936.13</v>
      </c>
      <c r="H121" s="7" t="str">
        <f t="shared" si="5"/>
        <v>2024-07</v>
      </c>
    </row>
    <row r="122" spans="1:8" x14ac:dyDescent="0.25">
      <c r="A122" s="2">
        <v>45474</v>
      </c>
      <c r="B122" s="1" t="s">
        <v>33</v>
      </c>
      <c r="C122" s="1" t="s">
        <v>36</v>
      </c>
      <c r="D122" s="1" t="s">
        <v>8</v>
      </c>
      <c r="E122" s="1">
        <v>10</v>
      </c>
      <c r="F122" s="1">
        <v>11.21</v>
      </c>
      <c r="G122" s="1">
        <v>112.1</v>
      </c>
      <c r="H122" s="7" t="str">
        <f t="shared" si="5"/>
        <v>2024-07</v>
      </c>
    </row>
    <row r="123" spans="1:8" x14ac:dyDescent="0.25">
      <c r="A123" s="2">
        <v>45532</v>
      </c>
      <c r="B123" s="1" t="s">
        <v>33</v>
      </c>
      <c r="C123" s="1" t="s">
        <v>38</v>
      </c>
      <c r="D123" s="1" t="s">
        <v>9</v>
      </c>
      <c r="E123" s="1">
        <v>2</v>
      </c>
      <c r="F123" s="1">
        <v>41.55</v>
      </c>
      <c r="G123" s="1">
        <v>83.1</v>
      </c>
      <c r="H123" s="7" t="str">
        <f t="shared" si="5"/>
        <v>2024-08</v>
      </c>
    </row>
    <row r="124" spans="1:8" x14ac:dyDescent="0.25">
      <c r="A124" s="2">
        <v>45518</v>
      </c>
      <c r="B124" s="1" t="s">
        <v>30</v>
      </c>
      <c r="C124" s="1" t="s">
        <v>37</v>
      </c>
      <c r="D124" s="1" t="s">
        <v>11</v>
      </c>
      <c r="E124" s="1">
        <v>14</v>
      </c>
      <c r="F124" s="1">
        <v>46</v>
      </c>
      <c r="G124" s="1">
        <v>644</v>
      </c>
      <c r="H124" s="7" t="str">
        <f t="shared" si="5"/>
        <v>2024-08</v>
      </c>
    </row>
    <row r="125" spans="1:8" x14ac:dyDescent="0.25">
      <c r="A125" s="2">
        <v>45527</v>
      </c>
      <c r="B125" s="1" t="s">
        <v>31</v>
      </c>
      <c r="C125" s="1" t="s">
        <v>39</v>
      </c>
      <c r="D125" s="1" t="s">
        <v>8</v>
      </c>
      <c r="E125" s="1">
        <v>19</v>
      </c>
      <c r="F125" s="1">
        <v>13.63</v>
      </c>
      <c r="G125" s="1">
        <v>258.97000000000003</v>
      </c>
      <c r="H125" s="7" t="str">
        <f t="shared" si="5"/>
        <v>2024-08</v>
      </c>
    </row>
    <row r="126" spans="1:8" x14ac:dyDescent="0.25">
      <c r="A126" s="2">
        <v>45530</v>
      </c>
      <c r="B126" s="1" t="s">
        <v>32</v>
      </c>
      <c r="C126" s="1" t="s">
        <v>39</v>
      </c>
      <c r="D126" s="1" t="s">
        <v>8</v>
      </c>
      <c r="E126" s="1">
        <v>4</v>
      </c>
      <c r="F126" s="1">
        <v>28.84</v>
      </c>
      <c r="G126" s="1">
        <v>115.36</v>
      </c>
      <c r="H126" s="7" t="str">
        <f t="shared" si="5"/>
        <v>2024-08</v>
      </c>
    </row>
    <row r="127" spans="1:8" x14ac:dyDescent="0.25">
      <c r="A127" s="2">
        <v>45507</v>
      </c>
      <c r="B127" s="1" t="s">
        <v>33</v>
      </c>
      <c r="C127" s="1" t="s">
        <v>36</v>
      </c>
      <c r="D127" s="1" t="s">
        <v>8</v>
      </c>
      <c r="E127" s="1">
        <v>5</v>
      </c>
      <c r="F127" s="1">
        <v>27.04</v>
      </c>
      <c r="G127" s="1">
        <v>135.19999999999999</v>
      </c>
      <c r="H127" s="7" t="str">
        <f t="shared" si="5"/>
        <v>2024-08</v>
      </c>
    </row>
    <row r="128" spans="1:8" x14ac:dyDescent="0.25">
      <c r="A128" s="2">
        <v>45534</v>
      </c>
      <c r="B128" s="1" t="s">
        <v>31</v>
      </c>
      <c r="C128" s="1" t="s">
        <v>36</v>
      </c>
      <c r="D128" s="1" t="s">
        <v>10</v>
      </c>
      <c r="E128" s="1">
        <v>6</v>
      </c>
      <c r="F128" s="1">
        <v>33.72</v>
      </c>
      <c r="G128" s="1">
        <v>202.32</v>
      </c>
      <c r="H128" s="7" t="str">
        <f t="shared" si="5"/>
        <v>2024-08</v>
      </c>
    </row>
    <row r="129" spans="1:8" x14ac:dyDescent="0.25">
      <c r="A129" s="2">
        <v>45505</v>
      </c>
      <c r="B129" s="1" t="s">
        <v>30</v>
      </c>
      <c r="C129" s="1" t="s">
        <v>39</v>
      </c>
      <c r="D129" s="1" t="s">
        <v>10</v>
      </c>
      <c r="E129" s="1">
        <v>12</v>
      </c>
      <c r="F129" s="1">
        <v>13.38</v>
      </c>
      <c r="G129" s="1">
        <v>160.56</v>
      </c>
      <c r="H129" s="7" t="str">
        <f t="shared" si="5"/>
        <v>2024-08</v>
      </c>
    </row>
    <row r="130" spans="1:8" x14ac:dyDescent="0.25">
      <c r="A130" s="2">
        <v>45519</v>
      </c>
      <c r="B130" s="1" t="s">
        <v>31</v>
      </c>
      <c r="C130" s="1" t="s">
        <v>37</v>
      </c>
      <c r="D130" s="1" t="s">
        <v>11</v>
      </c>
      <c r="E130" s="1">
        <v>14</v>
      </c>
      <c r="F130" s="1">
        <v>10.34</v>
      </c>
      <c r="G130" s="1">
        <v>144.76</v>
      </c>
      <c r="H130" s="7" t="str">
        <f t="shared" ref="H130:H161" si="6">TEXT(A130,"YYYY-MM")</f>
        <v>2024-08</v>
      </c>
    </row>
    <row r="131" spans="1:8" x14ac:dyDescent="0.25">
      <c r="A131" s="2">
        <v>45513</v>
      </c>
      <c r="B131" s="1" t="s">
        <v>30</v>
      </c>
      <c r="C131" s="1" t="s">
        <v>38</v>
      </c>
      <c r="D131" s="1" t="s">
        <v>11</v>
      </c>
      <c r="E131" s="1">
        <v>11</v>
      </c>
      <c r="F131" s="1">
        <v>47.48</v>
      </c>
      <c r="G131" s="1">
        <v>522.28</v>
      </c>
      <c r="H131" s="7" t="str">
        <f t="shared" si="6"/>
        <v>2024-08</v>
      </c>
    </row>
    <row r="132" spans="1:8" x14ac:dyDescent="0.25">
      <c r="A132" s="2">
        <v>45516</v>
      </c>
      <c r="B132" s="1" t="s">
        <v>30</v>
      </c>
      <c r="C132" s="1" t="s">
        <v>37</v>
      </c>
      <c r="D132" s="1" t="s">
        <v>11</v>
      </c>
      <c r="E132" s="1">
        <v>2</v>
      </c>
      <c r="F132" s="1">
        <v>19.36</v>
      </c>
      <c r="G132" s="1">
        <v>38.72</v>
      </c>
      <c r="H132" s="7" t="str">
        <f t="shared" si="6"/>
        <v>2024-08</v>
      </c>
    </row>
    <row r="133" spans="1:8" x14ac:dyDescent="0.25">
      <c r="A133" s="2">
        <v>45535</v>
      </c>
      <c r="B133" s="1" t="s">
        <v>30</v>
      </c>
      <c r="C133" s="1" t="s">
        <v>36</v>
      </c>
      <c r="D133" s="1" t="s">
        <v>10</v>
      </c>
      <c r="E133" s="1">
        <v>2</v>
      </c>
      <c r="F133" s="1">
        <v>11.75</v>
      </c>
      <c r="G133" s="1">
        <v>23.5</v>
      </c>
      <c r="H133" s="7" t="str">
        <f t="shared" si="6"/>
        <v>2024-08</v>
      </c>
    </row>
    <row r="134" spans="1:8" x14ac:dyDescent="0.25">
      <c r="A134" s="2">
        <v>45511</v>
      </c>
      <c r="B134" s="1" t="s">
        <v>30</v>
      </c>
      <c r="C134" s="1" t="s">
        <v>39</v>
      </c>
      <c r="D134" s="1" t="s">
        <v>9</v>
      </c>
      <c r="E134" s="1">
        <v>15</v>
      </c>
      <c r="F134" s="1">
        <v>17.71</v>
      </c>
      <c r="G134" s="1">
        <v>265.64999999999998</v>
      </c>
      <c r="H134" s="7" t="str">
        <f t="shared" si="6"/>
        <v>2024-08</v>
      </c>
    </row>
    <row r="135" spans="1:8" x14ac:dyDescent="0.25">
      <c r="A135" s="2">
        <v>45527</v>
      </c>
      <c r="B135" s="1" t="s">
        <v>32</v>
      </c>
      <c r="C135" s="1" t="s">
        <v>39</v>
      </c>
      <c r="D135" s="1" t="s">
        <v>8</v>
      </c>
      <c r="E135" s="1">
        <v>14</v>
      </c>
      <c r="F135" s="1">
        <v>49.16</v>
      </c>
      <c r="G135" s="1">
        <v>688.24</v>
      </c>
      <c r="H135" s="7" t="str">
        <f t="shared" si="6"/>
        <v>2024-08</v>
      </c>
    </row>
    <row r="136" spans="1:8" x14ac:dyDescent="0.25">
      <c r="A136" s="2">
        <v>45527</v>
      </c>
      <c r="B136" s="1" t="s">
        <v>32</v>
      </c>
      <c r="C136" s="1" t="s">
        <v>37</v>
      </c>
      <c r="D136" s="1" t="s">
        <v>8</v>
      </c>
      <c r="E136" s="1">
        <v>3</v>
      </c>
      <c r="F136" s="1">
        <v>19.649999999999999</v>
      </c>
      <c r="G136" s="1">
        <v>58.95</v>
      </c>
      <c r="H136" s="7" t="str">
        <f t="shared" si="6"/>
        <v>2024-08</v>
      </c>
    </row>
    <row r="137" spans="1:8" x14ac:dyDescent="0.25">
      <c r="A137" s="2">
        <v>45510</v>
      </c>
      <c r="B137" s="1" t="s">
        <v>33</v>
      </c>
      <c r="C137" s="1" t="s">
        <v>39</v>
      </c>
      <c r="D137" s="1" t="s">
        <v>8</v>
      </c>
      <c r="E137" s="1">
        <v>6</v>
      </c>
      <c r="F137" s="1">
        <v>19.989999999999998</v>
      </c>
      <c r="G137" s="1">
        <v>119.94</v>
      </c>
      <c r="H137" s="7" t="str">
        <f t="shared" si="6"/>
        <v>2024-08</v>
      </c>
    </row>
    <row r="138" spans="1:8" x14ac:dyDescent="0.25">
      <c r="A138" s="2">
        <v>45526</v>
      </c>
      <c r="B138" s="1" t="s">
        <v>30</v>
      </c>
      <c r="C138" s="1" t="s">
        <v>36</v>
      </c>
      <c r="D138" s="1" t="s">
        <v>9</v>
      </c>
      <c r="E138" s="1">
        <v>13</v>
      </c>
      <c r="F138" s="1">
        <v>23.51</v>
      </c>
      <c r="G138" s="1">
        <v>305.63</v>
      </c>
      <c r="H138" s="7" t="str">
        <f t="shared" si="6"/>
        <v>2024-08</v>
      </c>
    </row>
    <row r="139" spans="1:8" x14ac:dyDescent="0.25">
      <c r="A139" s="2">
        <v>45509</v>
      </c>
      <c r="B139" s="1" t="s">
        <v>31</v>
      </c>
      <c r="C139" s="1" t="s">
        <v>38</v>
      </c>
      <c r="D139" s="1" t="s">
        <v>9</v>
      </c>
      <c r="E139" s="1">
        <v>3</v>
      </c>
      <c r="F139" s="1">
        <v>36.35</v>
      </c>
      <c r="G139" s="1">
        <v>109.05</v>
      </c>
      <c r="H139" s="7" t="str">
        <f t="shared" si="6"/>
        <v>2024-08</v>
      </c>
    </row>
    <row r="140" spans="1:8" x14ac:dyDescent="0.25">
      <c r="A140" s="2">
        <v>45507</v>
      </c>
      <c r="B140" s="1" t="s">
        <v>29</v>
      </c>
      <c r="C140" s="1" t="s">
        <v>39</v>
      </c>
      <c r="D140" s="1" t="s">
        <v>9</v>
      </c>
      <c r="E140" s="1">
        <v>15</v>
      </c>
      <c r="F140" s="1">
        <v>44.55</v>
      </c>
      <c r="G140" s="1">
        <v>668.25</v>
      </c>
      <c r="H140" s="7" t="str">
        <f t="shared" si="6"/>
        <v>2024-08</v>
      </c>
    </row>
    <row r="141" spans="1:8" x14ac:dyDescent="0.25">
      <c r="A141" s="2">
        <v>45510</v>
      </c>
      <c r="B141" s="1" t="s">
        <v>32</v>
      </c>
      <c r="C141" s="1" t="s">
        <v>36</v>
      </c>
      <c r="D141" s="1" t="s">
        <v>10</v>
      </c>
      <c r="E141" s="1">
        <v>14</v>
      </c>
      <c r="F141" s="1">
        <v>45.27</v>
      </c>
      <c r="G141" s="1">
        <v>633.78</v>
      </c>
      <c r="H141" s="7" t="str">
        <f t="shared" si="6"/>
        <v>2024-08</v>
      </c>
    </row>
    <row r="142" spans="1:8" x14ac:dyDescent="0.25">
      <c r="A142" s="2">
        <v>45537</v>
      </c>
      <c r="B142" s="1" t="s">
        <v>30</v>
      </c>
      <c r="C142" s="1" t="s">
        <v>37</v>
      </c>
      <c r="D142" s="1" t="s">
        <v>8</v>
      </c>
      <c r="E142" s="1">
        <v>18</v>
      </c>
      <c r="F142" s="1">
        <v>27.02</v>
      </c>
      <c r="G142" s="1">
        <v>486.36</v>
      </c>
      <c r="H142" s="7" t="str">
        <f t="shared" si="6"/>
        <v>2024-09</v>
      </c>
    </row>
    <row r="143" spans="1:8" x14ac:dyDescent="0.25">
      <c r="A143" s="2">
        <v>45552</v>
      </c>
      <c r="B143" s="1" t="s">
        <v>31</v>
      </c>
      <c r="C143" s="1" t="s">
        <v>36</v>
      </c>
      <c r="D143" s="1" t="s">
        <v>11</v>
      </c>
      <c r="E143" s="1">
        <v>9</v>
      </c>
      <c r="F143" s="1">
        <v>16.14</v>
      </c>
      <c r="G143" s="1">
        <v>145.26</v>
      </c>
      <c r="H143" s="7" t="str">
        <f t="shared" si="6"/>
        <v>2024-09</v>
      </c>
    </row>
    <row r="144" spans="1:8" x14ac:dyDescent="0.25">
      <c r="A144" s="2">
        <v>45556</v>
      </c>
      <c r="B144" s="1" t="s">
        <v>29</v>
      </c>
      <c r="C144" s="1" t="s">
        <v>37</v>
      </c>
      <c r="D144" s="1" t="s">
        <v>9</v>
      </c>
      <c r="E144" s="1">
        <v>5</v>
      </c>
      <c r="F144" s="1">
        <v>11.63</v>
      </c>
      <c r="G144" s="1">
        <v>58.15</v>
      </c>
      <c r="H144" s="7" t="str">
        <f t="shared" si="6"/>
        <v>2024-09</v>
      </c>
    </row>
    <row r="145" spans="1:8" x14ac:dyDescent="0.25">
      <c r="A145" s="2">
        <v>45557</v>
      </c>
      <c r="B145" s="1" t="s">
        <v>33</v>
      </c>
      <c r="C145" s="1" t="s">
        <v>37</v>
      </c>
      <c r="D145" s="1" t="s">
        <v>11</v>
      </c>
      <c r="E145" s="1">
        <v>7</v>
      </c>
      <c r="F145" s="1">
        <v>21.59</v>
      </c>
      <c r="G145" s="1">
        <v>151.13</v>
      </c>
      <c r="H145" s="7" t="str">
        <f t="shared" si="6"/>
        <v>2024-09</v>
      </c>
    </row>
    <row r="146" spans="1:8" x14ac:dyDescent="0.25">
      <c r="A146" s="2">
        <v>45546</v>
      </c>
      <c r="B146" s="1" t="s">
        <v>30</v>
      </c>
      <c r="C146" s="1" t="s">
        <v>39</v>
      </c>
      <c r="D146" s="1" t="s">
        <v>10</v>
      </c>
      <c r="E146" s="1">
        <v>1</v>
      </c>
      <c r="F146" s="1">
        <v>14.83</v>
      </c>
      <c r="G146" s="1">
        <v>14.83</v>
      </c>
      <c r="H146" s="7" t="str">
        <f t="shared" si="6"/>
        <v>2024-09</v>
      </c>
    </row>
    <row r="147" spans="1:8" x14ac:dyDescent="0.25">
      <c r="A147" s="2">
        <v>45555</v>
      </c>
      <c r="B147" s="1" t="s">
        <v>33</v>
      </c>
      <c r="C147" s="1" t="s">
        <v>39</v>
      </c>
      <c r="D147" s="1" t="s">
        <v>10</v>
      </c>
      <c r="E147" s="1">
        <v>9</v>
      </c>
      <c r="F147" s="1">
        <v>19.27</v>
      </c>
      <c r="G147" s="1">
        <v>173.43</v>
      </c>
      <c r="H147" s="7" t="str">
        <f t="shared" si="6"/>
        <v>2024-09</v>
      </c>
    </row>
    <row r="148" spans="1:8" x14ac:dyDescent="0.25">
      <c r="A148" s="2">
        <v>45544</v>
      </c>
      <c r="B148" s="1" t="s">
        <v>32</v>
      </c>
      <c r="C148" s="1" t="s">
        <v>37</v>
      </c>
      <c r="D148" s="1" t="s">
        <v>10</v>
      </c>
      <c r="E148" s="1">
        <v>17</v>
      </c>
      <c r="F148" s="1">
        <v>46.02</v>
      </c>
      <c r="G148" s="1">
        <v>782.34</v>
      </c>
      <c r="H148" s="7" t="str">
        <f t="shared" si="6"/>
        <v>2024-09</v>
      </c>
    </row>
    <row r="149" spans="1:8" x14ac:dyDescent="0.25">
      <c r="A149" s="2">
        <v>45572</v>
      </c>
      <c r="B149" s="1" t="s">
        <v>29</v>
      </c>
      <c r="C149" s="1" t="s">
        <v>37</v>
      </c>
      <c r="D149" s="1" t="s">
        <v>11</v>
      </c>
      <c r="E149" s="1">
        <v>1</v>
      </c>
      <c r="F149" s="1">
        <v>34.479999999999997</v>
      </c>
      <c r="G149" s="1">
        <v>34.479999999999997</v>
      </c>
      <c r="H149" s="7" t="str">
        <f t="shared" si="6"/>
        <v>2024-10</v>
      </c>
    </row>
    <row r="150" spans="1:8" x14ac:dyDescent="0.25">
      <c r="A150" s="2">
        <v>45593</v>
      </c>
      <c r="B150" s="1" t="s">
        <v>32</v>
      </c>
      <c r="C150" s="1" t="s">
        <v>36</v>
      </c>
      <c r="D150" s="1" t="s">
        <v>11</v>
      </c>
      <c r="E150" s="1">
        <v>16</v>
      </c>
      <c r="F150" s="1">
        <v>36.409999999999997</v>
      </c>
      <c r="G150" s="1">
        <v>582.55999999999995</v>
      </c>
      <c r="H150" s="7" t="str">
        <f t="shared" si="6"/>
        <v>2024-10</v>
      </c>
    </row>
    <row r="151" spans="1:8" x14ac:dyDescent="0.25">
      <c r="A151" s="2">
        <v>45592</v>
      </c>
      <c r="B151" s="1" t="s">
        <v>31</v>
      </c>
      <c r="C151" s="1" t="s">
        <v>38</v>
      </c>
      <c r="D151" s="1" t="s">
        <v>9</v>
      </c>
      <c r="E151" s="1">
        <v>1</v>
      </c>
      <c r="F151" s="1">
        <v>39.26</v>
      </c>
      <c r="G151" s="1">
        <v>39.26</v>
      </c>
      <c r="H151" s="7" t="str">
        <f t="shared" si="6"/>
        <v>2024-10</v>
      </c>
    </row>
    <row r="152" spans="1:8" x14ac:dyDescent="0.25">
      <c r="A152" s="2">
        <v>45570</v>
      </c>
      <c r="B152" s="1" t="s">
        <v>31</v>
      </c>
      <c r="C152" s="1" t="s">
        <v>38</v>
      </c>
      <c r="D152" s="1" t="s">
        <v>9</v>
      </c>
      <c r="E152" s="1">
        <v>16</v>
      </c>
      <c r="F152" s="1">
        <v>24.09</v>
      </c>
      <c r="G152" s="1">
        <v>385.44</v>
      </c>
      <c r="H152" s="7" t="str">
        <f t="shared" si="6"/>
        <v>2024-10</v>
      </c>
    </row>
    <row r="153" spans="1:8" x14ac:dyDescent="0.25">
      <c r="A153" s="2">
        <v>45577</v>
      </c>
      <c r="B153" s="1" t="s">
        <v>31</v>
      </c>
      <c r="C153" s="1" t="s">
        <v>36</v>
      </c>
      <c r="D153" s="1" t="s">
        <v>8</v>
      </c>
      <c r="E153" s="1">
        <v>20</v>
      </c>
      <c r="F153" s="1">
        <v>36.21</v>
      </c>
      <c r="G153" s="1">
        <v>724.2</v>
      </c>
      <c r="H153" s="7" t="str">
        <f t="shared" si="6"/>
        <v>2024-10</v>
      </c>
    </row>
    <row r="154" spans="1:8" x14ac:dyDescent="0.25">
      <c r="A154" s="2">
        <v>45579</v>
      </c>
      <c r="B154" s="1" t="s">
        <v>32</v>
      </c>
      <c r="C154" s="1" t="s">
        <v>39</v>
      </c>
      <c r="D154" s="1" t="s">
        <v>10</v>
      </c>
      <c r="E154" s="1">
        <v>11</v>
      </c>
      <c r="F154" s="1">
        <v>14.97</v>
      </c>
      <c r="G154" s="1">
        <v>164.67</v>
      </c>
      <c r="H154" s="7" t="str">
        <f t="shared" si="6"/>
        <v>2024-10</v>
      </c>
    </row>
    <row r="155" spans="1:8" x14ac:dyDescent="0.25">
      <c r="A155" s="2">
        <v>45573</v>
      </c>
      <c r="B155" s="1" t="s">
        <v>31</v>
      </c>
      <c r="C155" s="1" t="s">
        <v>38</v>
      </c>
      <c r="D155" s="1" t="s">
        <v>11</v>
      </c>
      <c r="E155" s="1">
        <v>16</v>
      </c>
      <c r="F155" s="1">
        <v>14.44</v>
      </c>
      <c r="G155" s="1">
        <v>231.04</v>
      </c>
      <c r="H155" s="7" t="str">
        <f t="shared" si="6"/>
        <v>2024-10</v>
      </c>
    </row>
    <row r="156" spans="1:8" x14ac:dyDescent="0.25">
      <c r="A156" s="2">
        <v>45584</v>
      </c>
      <c r="B156" s="1" t="s">
        <v>30</v>
      </c>
      <c r="C156" s="1" t="s">
        <v>38</v>
      </c>
      <c r="D156" s="1" t="s">
        <v>8</v>
      </c>
      <c r="E156" s="1">
        <v>17</v>
      </c>
      <c r="F156" s="1">
        <v>37.94</v>
      </c>
      <c r="G156" s="1">
        <v>644.98</v>
      </c>
      <c r="H156" s="7" t="str">
        <f t="shared" si="6"/>
        <v>2024-10</v>
      </c>
    </row>
    <row r="157" spans="1:8" x14ac:dyDescent="0.25">
      <c r="A157" s="2">
        <v>45581</v>
      </c>
      <c r="B157" s="1" t="s">
        <v>32</v>
      </c>
      <c r="C157" s="1" t="s">
        <v>37</v>
      </c>
      <c r="D157" s="1" t="s">
        <v>8</v>
      </c>
      <c r="E157" s="1">
        <v>14</v>
      </c>
      <c r="F157" s="1">
        <v>12.52</v>
      </c>
      <c r="G157" s="1">
        <v>175.28</v>
      </c>
      <c r="H157" s="7" t="str">
        <f t="shared" si="6"/>
        <v>2024-10</v>
      </c>
    </row>
    <row r="158" spans="1:8" x14ac:dyDescent="0.25">
      <c r="A158" s="2">
        <v>45589</v>
      </c>
      <c r="B158" s="1" t="s">
        <v>32</v>
      </c>
      <c r="C158" s="1" t="s">
        <v>39</v>
      </c>
      <c r="D158" s="1" t="s">
        <v>8</v>
      </c>
      <c r="E158" s="1">
        <v>9</v>
      </c>
      <c r="F158" s="1">
        <v>24.15</v>
      </c>
      <c r="G158" s="1">
        <v>217.35</v>
      </c>
      <c r="H158" s="7" t="str">
        <f t="shared" si="6"/>
        <v>2024-10</v>
      </c>
    </row>
    <row r="159" spans="1:8" x14ac:dyDescent="0.25">
      <c r="A159" s="2">
        <v>45585</v>
      </c>
      <c r="B159" s="1" t="s">
        <v>33</v>
      </c>
      <c r="C159" s="1" t="s">
        <v>38</v>
      </c>
      <c r="D159" s="1" t="s">
        <v>8</v>
      </c>
      <c r="E159" s="1">
        <v>14</v>
      </c>
      <c r="F159" s="1">
        <v>48.23</v>
      </c>
      <c r="G159" s="1">
        <v>675.22</v>
      </c>
      <c r="H159" s="7" t="str">
        <f t="shared" si="6"/>
        <v>2024-10</v>
      </c>
    </row>
    <row r="160" spans="1:8" x14ac:dyDescent="0.25">
      <c r="A160" s="2">
        <v>45570</v>
      </c>
      <c r="B160" s="1" t="s">
        <v>32</v>
      </c>
      <c r="C160" s="1" t="s">
        <v>36</v>
      </c>
      <c r="D160" s="1" t="s">
        <v>10</v>
      </c>
      <c r="E160" s="1">
        <v>15</v>
      </c>
      <c r="F160" s="1">
        <v>24.87</v>
      </c>
      <c r="G160" s="1">
        <v>373.05</v>
      </c>
      <c r="H160" s="7" t="str">
        <f t="shared" si="6"/>
        <v>2024-10</v>
      </c>
    </row>
    <row r="161" spans="1:8" x14ac:dyDescent="0.25">
      <c r="A161" s="2">
        <v>45594</v>
      </c>
      <c r="B161" s="1" t="s">
        <v>32</v>
      </c>
      <c r="C161" s="1" t="s">
        <v>38</v>
      </c>
      <c r="D161" s="1" t="s">
        <v>10</v>
      </c>
      <c r="E161" s="1">
        <v>12</v>
      </c>
      <c r="F161" s="1">
        <v>35.28</v>
      </c>
      <c r="G161" s="1">
        <v>423.36</v>
      </c>
      <c r="H161" s="7" t="str">
        <f t="shared" si="6"/>
        <v>2024-10</v>
      </c>
    </row>
    <row r="162" spans="1:8" x14ac:dyDescent="0.25">
      <c r="A162" s="2">
        <v>45575</v>
      </c>
      <c r="B162" s="1" t="s">
        <v>33</v>
      </c>
      <c r="C162" s="1" t="s">
        <v>36</v>
      </c>
      <c r="D162" s="1" t="s">
        <v>10</v>
      </c>
      <c r="E162" s="1">
        <v>19</v>
      </c>
      <c r="F162" s="1">
        <v>35.39</v>
      </c>
      <c r="G162" s="1">
        <v>672.41</v>
      </c>
      <c r="H162" s="7" t="str">
        <f t="shared" ref="H162:H193" si="7">TEXT(A162,"YYYY-MM")</f>
        <v>2024-10</v>
      </c>
    </row>
    <row r="163" spans="1:8" x14ac:dyDescent="0.25">
      <c r="A163" s="2">
        <v>45573</v>
      </c>
      <c r="B163" s="1" t="s">
        <v>32</v>
      </c>
      <c r="C163" s="1" t="s">
        <v>37</v>
      </c>
      <c r="D163" s="1" t="s">
        <v>10</v>
      </c>
      <c r="E163" s="1">
        <v>2</v>
      </c>
      <c r="F163" s="1">
        <v>28.24</v>
      </c>
      <c r="G163" s="1">
        <v>56.48</v>
      </c>
      <c r="H163" s="7" t="str">
        <f t="shared" si="7"/>
        <v>2024-10</v>
      </c>
    </row>
    <row r="164" spans="1:8" x14ac:dyDescent="0.25">
      <c r="A164" s="2">
        <v>45575</v>
      </c>
      <c r="B164" s="1" t="s">
        <v>31</v>
      </c>
      <c r="C164" s="1" t="s">
        <v>36</v>
      </c>
      <c r="D164" s="1" t="s">
        <v>9</v>
      </c>
      <c r="E164" s="1">
        <v>14</v>
      </c>
      <c r="F164" s="1">
        <v>41.66</v>
      </c>
      <c r="G164" s="1">
        <v>583.24</v>
      </c>
      <c r="H164" s="7" t="str">
        <f t="shared" si="7"/>
        <v>2024-10</v>
      </c>
    </row>
    <row r="165" spans="1:8" x14ac:dyDescent="0.25">
      <c r="A165" s="2">
        <v>45604</v>
      </c>
      <c r="B165" s="1" t="s">
        <v>30</v>
      </c>
      <c r="C165" s="1" t="s">
        <v>39</v>
      </c>
      <c r="D165" s="1" t="s">
        <v>11</v>
      </c>
      <c r="E165" s="1">
        <v>17</v>
      </c>
      <c r="F165" s="1">
        <v>20.420000000000002</v>
      </c>
      <c r="G165" s="1">
        <v>347.14</v>
      </c>
      <c r="H165" s="7" t="str">
        <f t="shared" si="7"/>
        <v>2024-11</v>
      </c>
    </row>
    <row r="166" spans="1:8" x14ac:dyDescent="0.25">
      <c r="A166" s="2">
        <v>45616</v>
      </c>
      <c r="B166" s="1" t="s">
        <v>33</v>
      </c>
      <c r="C166" s="1" t="s">
        <v>37</v>
      </c>
      <c r="D166" s="1" t="s">
        <v>8</v>
      </c>
      <c r="E166" s="1">
        <v>4</v>
      </c>
      <c r="F166" s="1">
        <v>35.4</v>
      </c>
      <c r="G166" s="1">
        <v>141.6</v>
      </c>
      <c r="H166" s="7" t="str">
        <f t="shared" si="7"/>
        <v>2024-11</v>
      </c>
    </row>
    <row r="167" spans="1:8" x14ac:dyDescent="0.25">
      <c r="A167" s="2">
        <v>45602</v>
      </c>
      <c r="B167" s="1" t="s">
        <v>33</v>
      </c>
      <c r="C167" s="1" t="s">
        <v>37</v>
      </c>
      <c r="D167" s="1" t="s">
        <v>11</v>
      </c>
      <c r="E167" s="1">
        <v>3</v>
      </c>
      <c r="F167" s="1">
        <v>24.81</v>
      </c>
      <c r="G167" s="1">
        <v>74.430000000000007</v>
      </c>
      <c r="H167" s="7" t="str">
        <f t="shared" si="7"/>
        <v>2024-11</v>
      </c>
    </row>
    <row r="168" spans="1:8" x14ac:dyDescent="0.25">
      <c r="A168" s="2">
        <v>45597</v>
      </c>
      <c r="B168" s="1" t="s">
        <v>29</v>
      </c>
      <c r="C168" s="1" t="s">
        <v>39</v>
      </c>
      <c r="D168" s="1" t="s">
        <v>9</v>
      </c>
      <c r="E168" s="1">
        <v>9</v>
      </c>
      <c r="F168" s="1">
        <v>24.34</v>
      </c>
      <c r="G168" s="1">
        <v>219.06</v>
      </c>
      <c r="H168" s="7" t="str">
        <f t="shared" si="7"/>
        <v>2024-11</v>
      </c>
    </row>
    <row r="169" spans="1:8" x14ac:dyDescent="0.25">
      <c r="A169" s="2">
        <v>45625</v>
      </c>
      <c r="B169" s="1" t="s">
        <v>29</v>
      </c>
      <c r="C169" s="1" t="s">
        <v>37</v>
      </c>
      <c r="D169" s="1" t="s">
        <v>9</v>
      </c>
      <c r="E169" s="1">
        <v>11</v>
      </c>
      <c r="F169" s="1">
        <v>16.399999999999999</v>
      </c>
      <c r="G169" s="1">
        <v>180.4</v>
      </c>
      <c r="H169" s="7" t="str">
        <f t="shared" si="7"/>
        <v>2024-11</v>
      </c>
    </row>
    <row r="170" spans="1:8" x14ac:dyDescent="0.25">
      <c r="A170" s="2">
        <v>45617</v>
      </c>
      <c r="B170" s="1" t="s">
        <v>30</v>
      </c>
      <c r="C170" s="1" t="s">
        <v>38</v>
      </c>
      <c r="D170" s="1" t="s">
        <v>8</v>
      </c>
      <c r="E170" s="1">
        <v>11</v>
      </c>
      <c r="F170" s="1">
        <v>38.22</v>
      </c>
      <c r="G170" s="1">
        <v>420.42</v>
      </c>
      <c r="H170" s="7" t="str">
        <f t="shared" si="7"/>
        <v>2024-11</v>
      </c>
    </row>
    <row r="171" spans="1:8" x14ac:dyDescent="0.25">
      <c r="A171" s="2">
        <v>45598</v>
      </c>
      <c r="B171" s="1" t="s">
        <v>32</v>
      </c>
      <c r="C171" s="1" t="s">
        <v>39</v>
      </c>
      <c r="D171" s="1" t="s">
        <v>11</v>
      </c>
      <c r="E171" s="1">
        <v>20</v>
      </c>
      <c r="F171" s="1">
        <v>33.46</v>
      </c>
      <c r="G171" s="1">
        <v>669.2</v>
      </c>
      <c r="H171" s="7" t="str">
        <f t="shared" si="7"/>
        <v>2024-11</v>
      </c>
    </row>
    <row r="172" spans="1:8" x14ac:dyDescent="0.25">
      <c r="A172" s="2">
        <v>45600</v>
      </c>
      <c r="B172" s="1" t="s">
        <v>29</v>
      </c>
      <c r="C172" s="1" t="s">
        <v>38</v>
      </c>
      <c r="D172" s="1" t="s">
        <v>10</v>
      </c>
      <c r="E172" s="1">
        <v>14</v>
      </c>
      <c r="F172" s="1">
        <v>11.41</v>
      </c>
      <c r="G172" s="1">
        <v>159.74</v>
      </c>
      <c r="H172" s="7" t="str">
        <f t="shared" si="7"/>
        <v>2024-11</v>
      </c>
    </row>
    <row r="173" spans="1:8" x14ac:dyDescent="0.25">
      <c r="A173" s="2">
        <v>45601</v>
      </c>
      <c r="B173" s="1" t="s">
        <v>30</v>
      </c>
      <c r="C173" s="1" t="s">
        <v>38</v>
      </c>
      <c r="D173" s="1" t="s">
        <v>9</v>
      </c>
      <c r="E173" s="1">
        <v>15</v>
      </c>
      <c r="F173" s="1">
        <v>14.5</v>
      </c>
      <c r="G173" s="1">
        <v>217.5</v>
      </c>
      <c r="H173" s="7" t="str">
        <f t="shared" si="7"/>
        <v>2024-11</v>
      </c>
    </row>
    <row r="174" spans="1:8" x14ac:dyDescent="0.25">
      <c r="A174" s="2">
        <v>45613</v>
      </c>
      <c r="B174" s="1" t="s">
        <v>30</v>
      </c>
      <c r="C174" s="1" t="s">
        <v>38</v>
      </c>
      <c r="D174" s="1" t="s">
        <v>8</v>
      </c>
      <c r="E174" s="1">
        <v>4</v>
      </c>
      <c r="F174" s="1">
        <v>25.26</v>
      </c>
      <c r="G174" s="1">
        <v>101.04</v>
      </c>
      <c r="H174" s="7" t="str">
        <f t="shared" si="7"/>
        <v>2024-11</v>
      </c>
    </row>
    <row r="175" spans="1:8" x14ac:dyDescent="0.25">
      <c r="A175" s="2">
        <v>45625</v>
      </c>
      <c r="B175" s="1" t="s">
        <v>29</v>
      </c>
      <c r="C175" s="1" t="s">
        <v>39</v>
      </c>
      <c r="D175" s="1" t="s">
        <v>10</v>
      </c>
      <c r="E175" s="1">
        <v>5</v>
      </c>
      <c r="F175" s="1">
        <v>39.81</v>
      </c>
      <c r="G175" s="1">
        <v>199.05</v>
      </c>
      <c r="H175" s="7" t="str">
        <f t="shared" si="7"/>
        <v>2024-11</v>
      </c>
    </row>
    <row r="176" spans="1:8" x14ac:dyDescent="0.25">
      <c r="A176" s="2">
        <v>45603</v>
      </c>
      <c r="B176" s="1" t="s">
        <v>29</v>
      </c>
      <c r="C176" s="1" t="s">
        <v>37</v>
      </c>
      <c r="D176" s="1" t="s">
        <v>10</v>
      </c>
      <c r="E176" s="1">
        <v>11</v>
      </c>
      <c r="F176" s="1">
        <v>31.44</v>
      </c>
      <c r="G176" s="1">
        <v>345.84</v>
      </c>
      <c r="H176" s="7" t="str">
        <f t="shared" si="7"/>
        <v>2024-11</v>
      </c>
    </row>
    <row r="177" spans="1:8" x14ac:dyDescent="0.25">
      <c r="A177" s="2">
        <v>45613</v>
      </c>
      <c r="B177" s="1" t="s">
        <v>32</v>
      </c>
      <c r="C177" s="1" t="s">
        <v>36</v>
      </c>
      <c r="D177" s="1" t="s">
        <v>9</v>
      </c>
      <c r="E177" s="1">
        <v>5</v>
      </c>
      <c r="F177" s="1">
        <v>42.39</v>
      </c>
      <c r="G177" s="1">
        <v>211.95</v>
      </c>
      <c r="H177" s="7" t="str">
        <f t="shared" si="7"/>
        <v>2024-11</v>
      </c>
    </row>
    <row r="178" spans="1:8" x14ac:dyDescent="0.25">
      <c r="A178" s="2">
        <v>45624</v>
      </c>
      <c r="B178" s="1" t="s">
        <v>31</v>
      </c>
      <c r="C178" s="1" t="s">
        <v>39</v>
      </c>
      <c r="D178" s="1" t="s">
        <v>11</v>
      </c>
      <c r="E178" s="1">
        <v>1</v>
      </c>
      <c r="F178" s="1">
        <v>26.37</v>
      </c>
      <c r="G178" s="1">
        <v>26.37</v>
      </c>
      <c r="H178" s="7" t="str">
        <f t="shared" si="7"/>
        <v>2024-11</v>
      </c>
    </row>
    <row r="179" spans="1:8" x14ac:dyDescent="0.25">
      <c r="A179" s="2">
        <v>45612</v>
      </c>
      <c r="B179" s="1" t="s">
        <v>31</v>
      </c>
      <c r="C179" s="1" t="s">
        <v>36</v>
      </c>
      <c r="D179" s="1" t="s">
        <v>11</v>
      </c>
      <c r="E179" s="1">
        <v>13</v>
      </c>
      <c r="F179" s="1">
        <v>34.03</v>
      </c>
      <c r="G179" s="1">
        <v>442.39</v>
      </c>
      <c r="H179" s="7" t="str">
        <f t="shared" si="7"/>
        <v>2024-11</v>
      </c>
    </row>
    <row r="180" spans="1:8" x14ac:dyDescent="0.25">
      <c r="A180" s="2">
        <v>45653</v>
      </c>
      <c r="B180" s="1" t="s">
        <v>29</v>
      </c>
      <c r="C180" s="1" t="s">
        <v>36</v>
      </c>
      <c r="D180" s="1" t="s">
        <v>9</v>
      </c>
      <c r="E180" s="1">
        <v>20</v>
      </c>
      <c r="F180" s="1">
        <v>31.89</v>
      </c>
      <c r="G180" s="1">
        <v>637.79999999999995</v>
      </c>
      <c r="H180" s="7" t="str">
        <f t="shared" si="7"/>
        <v>2024-12</v>
      </c>
    </row>
    <row r="181" spans="1:8" x14ac:dyDescent="0.25">
      <c r="A181" s="2">
        <v>45628</v>
      </c>
      <c r="B181" s="1" t="s">
        <v>31</v>
      </c>
      <c r="C181" s="1" t="s">
        <v>39</v>
      </c>
      <c r="D181" s="1" t="s">
        <v>8</v>
      </c>
      <c r="E181" s="1">
        <v>3</v>
      </c>
      <c r="F181" s="1">
        <v>37.15</v>
      </c>
      <c r="G181" s="1">
        <v>111.45</v>
      </c>
      <c r="H181" s="7" t="str">
        <f t="shared" si="7"/>
        <v>2024-12</v>
      </c>
    </row>
    <row r="182" spans="1:8" x14ac:dyDescent="0.25">
      <c r="A182" s="2">
        <v>45653</v>
      </c>
      <c r="B182" s="1" t="s">
        <v>33</v>
      </c>
      <c r="C182" s="1" t="s">
        <v>36</v>
      </c>
      <c r="D182" s="1" t="s">
        <v>9</v>
      </c>
      <c r="E182" s="1">
        <v>7</v>
      </c>
      <c r="F182" s="1">
        <v>45.8</v>
      </c>
      <c r="G182" s="1">
        <v>320.60000000000002</v>
      </c>
      <c r="H182" s="7" t="str">
        <f t="shared" si="7"/>
        <v>2024-12</v>
      </c>
    </row>
    <row r="183" spans="1:8" x14ac:dyDescent="0.25">
      <c r="A183" s="2">
        <v>45650</v>
      </c>
      <c r="B183" s="1" t="s">
        <v>31</v>
      </c>
      <c r="C183" s="1" t="s">
        <v>37</v>
      </c>
      <c r="D183" s="1" t="s">
        <v>10</v>
      </c>
      <c r="E183" s="1">
        <v>20</v>
      </c>
      <c r="F183" s="1">
        <v>14.61</v>
      </c>
      <c r="G183" s="1">
        <v>292.2</v>
      </c>
      <c r="H183" s="7" t="str">
        <f t="shared" si="7"/>
        <v>2024-12</v>
      </c>
    </row>
    <row r="184" spans="1:8" x14ac:dyDescent="0.25">
      <c r="A184" s="2">
        <v>45645</v>
      </c>
      <c r="B184" s="1" t="s">
        <v>29</v>
      </c>
      <c r="C184" s="1" t="s">
        <v>39</v>
      </c>
      <c r="D184" s="1" t="s">
        <v>8</v>
      </c>
      <c r="E184" s="1">
        <v>11</v>
      </c>
      <c r="F184" s="1">
        <v>39.56</v>
      </c>
      <c r="G184" s="1">
        <v>435.16</v>
      </c>
      <c r="H184" s="7" t="str">
        <f t="shared" si="7"/>
        <v>2024-12</v>
      </c>
    </row>
    <row r="185" spans="1:8" x14ac:dyDescent="0.25">
      <c r="A185" s="2">
        <v>45651</v>
      </c>
      <c r="B185" s="1" t="s">
        <v>33</v>
      </c>
      <c r="C185" s="1" t="s">
        <v>39</v>
      </c>
      <c r="D185" s="1" t="s">
        <v>8</v>
      </c>
      <c r="E185" s="1">
        <v>6</v>
      </c>
      <c r="F185" s="1">
        <v>27.81</v>
      </c>
      <c r="G185" s="1">
        <v>166.86</v>
      </c>
      <c r="H185" s="7" t="str">
        <f t="shared" si="7"/>
        <v>2024-12</v>
      </c>
    </row>
    <row r="186" spans="1:8" x14ac:dyDescent="0.25">
      <c r="A186" s="2">
        <v>45656</v>
      </c>
      <c r="B186" s="1" t="s">
        <v>32</v>
      </c>
      <c r="C186" s="1" t="s">
        <v>39</v>
      </c>
      <c r="D186" s="1" t="s">
        <v>10</v>
      </c>
      <c r="E186" s="1">
        <v>18</v>
      </c>
      <c r="F186" s="1">
        <v>17.13</v>
      </c>
      <c r="G186" s="1">
        <v>308.33999999999997</v>
      </c>
      <c r="H186" s="7" t="str">
        <f t="shared" si="7"/>
        <v>2024-12</v>
      </c>
    </row>
    <row r="187" spans="1:8" x14ac:dyDescent="0.25">
      <c r="A187" s="2">
        <v>45643</v>
      </c>
      <c r="B187" s="1" t="s">
        <v>30</v>
      </c>
      <c r="C187" s="1" t="s">
        <v>38</v>
      </c>
      <c r="D187" s="1" t="s">
        <v>11</v>
      </c>
      <c r="E187" s="1">
        <v>3</v>
      </c>
      <c r="F187" s="1">
        <v>12.63</v>
      </c>
      <c r="G187" s="1">
        <v>37.89</v>
      </c>
      <c r="H187" s="7" t="str">
        <f t="shared" si="7"/>
        <v>2024-12</v>
      </c>
    </row>
    <row r="188" spans="1:8" x14ac:dyDescent="0.25">
      <c r="A188" s="2">
        <v>45657</v>
      </c>
      <c r="B188" s="1" t="s">
        <v>30</v>
      </c>
      <c r="C188" s="1" t="s">
        <v>39</v>
      </c>
      <c r="D188" s="1" t="s">
        <v>8</v>
      </c>
      <c r="E188" s="1">
        <v>12</v>
      </c>
      <c r="F188" s="1">
        <v>18.809999999999999</v>
      </c>
      <c r="G188" s="1">
        <v>225.72</v>
      </c>
      <c r="H188" s="7" t="str">
        <f t="shared" si="7"/>
        <v>2024-12</v>
      </c>
    </row>
    <row r="189" spans="1:8" x14ac:dyDescent="0.25">
      <c r="A189" s="2">
        <v>45640</v>
      </c>
      <c r="B189" s="1" t="s">
        <v>32</v>
      </c>
      <c r="C189" s="1" t="s">
        <v>39</v>
      </c>
      <c r="D189" s="1" t="s">
        <v>10</v>
      </c>
      <c r="E189" s="1">
        <v>16</v>
      </c>
      <c r="F189" s="1">
        <v>49.93</v>
      </c>
      <c r="G189" s="1">
        <v>798.88</v>
      </c>
      <c r="H189" s="7" t="str">
        <f t="shared" si="7"/>
        <v>2024-12</v>
      </c>
    </row>
    <row r="190" spans="1:8" x14ac:dyDescent="0.25">
      <c r="A190" s="2">
        <v>45657</v>
      </c>
      <c r="B190" s="1" t="s">
        <v>33</v>
      </c>
      <c r="C190" s="1" t="s">
        <v>36</v>
      </c>
      <c r="D190" s="1" t="s">
        <v>9</v>
      </c>
      <c r="E190" s="1">
        <v>13</v>
      </c>
      <c r="F190" s="1">
        <v>41.97</v>
      </c>
      <c r="G190" s="1">
        <v>545.61</v>
      </c>
      <c r="H190" s="7" t="str">
        <f t="shared" si="7"/>
        <v>2024-12</v>
      </c>
    </row>
    <row r="191" spans="1:8" x14ac:dyDescent="0.25">
      <c r="A191" s="2">
        <v>45640</v>
      </c>
      <c r="B191" s="1" t="s">
        <v>29</v>
      </c>
      <c r="C191" s="1" t="s">
        <v>38</v>
      </c>
      <c r="D191" s="1" t="s">
        <v>8</v>
      </c>
      <c r="E191" s="1">
        <v>13</v>
      </c>
      <c r="F191" s="1">
        <v>27.78</v>
      </c>
      <c r="G191" s="1">
        <v>361.14</v>
      </c>
      <c r="H191" s="7" t="str">
        <f t="shared" si="7"/>
        <v>2024-12</v>
      </c>
    </row>
    <row r="192" spans="1:8" x14ac:dyDescent="0.25">
      <c r="A192" s="2">
        <v>45629</v>
      </c>
      <c r="B192" s="1" t="s">
        <v>29</v>
      </c>
      <c r="C192" s="1" t="s">
        <v>37</v>
      </c>
      <c r="D192" s="1" t="s">
        <v>10</v>
      </c>
      <c r="E192" s="1">
        <v>12</v>
      </c>
      <c r="F192" s="1">
        <v>37.58</v>
      </c>
      <c r="G192" s="1">
        <v>450.96</v>
      </c>
      <c r="H192" s="7" t="str">
        <f t="shared" si="7"/>
        <v>2024-12</v>
      </c>
    </row>
    <row r="193" spans="1:8" x14ac:dyDescent="0.25">
      <c r="A193" s="2">
        <v>45644</v>
      </c>
      <c r="B193" s="1" t="s">
        <v>30</v>
      </c>
      <c r="C193" s="1" t="s">
        <v>39</v>
      </c>
      <c r="D193" s="1" t="s">
        <v>11</v>
      </c>
      <c r="E193" s="1">
        <v>6</v>
      </c>
      <c r="F193" s="1">
        <v>40.71</v>
      </c>
      <c r="G193" s="1">
        <v>244.26</v>
      </c>
      <c r="H193" s="7" t="str">
        <f t="shared" si="7"/>
        <v>2024-12</v>
      </c>
    </row>
    <row r="194" spans="1:8" x14ac:dyDescent="0.25">
      <c r="A194" s="2">
        <v>45634</v>
      </c>
      <c r="B194" s="1" t="s">
        <v>29</v>
      </c>
      <c r="C194" s="1" t="s">
        <v>37</v>
      </c>
      <c r="D194" s="1" t="s">
        <v>10</v>
      </c>
      <c r="E194" s="1">
        <v>13</v>
      </c>
      <c r="F194" s="1">
        <v>31.04</v>
      </c>
      <c r="G194" s="1">
        <v>403.52</v>
      </c>
      <c r="H194" s="7" t="str">
        <f t="shared" ref="H194:H201" si="8">TEXT(A194,"YYYY-MM")</f>
        <v>2024-12</v>
      </c>
    </row>
    <row r="195" spans="1:8" x14ac:dyDescent="0.25">
      <c r="A195" s="2">
        <v>45636</v>
      </c>
      <c r="B195" s="1" t="s">
        <v>30</v>
      </c>
      <c r="C195" s="1" t="s">
        <v>37</v>
      </c>
      <c r="D195" s="1" t="s">
        <v>8</v>
      </c>
      <c r="E195" s="1">
        <v>3</v>
      </c>
      <c r="F195" s="1">
        <v>41.69</v>
      </c>
      <c r="G195" s="1">
        <v>125.07</v>
      </c>
      <c r="H195" s="7" t="str">
        <f t="shared" si="8"/>
        <v>2024-12</v>
      </c>
    </row>
    <row r="196" spans="1:8" x14ac:dyDescent="0.25">
      <c r="A196" s="2">
        <v>45643</v>
      </c>
      <c r="B196" s="1" t="s">
        <v>32</v>
      </c>
      <c r="C196" s="1" t="s">
        <v>38</v>
      </c>
      <c r="D196" s="1" t="s">
        <v>11</v>
      </c>
      <c r="E196" s="1">
        <v>5</v>
      </c>
      <c r="F196" s="1">
        <v>30.97</v>
      </c>
      <c r="G196" s="1">
        <v>154.85</v>
      </c>
      <c r="H196" s="7" t="str">
        <f t="shared" si="8"/>
        <v>2024-12</v>
      </c>
    </row>
    <row r="197" spans="1:8" x14ac:dyDescent="0.25">
      <c r="A197" s="2">
        <v>45656</v>
      </c>
      <c r="B197" s="1" t="s">
        <v>30</v>
      </c>
      <c r="C197" s="1" t="s">
        <v>37</v>
      </c>
      <c r="D197" s="1" t="s">
        <v>10</v>
      </c>
      <c r="E197" s="1">
        <v>18</v>
      </c>
      <c r="F197" s="1">
        <v>12.89</v>
      </c>
      <c r="G197" s="1">
        <v>232.02</v>
      </c>
      <c r="H197" s="7" t="str">
        <f t="shared" si="8"/>
        <v>2024-12</v>
      </c>
    </row>
    <row r="198" spans="1:8" x14ac:dyDescent="0.25">
      <c r="A198" s="2">
        <v>45652</v>
      </c>
      <c r="B198" s="1" t="s">
        <v>29</v>
      </c>
      <c r="C198" s="1" t="s">
        <v>36</v>
      </c>
      <c r="D198" s="1" t="s">
        <v>9</v>
      </c>
      <c r="E198" s="1">
        <v>20</v>
      </c>
      <c r="F198" s="1">
        <v>26.07</v>
      </c>
      <c r="G198" s="1">
        <v>521.4</v>
      </c>
      <c r="H198" s="7" t="str">
        <f t="shared" si="8"/>
        <v>2024-12</v>
      </c>
    </row>
    <row r="199" spans="1:8" x14ac:dyDescent="0.25">
      <c r="A199" s="2">
        <v>45635</v>
      </c>
      <c r="B199" s="1" t="s">
        <v>30</v>
      </c>
      <c r="C199" s="1" t="s">
        <v>36</v>
      </c>
      <c r="D199" s="1" t="s">
        <v>8</v>
      </c>
      <c r="E199" s="1">
        <v>12</v>
      </c>
      <c r="F199" s="1">
        <v>32.94</v>
      </c>
      <c r="G199" s="1">
        <v>395.28</v>
      </c>
      <c r="H199" s="7" t="str">
        <f t="shared" si="8"/>
        <v>2024-12</v>
      </c>
    </row>
    <row r="200" spans="1:8" x14ac:dyDescent="0.25">
      <c r="A200" s="2">
        <v>45630</v>
      </c>
      <c r="B200" s="1" t="s">
        <v>33</v>
      </c>
      <c r="C200" s="1" t="s">
        <v>38</v>
      </c>
      <c r="D200" s="1" t="s">
        <v>8</v>
      </c>
      <c r="E200" s="1">
        <v>11</v>
      </c>
      <c r="F200" s="1">
        <v>19.5</v>
      </c>
      <c r="G200" s="1">
        <v>214.5</v>
      </c>
      <c r="H200" s="7" t="str">
        <f t="shared" si="8"/>
        <v>2024-12</v>
      </c>
    </row>
    <row r="201" spans="1:8" x14ac:dyDescent="0.25">
      <c r="A201" s="2">
        <v>45652</v>
      </c>
      <c r="B201" s="1" t="s">
        <v>29</v>
      </c>
      <c r="C201" s="1" t="s">
        <v>38</v>
      </c>
      <c r="D201" s="1" t="s">
        <v>9</v>
      </c>
      <c r="E201" s="1">
        <v>15</v>
      </c>
      <c r="F201" s="1">
        <v>46.94</v>
      </c>
      <c r="G201" s="1">
        <v>704.1</v>
      </c>
      <c r="H201" s="7" t="str">
        <f t="shared" si="8"/>
        <v>2024-12</v>
      </c>
    </row>
  </sheetData>
  <sortState xmlns:xlrd2="http://schemas.microsoft.com/office/spreadsheetml/2017/richdata2" ref="A2:H201">
    <sortCondition ref="H1:H201"/>
  </sortState>
  <conditionalFormatting sqref="G1:G1048576 B1:B1048576 J63:J65">
    <cfRule type="top10" dxfId="1" priority="3" rank="10"/>
    <cfRule type="top10" priority="4" percent="1" rank="5"/>
    <cfRule type="top10" priority="5" rank="5"/>
  </conditionalFormatting>
  <conditionalFormatting sqref="G1:G1048576 J63:J65">
    <cfRule type="top10" priority="1" percent="1" rank="5"/>
    <cfRule type="top10" dxfId="0" priority="2" rank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5872-1055-47B0-9425-CBA825C06396}">
  <dimension ref="A1:K30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5.85546875" bestFit="1" customWidth="1"/>
    <col min="3" max="3" width="19" customWidth="1"/>
    <col min="4" max="4" width="15.85546875" bestFit="1" customWidth="1"/>
    <col min="5" max="5" width="17" bestFit="1" customWidth="1"/>
    <col min="6" max="6" width="11.140625" customWidth="1"/>
    <col min="9" max="9" width="14.7109375" customWidth="1"/>
  </cols>
  <sheetData>
    <row r="1" spans="1:11" x14ac:dyDescent="0.25">
      <c r="F1" s="12" t="s">
        <v>12</v>
      </c>
      <c r="G1" s="13"/>
      <c r="H1" s="13"/>
      <c r="I1" s="13"/>
      <c r="J1" s="13"/>
      <c r="K1" s="13"/>
    </row>
    <row r="2" spans="1:11" x14ac:dyDescent="0.25">
      <c r="F2" s="13"/>
      <c r="G2" s="13"/>
      <c r="H2" s="13"/>
      <c r="I2" s="13"/>
      <c r="J2" s="13"/>
      <c r="K2" s="13"/>
    </row>
    <row r="3" spans="1:11" x14ac:dyDescent="0.25">
      <c r="A3" s="9" t="s">
        <v>0</v>
      </c>
      <c r="B3" s="1" t="s">
        <v>1</v>
      </c>
      <c r="C3" s="1" t="s">
        <v>2</v>
      </c>
      <c r="D3" s="1"/>
      <c r="F3" t="s">
        <v>13</v>
      </c>
    </row>
    <row r="4" spans="1:11" x14ac:dyDescent="0.25">
      <c r="A4" s="1" t="s">
        <v>14</v>
      </c>
      <c r="B4" s="1">
        <v>7067.9800000000005</v>
      </c>
      <c r="C4" s="1">
        <v>217</v>
      </c>
      <c r="D4" s="1"/>
    </row>
    <row r="5" spans="1:11" x14ac:dyDescent="0.25">
      <c r="A5" s="1" t="s">
        <v>15</v>
      </c>
      <c r="B5" s="1">
        <v>4313.6900000000005</v>
      </c>
      <c r="C5" s="1">
        <v>154</v>
      </c>
      <c r="D5" s="1"/>
    </row>
    <row r="6" spans="1:11" x14ac:dyDescent="0.25">
      <c r="A6" s="1" t="s">
        <v>16</v>
      </c>
      <c r="B6" s="1">
        <v>5797.7899999999991</v>
      </c>
      <c r="C6" s="1">
        <v>214</v>
      </c>
      <c r="D6" s="1"/>
    </row>
    <row r="7" spans="1:11" x14ac:dyDescent="0.25">
      <c r="A7" s="1" t="s">
        <v>17</v>
      </c>
      <c r="B7" s="1">
        <v>3199.59</v>
      </c>
      <c r="C7" s="1">
        <v>99</v>
      </c>
      <c r="D7" s="1"/>
    </row>
    <row r="8" spans="1:11" x14ac:dyDescent="0.25">
      <c r="A8" s="1" t="s">
        <v>18</v>
      </c>
      <c r="B8" s="1">
        <v>5649.0599999999995</v>
      </c>
      <c r="C8" s="1">
        <v>172</v>
      </c>
      <c r="D8" s="1"/>
    </row>
    <row r="9" spans="1:11" x14ac:dyDescent="0.25">
      <c r="A9" s="1" t="s">
        <v>19</v>
      </c>
      <c r="B9" s="1">
        <v>6148.2400000000007</v>
      </c>
      <c r="C9" s="1">
        <v>214</v>
      </c>
      <c r="D9" s="1"/>
    </row>
    <row r="10" spans="1:11" x14ac:dyDescent="0.25">
      <c r="A10" s="1" t="s">
        <v>20</v>
      </c>
      <c r="B10" s="1">
        <v>4912.17</v>
      </c>
      <c r="C10" s="1">
        <v>164</v>
      </c>
      <c r="D10" s="1"/>
    </row>
    <row r="11" spans="1:11" x14ac:dyDescent="0.25">
      <c r="A11" s="1" t="s">
        <v>21</v>
      </c>
      <c r="B11" s="1">
        <v>5178.2599999999993</v>
      </c>
      <c r="C11" s="1">
        <v>174</v>
      </c>
      <c r="D11" s="1"/>
    </row>
    <row r="12" spans="1:11" x14ac:dyDescent="0.25">
      <c r="A12" s="1" t="s">
        <v>22</v>
      </c>
      <c r="B12" s="1">
        <v>1811.5</v>
      </c>
      <c r="C12" s="1">
        <v>66</v>
      </c>
      <c r="D12" s="1"/>
    </row>
    <row r="13" spans="1:11" x14ac:dyDescent="0.25">
      <c r="A13" s="1" t="s">
        <v>23</v>
      </c>
      <c r="B13" s="1">
        <v>5983.0199999999995</v>
      </c>
      <c r="C13" s="1">
        <v>197</v>
      </c>
      <c r="D13" s="1"/>
    </row>
    <row r="14" spans="1:11" x14ac:dyDescent="0.25">
      <c r="A14" s="1" t="s">
        <v>24</v>
      </c>
      <c r="B14" s="1">
        <v>3756.1299999999997</v>
      </c>
      <c r="C14" s="1">
        <v>143</v>
      </c>
      <c r="D14" s="1"/>
    </row>
    <row r="15" spans="1:11" x14ac:dyDescent="0.25">
      <c r="A15" s="1" t="s">
        <v>25</v>
      </c>
      <c r="B15" s="1">
        <v>7687.6100000000015</v>
      </c>
      <c r="C15" s="1">
        <v>257</v>
      </c>
      <c r="D15" s="1"/>
    </row>
    <row r="16" spans="1:11" x14ac:dyDescent="0.25">
      <c r="A16" s="1" t="s">
        <v>6</v>
      </c>
      <c r="B16" s="1">
        <v>61505.04</v>
      </c>
      <c r="C16" s="1">
        <v>2071</v>
      </c>
      <c r="D16" s="1"/>
    </row>
    <row r="23" spans="3:11" x14ac:dyDescent="0.25">
      <c r="H23" s="14" t="s">
        <v>26</v>
      </c>
      <c r="I23" s="14"/>
      <c r="J23" s="14"/>
      <c r="K23" s="14"/>
    </row>
    <row r="24" spans="3:11" x14ac:dyDescent="0.25">
      <c r="H24" s="14"/>
      <c r="I24" s="14"/>
      <c r="J24" s="14"/>
      <c r="K24" s="14"/>
    </row>
    <row r="25" spans="3:11" x14ac:dyDescent="0.25">
      <c r="C25" s="12" t="s">
        <v>27</v>
      </c>
      <c r="D25" s="13"/>
      <c r="E25" s="13"/>
    </row>
    <row r="26" spans="3:11" x14ac:dyDescent="0.25">
      <c r="C26" s="9" t="s">
        <v>0</v>
      </c>
      <c r="D26" s="9" t="s">
        <v>1</v>
      </c>
      <c r="E26" s="1" t="s">
        <v>2</v>
      </c>
    </row>
    <row r="27" spans="3:11" x14ac:dyDescent="0.25">
      <c r="C27" s="1" t="s">
        <v>14</v>
      </c>
      <c r="D27" s="1">
        <v>7067.9800000000005</v>
      </c>
      <c r="E27" s="1">
        <v>217</v>
      </c>
    </row>
    <row r="28" spans="3:11" x14ac:dyDescent="0.25">
      <c r="C28" s="1" t="s">
        <v>15</v>
      </c>
      <c r="D28" s="1">
        <v>4313.6900000000005</v>
      </c>
      <c r="E28" s="1">
        <v>154</v>
      </c>
    </row>
    <row r="29" spans="3:11" x14ac:dyDescent="0.25">
      <c r="C29" s="1" t="s">
        <v>16</v>
      </c>
      <c r="D29" s="1">
        <v>5797.7899999999991</v>
      </c>
      <c r="E29" s="1">
        <v>214</v>
      </c>
    </row>
    <row r="30" spans="3:11" x14ac:dyDescent="0.25">
      <c r="C30" s="1" t="s">
        <v>6</v>
      </c>
      <c r="D30" s="1">
        <v>17179.46</v>
      </c>
      <c r="E30" s="1">
        <v>585</v>
      </c>
    </row>
  </sheetData>
  <mergeCells count="3">
    <mergeCell ref="F1:K2"/>
    <mergeCell ref="H23:K24"/>
    <mergeCell ref="C25:E2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D6D8-B593-4933-B483-33E0C34A97A4}">
  <dimension ref="A3:C7"/>
  <sheetViews>
    <sheetView workbookViewId="0">
      <selection activeCell="L9" sqref="L9"/>
    </sheetView>
  </sheetViews>
  <sheetFormatPr defaultRowHeight="15" x14ac:dyDescent="0.25"/>
  <cols>
    <col min="1" max="1" width="13.42578125" bestFit="1" customWidth="1"/>
    <col min="2" max="2" width="15.85546875" bestFit="1" customWidth="1"/>
    <col min="3" max="3" width="17" bestFit="1" customWidth="1"/>
  </cols>
  <sheetData>
    <row r="3" spans="1:3" x14ac:dyDescent="0.25">
      <c r="A3" s="4" t="s">
        <v>0</v>
      </c>
      <c r="B3" t="s">
        <v>1</v>
      </c>
      <c r="C3" t="s">
        <v>2</v>
      </c>
    </row>
    <row r="4" spans="1:3" x14ac:dyDescent="0.25">
      <c r="A4" s="5" t="s">
        <v>3</v>
      </c>
      <c r="B4">
        <v>5983.02</v>
      </c>
      <c r="C4">
        <v>197</v>
      </c>
    </row>
    <row r="5" spans="1:3" x14ac:dyDescent="0.25">
      <c r="A5" s="5" t="s">
        <v>4</v>
      </c>
      <c r="B5">
        <v>3756.13</v>
      </c>
      <c r="C5">
        <v>143</v>
      </c>
    </row>
    <row r="6" spans="1:3" x14ac:dyDescent="0.25">
      <c r="A6" s="5" t="s">
        <v>5</v>
      </c>
      <c r="B6">
        <v>7687.61</v>
      </c>
      <c r="C6">
        <v>257</v>
      </c>
    </row>
    <row r="7" spans="1:3" x14ac:dyDescent="0.25">
      <c r="A7" s="5" t="s">
        <v>6</v>
      </c>
      <c r="B7">
        <v>17426.760000000002</v>
      </c>
      <c r="C7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06EB-ED63-4D2D-9EC4-53D71ACA9A9E}">
  <dimension ref="A2:C8"/>
  <sheetViews>
    <sheetView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85546875" bestFit="1" customWidth="1"/>
  </cols>
  <sheetData>
    <row r="2" spans="1:3" x14ac:dyDescent="0.25">
      <c r="A2" s="12" t="s">
        <v>7</v>
      </c>
      <c r="B2" s="13"/>
      <c r="C2" s="13"/>
    </row>
    <row r="3" spans="1:3" x14ac:dyDescent="0.25">
      <c r="A3" s="4" t="s">
        <v>0</v>
      </c>
      <c r="B3" t="s">
        <v>2</v>
      </c>
      <c r="C3" t="s">
        <v>1</v>
      </c>
    </row>
    <row r="4" spans="1:3" x14ac:dyDescent="0.25">
      <c r="A4" s="5" t="s">
        <v>8</v>
      </c>
      <c r="B4">
        <v>565</v>
      </c>
      <c r="C4">
        <v>17314.570000000003</v>
      </c>
    </row>
    <row r="5" spans="1:3" x14ac:dyDescent="0.25">
      <c r="A5" s="5" t="s">
        <v>9</v>
      </c>
      <c r="B5">
        <v>567</v>
      </c>
      <c r="C5">
        <v>16693.849999999995</v>
      </c>
    </row>
    <row r="6" spans="1:3" x14ac:dyDescent="0.25">
      <c r="A6" s="5" t="s">
        <v>10</v>
      </c>
      <c r="B6">
        <v>542</v>
      </c>
      <c r="C6">
        <v>16579.019999999997</v>
      </c>
    </row>
    <row r="7" spans="1:3" x14ac:dyDescent="0.25">
      <c r="A7" s="5" t="s">
        <v>11</v>
      </c>
      <c r="B7">
        <v>397</v>
      </c>
      <c r="C7">
        <v>10917.600000000002</v>
      </c>
    </row>
    <row r="8" spans="1:3" x14ac:dyDescent="0.25">
      <c r="A8" s="5" t="s">
        <v>6</v>
      </c>
      <c r="B8">
        <v>2071</v>
      </c>
      <c r="C8">
        <v>61505.039999999994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32EE-FEDF-4261-89EB-E3D48B225BFA}">
  <dimension ref="A3:D10"/>
  <sheetViews>
    <sheetView workbookViewId="0">
      <selection activeCell="G17" sqref="G17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85546875" bestFit="1" customWidth="1"/>
    <col min="4" max="4" width="31" customWidth="1"/>
  </cols>
  <sheetData>
    <row r="3" spans="1:4" x14ac:dyDescent="0.25">
      <c r="A3" s="9" t="s">
        <v>0</v>
      </c>
      <c r="B3" s="1" t="s">
        <v>2</v>
      </c>
      <c r="C3" s="1" t="s">
        <v>1</v>
      </c>
      <c r="D3" s="10" t="s">
        <v>28</v>
      </c>
    </row>
    <row r="4" spans="1:4" x14ac:dyDescent="0.25">
      <c r="A4" s="1" t="s">
        <v>29</v>
      </c>
      <c r="B4" s="1">
        <v>411</v>
      </c>
      <c r="C4" s="1">
        <v>12639.549999999997</v>
      </c>
      <c r="D4" s="1">
        <f>GETPIVOTDATA("Sum of Revenue",$A$3,"Salesperson","Alice")/GETPIVOTDATA("Sum of Units Sold",$A$3,"Salesperson","Alice")</f>
        <v>30.753163017031625</v>
      </c>
    </row>
    <row r="5" spans="1:4" x14ac:dyDescent="0.25">
      <c r="A5" s="1" t="s">
        <v>30</v>
      </c>
      <c r="B5" s="1">
        <v>464</v>
      </c>
      <c r="C5" s="1">
        <v>13177.409999999998</v>
      </c>
      <c r="D5" s="1">
        <f>GETPIVOTDATA("Sum of Revenue",$A$3,"Salesperson","Bob")/GETPIVOTDATA("Sum of Units Sold",$A$3,"Salesperson","Bob")</f>
        <v>28.399590517241375</v>
      </c>
    </row>
    <row r="6" spans="1:4" x14ac:dyDescent="0.25">
      <c r="A6" s="1" t="s">
        <v>31</v>
      </c>
      <c r="B6" s="1">
        <v>347</v>
      </c>
      <c r="C6" s="1">
        <v>9431.0600000000013</v>
      </c>
      <c r="D6" s="1">
        <f>GETPIVOTDATA("Sum of Revenue",$A$3,"Salesperson","Charlie")/GETPIVOTDATA("Sum of Units Sold",$A$3,"Salesperson","Charlie")</f>
        <v>27.178847262247842</v>
      </c>
    </row>
    <row r="7" spans="1:4" x14ac:dyDescent="0.25">
      <c r="A7" s="1" t="s">
        <v>32</v>
      </c>
      <c r="B7" s="1">
        <v>482</v>
      </c>
      <c r="C7" s="1">
        <v>15203.640000000003</v>
      </c>
      <c r="D7" s="1">
        <f>GETPIVOTDATA("Sum of Revenue",$A$3,"Salesperson","Diana")/GETPIVOTDATA("Sum of Units Sold",$A$3,"Salesperson","Diana")</f>
        <v>31.54282157676349</v>
      </c>
    </row>
    <row r="8" spans="1:4" x14ac:dyDescent="0.25">
      <c r="A8" s="1" t="s">
        <v>33</v>
      </c>
      <c r="B8" s="1">
        <v>367</v>
      </c>
      <c r="C8" s="1">
        <v>11053.380000000001</v>
      </c>
      <c r="D8" s="1">
        <f>GETPIVOTDATA("Sum of Revenue",$A$3,"Salesperson","Edward")/GETPIVOTDATA("Sum of Units Sold",$A$3,"Salesperson","Edward")</f>
        <v>30.118201634877387</v>
      </c>
    </row>
    <row r="9" spans="1:4" x14ac:dyDescent="0.25">
      <c r="A9" s="1" t="s">
        <v>34</v>
      </c>
      <c r="B9" s="1"/>
      <c r="C9" s="1"/>
      <c r="D9" s="1"/>
    </row>
    <row r="10" spans="1:4" x14ac:dyDescent="0.25">
      <c r="A10" s="1" t="s">
        <v>6</v>
      </c>
      <c r="B10" s="1">
        <v>2071</v>
      </c>
      <c r="C10" s="1">
        <v>61505.040000000008</v>
      </c>
      <c r="D10" s="11">
        <f>GETPIVOTDATA("Sum of Revenue",$A$3)/GETPIVOTDATA("Sum of Units Sold",$A$3)</f>
        <v>29.698232737807825</v>
      </c>
    </row>
  </sheetData>
  <conditionalFormatting pivot="1" sqref="C4:C8">
    <cfRule type="top10" dxfId="31" priority="2" rank="5"/>
  </conditionalFormatting>
  <conditionalFormatting pivot="1" sqref="C4:C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{F23A590E-C1CB-4059-A0F9-934E7C26F001}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23A590E-C1CB-4059-A0F9-934E7C26F0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42A5-61B1-424F-9CB7-6E584F607DAF}">
  <dimension ref="A3:G10"/>
  <sheetViews>
    <sheetView workbookViewId="0">
      <selection activeCell="I11" sqref="I11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9" bestFit="1" customWidth="1"/>
    <col min="4" max="4" width="8" bestFit="1" customWidth="1"/>
    <col min="5" max="5" width="9" bestFit="1" customWidth="1"/>
    <col min="6" max="6" width="7.28515625" bestFit="1" customWidth="1"/>
    <col min="7" max="7" width="11.28515625" bestFit="1" customWidth="1"/>
  </cols>
  <sheetData>
    <row r="3" spans="1:7" x14ac:dyDescent="0.25">
      <c r="A3" s="9" t="s">
        <v>1</v>
      </c>
      <c r="B3" s="9" t="s">
        <v>35</v>
      </c>
      <c r="C3" s="1"/>
      <c r="D3" s="1"/>
      <c r="E3" s="1"/>
      <c r="F3" s="1"/>
      <c r="G3" s="1"/>
    </row>
    <row r="4" spans="1:7" x14ac:dyDescent="0.25">
      <c r="A4" s="9" t="s">
        <v>0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6</v>
      </c>
    </row>
    <row r="5" spans="1:7" x14ac:dyDescent="0.25">
      <c r="A5" s="1" t="s">
        <v>8</v>
      </c>
      <c r="B5" s="1">
        <v>4448.2299999999996</v>
      </c>
      <c r="C5" s="1">
        <v>2609.2500000000005</v>
      </c>
      <c r="D5" s="1">
        <v>4982.4000000000005</v>
      </c>
      <c r="E5" s="1">
        <v>5027.34</v>
      </c>
      <c r="F5" s="1"/>
      <c r="G5" s="1">
        <v>17067.22</v>
      </c>
    </row>
    <row r="6" spans="1:7" x14ac:dyDescent="0.25">
      <c r="A6" s="1" t="s">
        <v>9</v>
      </c>
      <c r="B6" s="1">
        <v>8784.01</v>
      </c>
      <c r="C6" s="1">
        <v>2847.2700000000004</v>
      </c>
      <c r="D6" s="1">
        <v>2536.88</v>
      </c>
      <c r="E6" s="1">
        <v>2525.69</v>
      </c>
      <c r="F6" s="1"/>
      <c r="G6" s="1">
        <v>16693.849999999999</v>
      </c>
    </row>
    <row r="7" spans="1:7" x14ac:dyDescent="0.25">
      <c r="A7" s="1" t="s">
        <v>10</v>
      </c>
      <c r="B7" s="1">
        <v>2861.43</v>
      </c>
      <c r="C7" s="1">
        <v>6001.369999999999</v>
      </c>
      <c r="D7" s="1">
        <v>3357.5</v>
      </c>
      <c r="E7" s="1">
        <v>4606.07</v>
      </c>
      <c r="F7" s="1"/>
      <c r="G7" s="1">
        <v>16826.37</v>
      </c>
    </row>
    <row r="8" spans="1:7" x14ac:dyDescent="0.25">
      <c r="A8" s="1" t="s">
        <v>11</v>
      </c>
      <c r="B8" s="1">
        <v>2256.52</v>
      </c>
      <c r="C8" s="1">
        <v>2656.07</v>
      </c>
      <c r="D8" s="1">
        <v>2988.2199999999993</v>
      </c>
      <c r="E8" s="1">
        <v>3016.79</v>
      </c>
      <c r="F8" s="1"/>
      <c r="G8" s="1">
        <v>10917.599999999999</v>
      </c>
    </row>
    <row r="9" spans="1:7" x14ac:dyDescent="0.25">
      <c r="A9" s="1" t="s">
        <v>40</v>
      </c>
      <c r="B9" s="1"/>
      <c r="C9" s="1"/>
      <c r="D9" s="1"/>
      <c r="E9" s="1"/>
      <c r="F9" s="1"/>
      <c r="G9" s="1"/>
    </row>
    <row r="10" spans="1:7" x14ac:dyDescent="0.25">
      <c r="A10" s="1" t="s">
        <v>6</v>
      </c>
      <c r="B10" s="1">
        <v>18350.189999999999</v>
      </c>
      <c r="C10" s="1">
        <v>14113.96</v>
      </c>
      <c r="D10" s="1">
        <v>13865</v>
      </c>
      <c r="E10" s="1">
        <v>15175.89</v>
      </c>
      <c r="F10" s="1"/>
      <c r="G10" s="1">
        <v>61505.04</v>
      </c>
    </row>
  </sheetData>
  <conditionalFormatting sqref="B4:B8">
    <cfRule type="top10" dxfId="24" priority="5" rank="1"/>
  </conditionalFormatting>
  <conditionalFormatting sqref="C4:C8">
    <cfRule type="top10" dxfId="23" priority="4" rank="1"/>
  </conditionalFormatting>
  <conditionalFormatting sqref="D4:D8">
    <cfRule type="top10" dxfId="22" priority="3" rank="1"/>
  </conditionalFormatting>
  <conditionalFormatting sqref="E4:E8">
    <cfRule type="top10" dxfId="21" priority="2" rank="1"/>
  </conditionalFormatting>
  <conditionalFormatting pivot="1" sqref="G5:G8">
    <cfRule type="top10" dxfId="2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9C3E-314D-4C32-8346-C7CE37C6C5ED}">
  <dimension ref="A1:C8"/>
  <sheetViews>
    <sheetView workbookViewId="0">
      <selection activeCell="P14" sqref="P14"/>
    </sheetView>
  </sheetViews>
  <sheetFormatPr defaultRowHeight="15" x14ac:dyDescent="0.25"/>
  <cols>
    <col min="3" max="3" width="29.5703125" customWidth="1"/>
  </cols>
  <sheetData>
    <row r="1" spans="1:3" x14ac:dyDescent="0.25">
      <c r="A1" s="3" t="s">
        <v>49</v>
      </c>
      <c r="B1" s="3" t="s">
        <v>50</v>
      </c>
      <c r="C1" s="3" t="s">
        <v>51</v>
      </c>
    </row>
    <row r="2" spans="1:3" x14ac:dyDescent="0.25">
      <c r="A2" s="3">
        <v>1</v>
      </c>
      <c r="B2" s="1">
        <v>7067.98</v>
      </c>
      <c r="C2" s="1"/>
    </row>
    <row r="3" spans="1:3" x14ac:dyDescent="0.25">
      <c r="A3" s="3">
        <v>2</v>
      </c>
      <c r="B3" s="1">
        <v>4313.6900000000005</v>
      </c>
      <c r="C3" s="1"/>
    </row>
    <row r="4" spans="1:3" x14ac:dyDescent="0.25">
      <c r="A4" s="3">
        <v>3</v>
      </c>
      <c r="B4" s="1">
        <v>5797.7899999999991</v>
      </c>
      <c r="C4" s="1"/>
    </row>
    <row r="5" spans="1:3" x14ac:dyDescent="0.25">
      <c r="A5" s="3">
        <v>4</v>
      </c>
      <c r="B5" s="1"/>
      <c r="C5" s="3">
        <f>_xlfn.FORECAST.LINEAR(4, B2:B4, A2:A4)</f>
        <v>4456.2966666666662</v>
      </c>
    </row>
    <row r="6" spans="1:3" x14ac:dyDescent="0.25">
      <c r="A6" s="3">
        <v>5</v>
      </c>
      <c r="B6" s="1"/>
      <c r="C6" s="3">
        <f>_xlfn.FORECAST.LINEAR(5, B2:B4, A2:A4)</f>
        <v>3821.2016666666659</v>
      </c>
    </row>
    <row r="7" spans="1:3" x14ac:dyDescent="0.25">
      <c r="A7" s="3">
        <v>6</v>
      </c>
      <c r="B7" s="1"/>
      <c r="C7" s="3">
        <f>_xlfn.FORECAST.LINEAR(6, B2:B4, A2:A4)</f>
        <v>3186.1066666666657</v>
      </c>
    </row>
    <row r="8" spans="1:3" x14ac:dyDescent="0.25">
      <c r="A8" s="1"/>
      <c r="B8" s="1"/>
      <c r="C8" s="1"/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F1BDB9AF2D04C9C8CE32D934598DB" ma:contentTypeVersion="6" ma:contentTypeDescription="Create a new document." ma:contentTypeScope="" ma:versionID="a663a46dfd5ee4b0410c83e7956b5c91">
  <xsd:schema xmlns:xsd="http://www.w3.org/2001/XMLSchema" xmlns:xs="http://www.w3.org/2001/XMLSchema" xmlns:p="http://schemas.microsoft.com/office/2006/metadata/properties" xmlns:ns3="fd216841-1099-422f-86b7-d1c6ff34b60f" targetNamespace="http://schemas.microsoft.com/office/2006/metadata/properties" ma:root="true" ma:fieldsID="4356e112d08865389c9c8532a2887a9a" ns3:_="">
    <xsd:import namespace="fd216841-1099-422f-86b7-d1c6ff34b60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16841-1099-422f-86b7-d1c6ff34b60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52252-C103-467C-8D76-2642907BA3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FE9E1-8B92-403C-AB48-86B77A50B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16841-1099-422f-86b7-d1c6ff34b6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 6 Dataset(Sheet1)</vt:lpstr>
      <vt:lpstr>Task 1</vt:lpstr>
      <vt:lpstr>Sheet2</vt:lpstr>
      <vt:lpstr>Sheet3</vt:lpstr>
      <vt:lpstr>Task2+task 3</vt:lpstr>
      <vt:lpstr>task 4</vt:lpstr>
      <vt:lpstr>TASK 5+TASK6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Hidayat Ullah</cp:lastModifiedBy>
  <cp:revision/>
  <dcterms:created xsi:type="dcterms:W3CDTF">2024-11-05T09:54:46Z</dcterms:created>
  <dcterms:modified xsi:type="dcterms:W3CDTF">2024-11-30T15:39:44Z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0x01010014CF1BDB9AF2D04C9C8CE32D934598DB</vt:lpwstr>
  </property>
  <property fmtid="{D5CDD505-2E9C-101B-9397-08002B2CF9AE}" pid="3" name="_activity">
    <vt:lpwstr/>
  </property>
</Properties>
</file>