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lraviv/Dropbox/research/SP locations/"/>
    </mc:Choice>
  </mc:AlternateContent>
  <xr:revisionPtr revIDLastSave="0" documentId="13_ncr:1_{BEFEACB9-17C8-2043-B0BA-1217B81CA57F}" xr6:coauthVersionLast="47" xr6:coauthVersionMax="47" xr10:uidLastSave="{00000000-0000-0000-0000-000000000000}"/>
  <bookViews>
    <workbookView xWindow="380" yWindow="500" windowWidth="28040" windowHeight="16320" xr2:uid="{FFA7C25F-0BCB-DD43-9461-650513E4EB4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4" i="1" l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3" i="1"/>
  <c r="M45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3" i="1"/>
  <c r="L45" i="1"/>
  <c r="Q45" i="1" s="1"/>
  <c r="G45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3" i="1"/>
  <c r="N45" i="1"/>
</calcChain>
</file>

<file path=xl/sharedStrings.xml><?xml version="1.0" encoding="utf-8"?>
<sst xmlns="http://schemas.openxmlformats.org/spreadsheetml/2006/main" count="19" uniqueCount="17">
  <si>
    <t>H</t>
  </si>
  <si>
    <t>P</t>
  </si>
  <si>
    <t>C</t>
  </si>
  <si>
    <t>rho</t>
  </si>
  <si>
    <t>lambda</t>
  </si>
  <si>
    <t>Simulation</t>
  </si>
  <si>
    <t>R</t>
  </si>
  <si>
    <t>CPU Time</t>
  </si>
  <si>
    <t>Std</t>
  </si>
  <si>
    <t>CI99</t>
  </si>
  <si>
    <t>CI95</t>
  </si>
  <si>
    <t>Diff %</t>
  </si>
  <si>
    <t>Within CI99</t>
  </si>
  <si>
    <t>Within CI95</t>
  </si>
  <si>
    <t>CPU ratio</t>
  </si>
  <si>
    <t>CI99 Prec</t>
  </si>
  <si>
    <t xml:space="preserve"> MC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</si>
</sst>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0" fontId="0" fillId="0" borderId="0" xfId="1" applyNumberFormat="1" applyFont="1"/>
    <xf numFmtId="0" fontId="2" fillId="0" borderId="0" xfId="0" applyFont="1"/>
    <xf numFmtId="10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DAB24-5268-AB45-BD1D-7AE5BF710099}">
  <dimension ref="A1:R45"/>
  <sheetViews>
    <sheetView tabSelected="1" workbookViewId="0">
      <pane xSplit="5" ySplit="2" topLeftCell="F3" activePane="bottomRight" state="frozen"/>
      <selection pane="topRight" activeCell="F1" sqref="F1"/>
      <selection pane="bottomLeft" activeCell="A3" sqref="A3"/>
      <selection pane="bottomRight" activeCell="N3" sqref="N3:N23"/>
    </sheetView>
  </sheetViews>
  <sheetFormatPr baseColWidth="10" defaultRowHeight="16" x14ac:dyDescent="0.2"/>
  <cols>
    <col min="14" max="14" width="10.83203125" style="3"/>
  </cols>
  <sheetData>
    <row r="1" spans="1:18" x14ac:dyDescent="0.2">
      <c r="F1" s="2" t="s">
        <v>16</v>
      </c>
      <c r="G1" s="2"/>
      <c r="H1" s="2" t="s">
        <v>5</v>
      </c>
      <c r="I1" s="2"/>
      <c r="J1" s="2"/>
      <c r="K1" s="2"/>
      <c r="L1" s="2"/>
      <c r="M1" s="1"/>
    </row>
    <row r="2" spans="1:18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6</v>
      </c>
      <c r="G2" t="s">
        <v>7</v>
      </c>
      <c r="H2" t="s">
        <v>6</v>
      </c>
      <c r="I2" t="s">
        <v>8</v>
      </c>
      <c r="J2" t="s">
        <v>9</v>
      </c>
      <c r="K2" t="s">
        <v>10</v>
      </c>
      <c r="L2" t="s">
        <v>7</v>
      </c>
      <c r="M2" t="s">
        <v>15</v>
      </c>
      <c r="N2" s="3" t="s">
        <v>11</v>
      </c>
      <c r="O2" t="s">
        <v>12</v>
      </c>
      <c r="P2" t="s">
        <v>13</v>
      </c>
      <c r="Q2" t="s">
        <v>14</v>
      </c>
    </row>
    <row r="3" spans="1:18" x14ac:dyDescent="0.2">
      <c r="A3">
        <v>3</v>
      </c>
      <c r="B3">
        <v>0.55555555555555503</v>
      </c>
      <c r="C3">
        <v>20</v>
      </c>
      <c r="D3">
        <v>0.9</v>
      </c>
      <c r="E3">
        <v>10</v>
      </c>
      <c r="F3">
        <v>0.65869862485641395</v>
      </c>
      <c r="G3">
        <v>8.8481903076171806E-2</v>
      </c>
      <c r="H3">
        <v>0.65490749074907495</v>
      </c>
      <c r="I3">
        <v>1.56827963675002</v>
      </c>
      <c r="J3">
        <v>4.0400903538361198E-3</v>
      </c>
      <c r="K3">
        <v>3.07398179096227E-3</v>
      </c>
      <c r="L3">
        <v>29.110328197479198</v>
      </c>
      <c r="M3" s="3">
        <f>J3/H3</f>
        <v>6.1689481505473624E-3</v>
      </c>
      <c r="N3" s="3">
        <f>(F3-H3)/F3</f>
        <v>5.755491152217615E-3</v>
      </c>
      <c r="O3">
        <f>IF(ABS(F3-H3)&lt;J3,1,0)</f>
        <v>1</v>
      </c>
      <c r="P3">
        <f>IF(ABS(F3-H3)&lt;K3,1,0)</f>
        <v>0</v>
      </c>
      <c r="Q3">
        <f>L3/G3</f>
        <v>328.99753718473778</v>
      </c>
      <c r="R3" t="str">
        <f xml:space="preserve"> C3 &amp; " &amp; " &amp; D3 &amp; " &amp; " &amp; FIXED(F3/E3,4)&amp; " &amp; (" &amp;  FIXED((H3-J3)/E3,4) &amp; ","&amp; FIXED((H3+J3)/E3,4) &amp; ") &amp; " &amp; FIXED(G3,3) &amp; " &amp; " &amp; FIXED(L3,1) &amp; "\\"</f>
        <v>20 &amp; 0.9 &amp; 0.0659 &amp; (0.0651,0.0659) &amp; 0.088 &amp; 29.1\\</v>
      </c>
    </row>
    <row r="4" spans="1:18" x14ac:dyDescent="0.2">
      <c r="A4">
        <v>3</v>
      </c>
      <c r="B4">
        <v>0.55555555555555503</v>
      </c>
      <c r="C4">
        <v>20</v>
      </c>
      <c r="D4">
        <v>0.95</v>
      </c>
      <c r="E4">
        <v>10.5555555555555</v>
      </c>
      <c r="F4">
        <v>0.910431506018059</v>
      </c>
      <c r="G4">
        <v>8.8441848754882799E-2</v>
      </c>
      <c r="H4">
        <v>0.90800080008000805</v>
      </c>
      <c r="I4">
        <v>1.8593075851157499</v>
      </c>
      <c r="J4">
        <v>4.7898158360375398E-3</v>
      </c>
      <c r="K4">
        <v>3.64442509263726E-3</v>
      </c>
      <c r="L4">
        <v>29.7007219791412</v>
      </c>
      <c r="M4" s="3">
        <f t="shared" ref="M4:M44" si="0">J4/H4</f>
        <v>5.2751229245783567E-3</v>
      </c>
      <c r="N4" s="3">
        <f t="shared" ref="N4:N44" si="1">(F4-H4)/F4</f>
        <v>2.669839435458567E-3</v>
      </c>
      <c r="O4">
        <f t="shared" ref="O4:O44" si="2">IF(ABS(F4-H4)&lt;J4,1,0)</f>
        <v>1</v>
      </c>
      <c r="P4">
        <f t="shared" ref="P4:P44" si="3">IF(ABS(F4-H4)&lt;K4,1,0)</f>
        <v>1</v>
      </c>
      <c r="Q4">
        <f t="shared" ref="Q4:Q45" si="4">L4/G4</f>
        <v>335.82203897000119</v>
      </c>
      <c r="R4" t="str">
        <f t="shared" ref="R4:R44" si="5" xml:space="preserve"> C4 &amp; " &amp; " &amp; D4 &amp; " &amp; " &amp; FIXED(F4/E4,4)&amp; " &amp; (" &amp;  FIXED((H4-J4)/E4,4) &amp; ","&amp; FIXED((H4+J4)/E4,4) &amp; ") &amp; " &amp; FIXED(G4,3) &amp; " &amp; " &amp; FIXED(L4,1) &amp; "\\"</f>
        <v>20 &amp; 0.95 &amp; 0.0863 &amp; (0.0856,0.0865) &amp; 0.088 &amp; 29.7\\</v>
      </c>
    </row>
    <row r="5" spans="1:18" x14ac:dyDescent="0.2">
      <c r="A5">
        <v>3</v>
      </c>
      <c r="B5">
        <v>0.55555555555555503</v>
      </c>
      <c r="C5">
        <v>20</v>
      </c>
      <c r="D5">
        <v>0.99</v>
      </c>
      <c r="E5">
        <v>11</v>
      </c>
      <c r="F5">
        <v>1.1435873062114501</v>
      </c>
      <c r="G5">
        <v>8.9078664779663003E-2</v>
      </c>
      <c r="H5">
        <v>1.1438763876387601</v>
      </c>
      <c r="I5">
        <v>2.0923334918376701</v>
      </c>
      <c r="J5">
        <v>5.3901205877412098E-3</v>
      </c>
      <c r="K5">
        <v>4.1011787080639604E-3</v>
      </c>
      <c r="L5">
        <v>29.8904612064361</v>
      </c>
      <c r="M5" s="3">
        <f t="shared" si="0"/>
        <v>4.7121530315594098E-3</v>
      </c>
      <c r="N5" s="3">
        <f t="shared" si="1"/>
        <v>-2.5278474650761661E-4</v>
      </c>
      <c r="O5">
        <f t="shared" si="2"/>
        <v>1</v>
      </c>
      <c r="P5">
        <f t="shared" si="3"/>
        <v>1</v>
      </c>
      <c r="Q5">
        <f t="shared" si="4"/>
        <v>335.55129368373969</v>
      </c>
      <c r="R5" t="str">
        <f t="shared" si="5"/>
        <v>20 &amp; 0.99 &amp; 0.1040 &amp; (0.1035,0.1045) &amp; 0.089 &amp; 29.9\\</v>
      </c>
    </row>
    <row r="6" spans="1:18" x14ac:dyDescent="0.2">
      <c r="A6">
        <v>3</v>
      </c>
      <c r="B6">
        <v>0.55555555555555503</v>
      </c>
      <c r="C6">
        <v>20</v>
      </c>
      <c r="D6">
        <v>1</v>
      </c>
      <c r="E6">
        <v>11.1111111111111</v>
      </c>
      <c r="F6">
        <v>1.20607148499283</v>
      </c>
      <c r="G6">
        <v>8.8958978652954102E-2</v>
      </c>
      <c r="H6">
        <v>1.2033893389338901</v>
      </c>
      <c r="I6">
        <v>2.14504592858379</v>
      </c>
      <c r="J6">
        <v>5.5259146146703301E-3</v>
      </c>
      <c r="K6">
        <v>4.2045002502926398E-3</v>
      </c>
      <c r="L6">
        <v>30.144028902053801</v>
      </c>
      <c r="M6" s="3">
        <f t="shared" si="0"/>
        <v>4.5919590907842539E-3</v>
      </c>
      <c r="N6" s="3">
        <f t="shared" si="1"/>
        <v>2.2238698885711987E-3</v>
      </c>
      <c r="O6">
        <f t="shared" si="2"/>
        <v>1</v>
      </c>
      <c r="P6">
        <f t="shared" si="3"/>
        <v>1</v>
      </c>
      <c r="Q6">
        <f t="shared" si="4"/>
        <v>338.85313611402165</v>
      </c>
      <c r="R6" t="str">
        <f t="shared" si="5"/>
        <v>20 &amp; 1 &amp; 0.1085 &amp; (0.1078,0.1088) &amp; 0.089 &amp; 30.1\\</v>
      </c>
    </row>
    <row r="7" spans="1:18" x14ac:dyDescent="0.2">
      <c r="A7">
        <v>3</v>
      </c>
      <c r="B7">
        <v>0.55555555555555503</v>
      </c>
      <c r="C7">
        <v>20</v>
      </c>
      <c r="D7">
        <v>1.01</v>
      </c>
      <c r="E7">
        <v>11.2222222222222</v>
      </c>
      <c r="F7">
        <v>1.2701711952779999</v>
      </c>
      <c r="G7">
        <v>9.6189975738525293E-2</v>
      </c>
      <c r="H7">
        <v>1.26895689568956</v>
      </c>
      <c r="I7">
        <v>2.2072654176842001</v>
      </c>
      <c r="J7">
        <v>5.6862000330642603E-3</v>
      </c>
      <c r="K7">
        <v>4.32645654689672E-3</v>
      </c>
      <c r="L7">
        <v>30.021045923233</v>
      </c>
      <c r="M7" s="3">
        <f t="shared" si="0"/>
        <v>4.4810032967860106E-3</v>
      </c>
      <c r="N7" s="3">
        <f t="shared" si="1"/>
        <v>9.5601253827371727E-4</v>
      </c>
      <c r="O7">
        <f t="shared" si="2"/>
        <v>1</v>
      </c>
      <c r="P7">
        <f t="shared" si="3"/>
        <v>1</v>
      </c>
      <c r="Q7">
        <f t="shared" si="4"/>
        <v>312.10160614698225</v>
      </c>
      <c r="R7" t="str">
        <f t="shared" si="5"/>
        <v>20 &amp; 1.01 &amp; 0.1132 &amp; (0.1126,0.1136) &amp; 0.096 &amp; 30.0\\</v>
      </c>
    </row>
    <row r="8" spans="1:18" x14ac:dyDescent="0.2">
      <c r="A8">
        <v>3</v>
      </c>
      <c r="B8">
        <v>0.55555555555555503</v>
      </c>
      <c r="C8">
        <v>20</v>
      </c>
      <c r="D8">
        <v>1.05</v>
      </c>
      <c r="E8">
        <v>11.6666666666666</v>
      </c>
      <c r="F8">
        <v>1.54203760696493</v>
      </c>
      <c r="G8">
        <v>9.04209613800048E-2</v>
      </c>
      <c r="H8">
        <v>1.54007400740074</v>
      </c>
      <c r="I8">
        <v>2.4301398709750601</v>
      </c>
      <c r="J8">
        <v>6.2603533331242502E-3</v>
      </c>
      <c r="K8">
        <v>4.7633123186814896E-3</v>
      </c>
      <c r="L8">
        <v>30.7171068191528</v>
      </c>
      <c r="M8" s="3">
        <f t="shared" si="0"/>
        <v>4.0649691528072485E-3</v>
      </c>
      <c r="N8" s="3">
        <f t="shared" si="1"/>
        <v>1.2733798159792014E-3</v>
      </c>
      <c r="O8">
        <f t="shared" si="2"/>
        <v>1</v>
      </c>
      <c r="P8">
        <f t="shared" si="3"/>
        <v>1</v>
      </c>
      <c r="Q8">
        <f t="shared" si="4"/>
        <v>339.71223431324205</v>
      </c>
      <c r="R8" t="str">
        <f t="shared" si="5"/>
        <v>20 &amp; 1.05 &amp; 0.1322 &amp; (0.1315,0.1325) &amp; 0.090 &amp; 30.7\\</v>
      </c>
    </row>
    <row r="9" spans="1:18" x14ac:dyDescent="0.2">
      <c r="A9">
        <v>3</v>
      </c>
      <c r="B9">
        <v>0.55555555555555503</v>
      </c>
      <c r="C9">
        <v>20</v>
      </c>
      <c r="D9">
        <v>1.1000000000000001</v>
      </c>
      <c r="E9">
        <v>12.2222222222222</v>
      </c>
      <c r="F9">
        <v>1.91395199246242</v>
      </c>
      <c r="G9">
        <v>0.10772132873535099</v>
      </c>
      <c r="H9">
        <v>1.9119321932193201</v>
      </c>
      <c r="I9">
        <v>2.702066978</v>
      </c>
      <c r="J9">
        <v>6.9608725876589101E-3</v>
      </c>
      <c r="K9">
        <v>5.2963160993056901E-3</v>
      </c>
      <c r="L9">
        <v>30.772758960723799</v>
      </c>
      <c r="M9" s="3">
        <f t="shared" si="0"/>
        <v>3.6407528532369977E-3</v>
      </c>
      <c r="N9" s="3">
        <f t="shared" si="1"/>
        <v>1.0553029809808963E-3</v>
      </c>
      <c r="O9">
        <f t="shared" si="2"/>
        <v>1</v>
      </c>
      <c r="P9">
        <f t="shared" si="3"/>
        <v>1</v>
      </c>
      <c r="Q9">
        <f t="shared" si="4"/>
        <v>285.67006480514272</v>
      </c>
      <c r="R9" t="str">
        <f t="shared" si="5"/>
        <v>20 &amp; 1.1 &amp; 0.1566 &amp; (0.1559,0.1570) &amp; 0.108 &amp; 30.8\\</v>
      </c>
    </row>
    <row r="10" spans="1:18" x14ac:dyDescent="0.2">
      <c r="A10">
        <v>3</v>
      </c>
      <c r="B10">
        <v>0.55555555555555503</v>
      </c>
      <c r="C10">
        <v>50</v>
      </c>
      <c r="D10">
        <v>0.9</v>
      </c>
      <c r="E10">
        <v>25</v>
      </c>
      <c r="F10">
        <v>0.71081099292173999</v>
      </c>
      <c r="G10">
        <v>0.52804303169250399</v>
      </c>
      <c r="H10">
        <v>0.70895089508950804</v>
      </c>
      <c r="I10">
        <v>2.0086468967253799</v>
      </c>
      <c r="J10">
        <v>5.1745331390900297E-3</v>
      </c>
      <c r="K10">
        <v>3.93714477974242E-3</v>
      </c>
      <c r="L10">
        <v>42.401605129241901</v>
      </c>
      <c r="M10" s="3">
        <f t="shared" si="0"/>
        <v>7.2988597305272086E-3</v>
      </c>
      <c r="N10" s="3">
        <f t="shared" si="1"/>
        <v>2.6168670022760198E-3</v>
      </c>
      <c r="O10">
        <f t="shared" si="2"/>
        <v>1</v>
      </c>
      <c r="P10">
        <f t="shared" si="3"/>
        <v>1</v>
      </c>
      <c r="Q10">
        <f t="shared" si="4"/>
        <v>80.299525955933234</v>
      </c>
      <c r="R10" t="str">
        <f t="shared" si="5"/>
        <v>50 &amp; 0.9 &amp; 0.0284 &amp; (0.0282,0.0286) &amp; 0.528 &amp; 42.4\\</v>
      </c>
    </row>
    <row r="11" spans="1:18" x14ac:dyDescent="0.2">
      <c r="A11">
        <v>3</v>
      </c>
      <c r="B11">
        <v>0.55555555555555503</v>
      </c>
      <c r="C11">
        <v>50</v>
      </c>
      <c r="D11">
        <v>0.95</v>
      </c>
      <c r="E11">
        <v>26.3888888888888</v>
      </c>
      <c r="F11">
        <v>1.2288221515547999</v>
      </c>
      <c r="G11">
        <v>0.53823614120483398</v>
      </c>
      <c r="H11">
        <v>1.22398939893989</v>
      </c>
      <c r="I11">
        <v>2.6754372657088901</v>
      </c>
      <c r="J11">
        <v>6.8922710186328203E-3</v>
      </c>
      <c r="K11">
        <v>5.24411925330758E-3</v>
      </c>
      <c r="L11">
        <v>43.4056332111358</v>
      </c>
      <c r="M11" s="3">
        <f t="shared" si="0"/>
        <v>5.6309891446791023E-3</v>
      </c>
      <c r="N11" s="3">
        <f t="shared" si="1"/>
        <v>3.9328332491362786E-3</v>
      </c>
      <c r="O11">
        <f t="shared" si="2"/>
        <v>1</v>
      </c>
      <c r="P11">
        <f t="shared" si="3"/>
        <v>1</v>
      </c>
      <c r="Q11">
        <f t="shared" si="4"/>
        <v>80.644218937013235</v>
      </c>
      <c r="R11" t="str">
        <f t="shared" si="5"/>
        <v>50 &amp; 0.95 &amp; 0.0466 &amp; (0.0461,0.0466) &amp; 0.538 &amp; 43.4\\</v>
      </c>
    </row>
    <row r="12" spans="1:18" x14ac:dyDescent="0.2">
      <c r="A12">
        <v>3</v>
      </c>
      <c r="B12">
        <v>0.55555555555555503</v>
      </c>
      <c r="C12">
        <v>50</v>
      </c>
      <c r="D12">
        <v>0.99</v>
      </c>
      <c r="E12">
        <v>27.5</v>
      </c>
      <c r="F12">
        <v>1.7686094495151099</v>
      </c>
      <c r="G12">
        <v>0.54363107681274403</v>
      </c>
      <c r="H12">
        <v>1.76054705470547</v>
      </c>
      <c r="I12">
        <v>3.2222931800341899</v>
      </c>
      <c r="J12">
        <v>8.3010422942596095E-3</v>
      </c>
      <c r="K12">
        <v>6.3160104412844902E-3</v>
      </c>
      <c r="L12">
        <v>44.415663003921502</v>
      </c>
      <c r="M12" s="3">
        <f t="shared" si="0"/>
        <v>4.715035745323109E-3</v>
      </c>
      <c r="N12" s="3">
        <f t="shared" si="1"/>
        <v>4.5586066566874368E-3</v>
      </c>
      <c r="O12">
        <f t="shared" si="2"/>
        <v>1</v>
      </c>
      <c r="P12">
        <f t="shared" si="3"/>
        <v>0</v>
      </c>
      <c r="Q12">
        <f t="shared" si="4"/>
        <v>81.70184689279759</v>
      </c>
      <c r="R12" t="str">
        <f t="shared" si="5"/>
        <v>50 &amp; 0.99 &amp; 0.0643 &amp; (0.0637,0.0643) &amp; 0.544 &amp; 44.4\\</v>
      </c>
    </row>
    <row r="13" spans="1:18" x14ac:dyDescent="0.2">
      <c r="A13">
        <v>3</v>
      </c>
      <c r="B13">
        <v>0.55555555555555503</v>
      </c>
      <c r="C13">
        <v>50</v>
      </c>
      <c r="D13">
        <v>1</v>
      </c>
      <c r="E13">
        <v>27.7777777777777</v>
      </c>
      <c r="F13">
        <v>1.9202875998368101</v>
      </c>
      <c r="G13">
        <v>0.54437613487243597</v>
      </c>
      <c r="H13">
        <v>1.9171047104710399</v>
      </c>
      <c r="I13">
        <v>3.3633514938917601</v>
      </c>
      <c r="J13">
        <v>8.6644266804302792E-3</v>
      </c>
      <c r="K13">
        <v>6.5924985611969496E-3</v>
      </c>
      <c r="L13">
        <v>44.036273002624498</v>
      </c>
      <c r="M13" s="3">
        <f t="shared" si="0"/>
        <v>4.5195375260965254E-3</v>
      </c>
      <c r="N13" s="3">
        <f t="shared" si="1"/>
        <v>1.657506597470424E-3</v>
      </c>
      <c r="O13">
        <f t="shared" si="2"/>
        <v>1</v>
      </c>
      <c r="P13">
        <f t="shared" si="3"/>
        <v>1</v>
      </c>
      <c r="Q13">
        <f t="shared" si="4"/>
        <v>80.893099792009707</v>
      </c>
      <c r="R13" t="str">
        <f t="shared" si="5"/>
        <v>50 &amp; 1 &amp; 0.0691 &amp; (0.0687,0.0693) &amp; 0.544 &amp; 44.0\\</v>
      </c>
    </row>
    <row r="14" spans="1:18" x14ac:dyDescent="0.2">
      <c r="A14">
        <v>3</v>
      </c>
      <c r="B14">
        <v>0.55555555555555503</v>
      </c>
      <c r="C14">
        <v>50</v>
      </c>
      <c r="D14">
        <v>1.01</v>
      </c>
      <c r="E14">
        <v>28.0555555555555</v>
      </c>
      <c r="F14">
        <v>2.0783605482117098</v>
      </c>
      <c r="G14">
        <v>0.54777908325195301</v>
      </c>
      <c r="H14">
        <v>2.0759925992599202</v>
      </c>
      <c r="I14">
        <v>3.4949789970991501</v>
      </c>
      <c r="J14">
        <v>9.0035160835865696E-3</v>
      </c>
      <c r="K14">
        <v>6.8505013679463003E-3</v>
      </c>
      <c r="L14">
        <v>44.735209941863999</v>
      </c>
      <c r="M14" s="3">
        <f t="shared" si="0"/>
        <v>4.3369692583664667E-3</v>
      </c>
      <c r="N14" s="3">
        <f t="shared" si="1"/>
        <v>1.1393350176065755E-3</v>
      </c>
      <c r="O14">
        <f t="shared" si="2"/>
        <v>1</v>
      </c>
      <c r="P14">
        <f t="shared" si="3"/>
        <v>1</v>
      </c>
      <c r="Q14">
        <f t="shared" si="4"/>
        <v>81.666517232254151</v>
      </c>
      <c r="R14" t="str">
        <f t="shared" si="5"/>
        <v>50 &amp; 1.01 &amp; 0.0741 &amp; (0.0737,0.0743) &amp; 0.548 &amp; 44.7\\</v>
      </c>
    </row>
    <row r="15" spans="1:18" x14ac:dyDescent="0.2">
      <c r="A15">
        <v>3</v>
      </c>
      <c r="B15">
        <v>0.55555555555555503</v>
      </c>
      <c r="C15">
        <v>50</v>
      </c>
      <c r="D15">
        <v>1.05</v>
      </c>
      <c r="E15">
        <v>29.1666666666666</v>
      </c>
      <c r="F15">
        <v>2.7708384156085399</v>
      </c>
      <c r="G15">
        <v>0.55180382728576605</v>
      </c>
      <c r="H15">
        <v>2.7604060406040598</v>
      </c>
      <c r="I15">
        <v>4.0090826568583502</v>
      </c>
      <c r="J15">
        <v>1.03279133326442E-2</v>
      </c>
      <c r="K15">
        <v>7.8581949270119592E-3</v>
      </c>
      <c r="L15">
        <v>44.981337070465003</v>
      </c>
      <c r="M15" s="3">
        <f t="shared" si="0"/>
        <v>3.7414471569494688E-3</v>
      </c>
      <c r="N15" s="3">
        <f t="shared" si="1"/>
        <v>3.7650607648981012E-3</v>
      </c>
      <c r="O15">
        <f t="shared" si="2"/>
        <v>0</v>
      </c>
      <c r="P15">
        <f t="shared" si="3"/>
        <v>0</v>
      </c>
      <c r="Q15">
        <f t="shared" si="4"/>
        <v>81.516899387452497</v>
      </c>
      <c r="R15" t="str">
        <f t="shared" si="5"/>
        <v>50 &amp; 1.05 &amp; 0.0950 &amp; (0.0943,0.0950) &amp; 0.552 &amp; 45.0\\</v>
      </c>
    </row>
    <row r="16" spans="1:18" x14ac:dyDescent="0.2">
      <c r="A16">
        <v>3</v>
      </c>
      <c r="B16">
        <v>0.55555555555555503</v>
      </c>
      <c r="C16">
        <v>50</v>
      </c>
      <c r="D16">
        <v>1.1000000000000001</v>
      </c>
      <c r="E16">
        <v>30.5555555555555</v>
      </c>
      <c r="F16">
        <v>3.7561246555706602</v>
      </c>
      <c r="G16">
        <v>0.56195521354675204</v>
      </c>
      <c r="H16">
        <v>3.75055305530553</v>
      </c>
      <c r="I16">
        <v>4.6166988027099896</v>
      </c>
      <c r="J16">
        <v>1.18932107911877E-2</v>
      </c>
      <c r="K16">
        <v>9.0491821237298192E-3</v>
      </c>
      <c r="L16">
        <v>46.342569828033398</v>
      </c>
      <c r="M16" s="3">
        <f t="shared" si="0"/>
        <v>3.1710552059418468E-3</v>
      </c>
      <c r="N16" s="3">
        <f t="shared" si="1"/>
        <v>1.4833374224859901E-3</v>
      </c>
      <c r="O16">
        <f t="shared" si="2"/>
        <v>1</v>
      </c>
      <c r="P16">
        <f t="shared" si="3"/>
        <v>1</v>
      </c>
      <c r="Q16">
        <f t="shared" si="4"/>
        <v>82.466660528949632</v>
      </c>
      <c r="R16" t="str">
        <f t="shared" si="5"/>
        <v>50 &amp; 1.1 &amp; 0.1229 &amp; (0.1224,0.1231) &amp; 0.562 &amp; 46.3\\</v>
      </c>
    </row>
    <row r="17" spans="1:18" x14ac:dyDescent="0.2">
      <c r="A17">
        <v>3</v>
      </c>
      <c r="B17">
        <v>0.55555555555555503</v>
      </c>
      <c r="C17">
        <v>100</v>
      </c>
      <c r="D17">
        <v>0.9</v>
      </c>
      <c r="E17">
        <v>50</v>
      </c>
      <c r="F17">
        <v>0.61082655435505595</v>
      </c>
      <c r="G17">
        <v>2.14547395706176</v>
      </c>
      <c r="H17">
        <v>0.60707570757075702</v>
      </c>
      <c r="I17">
        <v>2.16017535749448</v>
      </c>
      <c r="J17">
        <v>5.5648899723608801E-3</v>
      </c>
      <c r="K17">
        <v>4.23415541375284E-3</v>
      </c>
      <c r="L17">
        <v>63.904655218124297</v>
      </c>
      <c r="M17" s="3">
        <f t="shared" si="0"/>
        <v>9.1667149631617737E-3</v>
      </c>
      <c r="N17" s="3">
        <f t="shared" si="1"/>
        <v>6.1406085861137492E-3</v>
      </c>
      <c r="O17">
        <f t="shared" si="2"/>
        <v>1</v>
      </c>
      <c r="P17">
        <f t="shared" si="3"/>
        <v>1</v>
      </c>
      <c r="Q17">
        <f t="shared" si="4"/>
        <v>29.785798614699626</v>
      </c>
      <c r="R17" t="str">
        <f t="shared" si="5"/>
        <v>100 &amp; 0.9 &amp; 0.0122 &amp; (0.0120,0.0123) &amp; 2.145 &amp; 63.9\\</v>
      </c>
    </row>
    <row r="18" spans="1:18" x14ac:dyDescent="0.2">
      <c r="A18">
        <v>3</v>
      </c>
      <c r="B18">
        <v>0.55555555555555503</v>
      </c>
      <c r="C18">
        <v>100</v>
      </c>
      <c r="D18">
        <v>0.95</v>
      </c>
      <c r="E18">
        <v>52.7777777777777</v>
      </c>
      <c r="F18">
        <v>1.4277723006752101</v>
      </c>
      <c r="G18">
        <v>2.2315199375152499</v>
      </c>
      <c r="H18">
        <v>1.4254395439543901</v>
      </c>
      <c r="I18">
        <v>3.4066198496751001</v>
      </c>
      <c r="J18">
        <v>8.7758915383104007E-3</v>
      </c>
      <c r="K18">
        <v>6.6773087791492198E-3</v>
      </c>
      <c r="L18">
        <v>66.652654170989905</v>
      </c>
      <c r="M18" s="3">
        <f t="shared" si="0"/>
        <v>6.1566213562202141E-3</v>
      </c>
      <c r="N18" s="3">
        <f t="shared" si="1"/>
        <v>1.6338436596065203E-3</v>
      </c>
      <c r="O18">
        <f t="shared" si="2"/>
        <v>1</v>
      </c>
      <c r="P18">
        <f t="shared" si="3"/>
        <v>1</v>
      </c>
      <c r="Q18">
        <f t="shared" si="4"/>
        <v>29.868724473600814</v>
      </c>
      <c r="R18" t="str">
        <f t="shared" si="5"/>
        <v>100 &amp; 0.95 &amp; 0.0271 &amp; (0.0268,0.0272) &amp; 2.232 &amp; 66.7\\</v>
      </c>
    </row>
    <row r="19" spans="1:18" x14ac:dyDescent="0.2">
      <c r="A19">
        <v>3</v>
      </c>
      <c r="B19">
        <v>0.55555555555555503</v>
      </c>
      <c r="C19">
        <v>100</v>
      </c>
      <c r="D19">
        <v>0.99</v>
      </c>
      <c r="E19">
        <v>55</v>
      </c>
      <c r="F19">
        <v>2.4266670551480201</v>
      </c>
      <c r="G19">
        <v>2.2049372196197501</v>
      </c>
      <c r="H19">
        <v>2.4164506450644998</v>
      </c>
      <c r="I19">
        <v>4.4605574607469602</v>
      </c>
      <c r="J19">
        <v>1.14909705817776E-2</v>
      </c>
      <c r="K19">
        <v>8.7431297904830198E-3</v>
      </c>
      <c r="L19">
        <v>67.441447257995605</v>
      </c>
      <c r="M19" s="3">
        <f t="shared" si="0"/>
        <v>4.7553094474523739E-3</v>
      </c>
      <c r="N19" s="3">
        <f t="shared" si="1"/>
        <v>4.210058426369942E-3</v>
      </c>
      <c r="O19">
        <f t="shared" si="2"/>
        <v>1</v>
      </c>
      <c r="P19">
        <f t="shared" si="3"/>
        <v>0</v>
      </c>
      <c r="Q19">
        <f t="shared" si="4"/>
        <v>30.586561221741334</v>
      </c>
      <c r="R19" t="str">
        <f t="shared" si="5"/>
        <v>100 &amp; 0.99 &amp; 0.0441 &amp; (0.0437,0.0441) &amp; 2.205 &amp; 67.4\\</v>
      </c>
    </row>
    <row r="20" spans="1:18" x14ac:dyDescent="0.2">
      <c r="A20">
        <v>3</v>
      </c>
      <c r="B20">
        <v>0.55555555555555503</v>
      </c>
      <c r="C20">
        <v>100</v>
      </c>
      <c r="D20">
        <v>1</v>
      </c>
      <c r="E20">
        <v>55.5555555555555</v>
      </c>
      <c r="F20">
        <v>2.7239592619534201</v>
      </c>
      <c r="G20">
        <v>2.2080781459808301</v>
      </c>
      <c r="H20">
        <v>2.7230773077307702</v>
      </c>
      <c r="I20">
        <v>4.7326783448229</v>
      </c>
      <c r="J20">
        <v>1.2191989030956E-2</v>
      </c>
      <c r="K20">
        <v>9.2765133931187703E-3</v>
      </c>
      <c r="L20">
        <v>69.303532123565603</v>
      </c>
      <c r="M20" s="3">
        <f t="shared" si="0"/>
        <v>4.4772834749653087E-3</v>
      </c>
      <c r="N20" s="3">
        <f t="shared" si="1"/>
        <v>3.2377658321418692E-4</v>
      </c>
      <c r="O20">
        <f t="shared" si="2"/>
        <v>1</v>
      </c>
      <c r="P20">
        <f t="shared" si="3"/>
        <v>1</v>
      </c>
      <c r="Q20">
        <f t="shared" si="4"/>
        <v>31.386358426540614</v>
      </c>
      <c r="R20" t="str">
        <f t="shared" si="5"/>
        <v>100 &amp; 1 &amp; 0.0490 &amp; (0.0488,0.0492) &amp; 2.208 &amp; 69.3\\</v>
      </c>
    </row>
    <row r="21" spans="1:18" x14ac:dyDescent="0.2">
      <c r="A21">
        <v>3</v>
      </c>
      <c r="B21">
        <v>0.55555555555555503</v>
      </c>
      <c r="C21">
        <v>100</v>
      </c>
      <c r="D21">
        <v>1.01</v>
      </c>
      <c r="E21">
        <v>56.1111111111111</v>
      </c>
      <c r="F21">
        <v>3.0393367720256101</v>
      </c>
      <c r="G21">
        <v>2.2147803306579501</v>
      </c>
      <c r="H21">
        <v>3.0346484648464802</v>
      </c>
      <c r="I21">
        <v>5.0006078842333297</v>
      </c>
      <c r="J21">
        <v>1.2882210036390399E-2</v>
      </c>
      <c r="K21">
        <v>9.8016815494275204E-3</v>
      </c>
      <c r="L21">
        <v>68.331190824508596</v>
      </c>
      <c r="M21" s="3">
        <f t="shared" si="0"/>
        <v>4.2450419498727991E-3</v>
      </c>
      <c r="N21" s="3">
        <f t="shared" si="1"/>
        <v>1.5425428410176952E-3</v>
      </c>
      <c r="O21">
        <f t="shared" si="2"/>
        <v>1</v>
      </c>
      <c r="P21">
        <f t="shared" si="3"/>
        <v>1</v>
      </c>
      <c r="Q21">
        <f t="shared" si="4"/>
        <v>30.852355819960387</v>
      </c>
      <c r="R21" t="str">
        <f t="shared" si="5"/>
        <v>100 &amp; 1.01 &amp; 0.0542 &amp; (0.0539,0.0543) &amp; 2.215 &amp; 68.3\\</v>
      </c>
    </row>
    <row r="22" spans="1:18" x14ac:dyDescent="0.2">
      <c r="A22">
        <v>3</v>
      </c>
      <c r="B22">
        <v>0.55555555555555503</v>
      </c>
      <c r="C22">
        <v>100</v>
      </c>
      <c r="D22">
        <v>1.05</v>
      </c>
      <c r="E22">
        <v>58.3333333333333</v>
      </c>
      <c r="F22">
        <v>4.4674524552307</v>
      </c>
      <c r="G22">
        <v>2.2384829521179199</v>
      </c>
      <c r="H22">
        <v>4.45225622562256</v>
      </c>
      <c r="I22">
        <v>5.9723751294123799</v>
      </c>
      <c r="J22">
        <v>1.5385607632980899E-2</v>
      </c>
      <c r="K22">
        <v>1.17064405903115E-2</v>
      </c>
      <c r="L22">
        <v>70.452188968658405</v>
      </c>
      <c r="M22" s="3">
        <f t="shared" si="0"/>
        <v>3.4556878250711024E-3</v>
      </c>
      <c r="N22" s="3">
        <f t="shared" si="1"/>
        <v>3.4015425481132085E-3</v>
      </c>
      <c r="O22">
        <f t="shared" si="2"/>
        <v>1</v>
      </c>
      <c r="P22">
        <f t="shared" si="3"/>
        <v>0</v>
      </c>
      <c r="Q22">
        <f t="shared" si="4"/>
        <v>31.473185400854057</v>
      </c>
      <c r="R22" t="str">
        <f t="shared" si="5"/>
        <v>100 &amp; 1.05 &amp; 0.0766 &amp; (0.0761,0.0766) &amp; 2.238 &amp; 70.5\\</v>
      </c>
    </row>
    <row r="23" spans="1:18" x14ac:dyDescent="0.2">
      <c r="A23">
        <v>3</v>
      </c>
      <c r="B23">
        <v>0.55555555555555503</v>
      </c>
      <c r="C23">
        <v>100</v>
      </c>
      <c r="D23">
        <v>1.1000000000000001</v>
      </c>
      <c r="E23">
        <v>61.1111111111111</v>
      </c>
      <c r="F23">
        <v>6.5658793146854704</v>
      </c>
      <c r="G23">
        <v>2.27503108978271</v>
      </c>
      <c r="H23">
        <v>6.5553805380538002</v>
      </c>
      <c r="I23">
        <v>7.0539410339976802</v>
      </c>
      <c r="J23">
        <v>1.8171860719329899E-2</v>
      </c>
      <c r="K23">
        <v>1.38264157647075E-2</v>
      </c>
      <c r="L23">
        <v>71.234677076339693</v>
      </c>
      <c r="M23" s="3">
        <f t="shared" si="0"/>
        <v>2.7720527609103327E-3</v>
      </c>
      <c r="N23" s="3">
        <f t="shared" si="1"/>
        <v>1.5989901928578371E-3</v>
      </c>
      <c r="O23">
        <f t="shared" si="2"/>
        <v>1</v>
      </c>
      <c r="P23">
        <f t="shared" si="3"/>
        <v>1</v>
      </c>
      <c r="Q23">
        <f t="shared" si="4"/>
        <v>31.311518069471031</v>
      </c>
      <c r="R23" t="str">
        <f t="shared" si="5"/>
        <v>100 &amp; 1.1 &amp; 0.1074 &amp; (0.1070,0.1076) &amp; 2.275 &amp; 71.2\\</v>
      </c>
    </row>
    <row r="24" spans="1:18" x14ac:dyDescent="0.2">
      <c r="A24">
        <v>7</v>
      </c>
      <c r="B24">
        <v>0.352112676056338</v>
      </c>
      <c r="C24">
        <v>20</v>
      </c>
      <c r="D24">
        <v>0.9</v>
      </c>
      <c r="E24">
        <v>6.3380281690140796</v>
      </c>
      <c r="F24">
        <v>0.47821480555051699</v>
      </c>
      <c r="G24">
        <v>7.7123165130615207E-2</v>
      </c>
      <c r="H24">
        <v>0.478063806380638</v>
      </c>
      <c r="I24">
        <v>1.25757703602177</v>
      </c>
      <c r="J24">
        <v>3.2396804328635302E-3</v>
      </c>
      <c r="K24">
        <v>2.46497424239616E-3</v>
      </c>
      <c r="L24">
        <v>26.480806827545099</v>
      </c>
      <c r="M24" s="3">
        <f t="shared" si="0"/>
        <v>6.7766695357901075E-3</v>
      </c>
      <c r="N24" s="3">
        <f t="shared" si="1"/>
        <v>3.1575594926458987E-4</v>
      </c>
      <c r="O24">
        <f t="shared" si="2"/>
        <v>1</v>
      </c>
      <c r="P24">
        <f t="shared" si="3"/>
        <v>1</v>
      </c>
      <c r="Q24">
        <f t="shared" si="4"/>
        <v>343.35736587959536</v>
      </c>
      <c r="R24" t="str">
        <f t="shared" si="5"/>
        <v>20 &amp; 0.9 &amp; 0.0755 &amp; (0.0749,0.0759) &amp; 0.077 &amp; 26.5\\</v>
      </c>
    </row>
    <row r="25" spans="1:18" x14ac:dyDescent="0.2">
      <c r="A25">
        <v>7</v>
      </c>
      <c r="B25">
        <v>0.352112676056338</v>
      </c>
      <c r="C25">
        <v>20</v>
      </c>
      <c r="D25">
        <v>0.95</v>
      </c>
      <c r="E25">
        <v>6.6901408450704203</v>
      </c>
      <c r="F25">
        <v>0.64815320530332798</v>
      </c>
      <c r="G25">
        <v>7.8665971755981404E-2</v>
      </c>
      <c r="H25">
        <v>0.64801880188018801</v>
      </c>
      <c r="I25">
        <v>1.47655939535506</v>
      </c>
      <c r="J25">
        <v>3.8038071975495299E-3</v>
      </c>
      <c r="K25">
        <v>2.8942011285702902E-3</v>
      </c>
      <c r="L25">
        <v>26.558687925338699</v>
      </c>
      <c r="M25" s="3">
        <f t="shared" si="0"/>
        <v>5.8699025190519314E-3</v>
      </c>
      <c r="N25" s="3">
        <f t="shared" si="1"/>
        <v>2.0736366346761097E-4</v>
      </c>
      <c r="O25">
        <f t="shared" si="2"/>
        <v>1</v>
      </c>
      <c r="P25">
        <f t="shared" si="3"/>
        <v>1</v>
      </c>
      <c r="Q25">
        <f t="shared" si="4"/>
        <v>337.61342207432017</v>
      </c>
      <c r="R25" t="str">
        <f t="shared" si="5"/>
        <v>20 &amp; 0.95 &amp; 0.0969 &amp; (0.0963,0.0974) &amp; 0.079 &amp; 26.6\\</v>
      </c>
    </row>
    <row r="26" spans="1:18" x14ac:dyDescent="0.2">
      <c r="A26">
        <v>7</v>
      </c>
      <c r="B26">
        <v>0.352112676056338</v>
      </c>
      <c r="C26">
        <v>20</v>
      </c>
      <c r="D26">
        <v>0.99</v>
      </c>
      <c r="E26">
        <v>6.9718309859154903</v>
      </c>
      <c r="F26">
        <v>0.80287599155378797</v>
      </c>
      <c r="G26">
        <v>7.8459978103637695E-2</v>
      </c>
      <c r="H26">
        <v>0.80155715571557096</v>
      </c>
      <c r="I26">
        <v>1.6452398174473599</v>
      </c>
      <c r="J26">
        <v>4.2383496925272402E-3</v>
      </c>
      <c r="K26">
        <v>3.2248312877924601E-3</v>
      </c>
      <c r="L26">
        <v>26.943855047225899</v>
      </c>
      <c r="M26" s="3">
        <f t="shared" si="0"/>
        <v>5.2876450073526633E-3</v>
      </c>
      <c r="N26" s="3">
        <f t="shared" si="1"/>
        <v>1.6426395260178356E-3</v>
      </c>
      <c r="O26">
        <f t="shared" si="2"/>
        <v>1</v>
      </c>
      <c r="P26">
        <f t="shared" si="3"/>
        <v>1</v>
      </c>
      <c r="Q26">
        <f t="shared" si="4"/>
        <v>343.40890347478546</v>
      </c>
      <c r="R26" t="str">
        <f t="shared" si="5"/>
        <v>20 &amp; 0.99 &amp; 0.1152 &amp; (0.1144,0.1156) &amp; 0.078 &amp; 26.9\\</v>
      </c>
    </row>
    <row r="27" spans="1:18" x14ac:dyDescent="0.2">
      <c r="A27">
        <v>7</v>
      </c>
      <c r="B27">
        <v>0.352112676056338</v>
      </c>
      <c r="C27">
        <v>20</v>
      </c>
      <c r="D27">
        <v>1</v>
      </c>
      <c r="E27">
        <v>7.0422535211267601</v>
      </c>
      <c r="F27">
        <v>0.84399709907998299</v>
      </c>
      <c r="G27">
        <v>7.9735755920410101E-2</v>
      </c>
      <c r="H27">
        <v>0.84204720472047201</v>
      </c>
      <c r="I27">
        <v>1.68703438550425</v>
      </c>
      <c r="J27">
        <v>4.3460178833859197E-3</v>
      </c>
      <c r="K27">
        <v>3.3067527373588498E-3</v>
      </c>
      <c r="L27">
        <v>26.8412408828735</v>
      </c>
      <c r="M27" s="3">
        <f t="shared" si="0"/>
        <v>5.1612520759197035E-3</v>
      </c>
      <c r="N27" s="3">
        <f t="shared" si="1"/>
        <v>2.3103093146131758E-3</v>
      </c>
      <c r="O27">
        <f t="shared" si="2"/>
        <v>1</v>
      </c>
      <c r="P27">
        <f t="shared" si="3"/>
        <v>1</v>
      </c>
      <c r="Q27">
        <f t="shared" si="4"/>
        <v>336.62740853257401</v>
      </c>
      <c r="R27" t="str">
        <f t="shared" si="5"/>
        <v>20 &amp; 1 &amp; 0.1198 &amp; (0.1190,0.1202) &amp; 0.080 &amp; 26.8\\</v>
      </c>
    </row>
    <row r="28" spans="1:18" x14ac:dyDescent="0.2">
      <c r="A28">
        <v>7</v>
      </c>
      <c r="B28">
        <v>0.352112676056338</v>
      </c>
      <c r="C28">
        <v>20</v>
      </c>
      <c r="D28">
        <v>1.01</v>
      </c>
      <c r="E28">
        <v>7.11267605633802</v>
      </c>
      <c r="F28">
        <v>0.886050478413686</v>
      </c>
      <c r="G28">
        <v>7.9707860946655204E-2</v>
      </c>
      <c r="H28">
        <v>0.882856285628562</v>
      </c>
      <c r="I28">
        <v>1.72814911752009</v>
      </c>
      <c r="J28">
        <v>4.4519347290334103E-3</v>
      </c>
      <c r="K28">
        <v>3.3873416416558499E-3</v>
      </c>
      <c r="L28">
        <v>27.008702993392902</v>
      </c>
      <c r="M28" s="3">
        <f t="shared" si="0"/>
        <v>5.0426494113521457E-3</v>
      </c>
      <c r="N28" s="3">
        <f t="shared" si="1"/>
        <v>3.6049783425913086E-3</v>
      </c>
      <c r="O28">
        <f t="shared" si="2"/>
        <v>1</v>
      </c>
      <c r="P28">
        <f t="shared" si="3"/>
        <v>1</v>
      </c>
      <c r="Q28">
        <f t="shared" si="4"/>
        <v>338.84616489041878</v>
      </c>
      <c r="R28" t="str">
        <f t="shared" si="5"/>
        <v>20 &amp; 1.01 &amp; 0.1246 &amp; (0.1235,0.1248) &amp; 0.080 &amp; 27.0\\</v>
      </c>
    </row>
    <row r="29" spans="1:18" x14ac:dyDescent="0.2">
      <c r="A29">
        <v>7</v>
      </c>
      <c r="B29">
        <v>0.352112676056338</v>
      </c>
      <c r="C29">
        <v>20</v>
      </c>
      <c r="D29">
        <v>1.05</v>
      </c>
      <c r="E29">
        <v>7.3943661971830901</v>
      </c>
      <c r="F29">
        <v>1.0631307963161001</v>
      </c>
      <c r="G29">
        <v>7.9467058181762695E-2</v>
      </c>
      <c r="H29">
        <v>1.0603620362036199</v>
      </c>
      <c r="I29">
        <v>1.8977631410259901</v>
      </c>
      <c r="J29">
        <v>4.88888230150943E-3</v>
      </c>
      <c r="K29">
        <v>3.7198017511484798E-3</v>
      </c>
      <c r="L29">
        <v>27.0943360328674</v>
      </c>
      <c r="M29" s="3">
        <f t="shared" si="0"/>
        <v>4.610578401140179E-3</v>
      </c>
      <c r="N29" s="3">
        <f t="shared" si="1"/>
        <v>2.6043456948799922E-3</v>
      </c>
      <c r="O29">
        <f t="shared" si="2"/>
        <v>1</v>
      </c>
      <c r="P29">
        <f t="shared" si="3"/>
        <v>1</v>
      </c>
      <c r="Q29">
        <f t="shared" si="4"/>
        <v>340.95053538908297</v>
      </c>
      <c r="R29" t="str">
        <f t="shared" si="5"/>
        <v>20 &amp; 1.05 &amp; 0.1438 &amp; (0.1427,0.1441) &amp; 0.079 &amp; 27.1\\</v>
      </c>
    </row>
    <row r="30" spans="1:18" x14ac:dyDescent="0.2">
      <c r="A30">
        <v>7</v>
      </c>
      <c r="B30">
        <v>0.352112676056338</v>
      </c>
      <c r="C30">
        <v>20</v>
      </c>
      <c r="D30">
        <v>1.1000000000000001</v>
      </c>
      <c r="E30">
        <v>7.7464788732394299</v>
      </c>
      <c r="F30">
        <v>1.30270932295356</v>
      </c>
      <c r="G30">
        <v>8.13140869140625E-2</v>
      </c>
      <c r="H30">
        <v>1.2990519051905101</v>
      </c>
      <c r="I30">
        <v>2.0978167185682799</v>
      </c>
      <c r="J30">
        <v>5.40424608609184E-3</v>
      </c>
      <c r="K30">
        <v>4.1119263698524804E-3</v>
      </c>
      <c r="L30">
        <v>27.444918632507299</v>
      </c>
      <c r="M30" s="3">
        <f t="shared" si="0"/>
        <v>4.1601463840656083E-3</v>
      </c>
      <c r="N30" s="3">
        <f t="shared" si="1"/>
        <v>2.8075470856059387E-3</v>
      </c>
      <c r="O30">
        <f t="shared" si="2"/>
        <v>1</v>
      </c>
      <c r="P30">
        <f t="shared" si="3"/>
        <v>1</v>
      </c>
      <c r="Q30">
        <f t="shared" si="4"/>
        <v>337.51739303809313</v>
      </c>
      <c r="R30" t="str">
        <f t="shared" si="5"/>
        <v>20 &amp; 1.1 &amp; 0.1682 &amp; (0.1670,0.1684) &amp; 0.081 &amp; 27.4\\</v>
      </c>
    </row>
    <row r="31" spans="1:18" x14ac:dyDescent="0.2">
      <c r="A31">
        <v>7</v>
      </c>
      <c r="B31">
        <v>0.352112676056338</v>
      </c>
      <c r="C31">
        <v>50</v>
      </c>
      <c r="D31">
        <v>0.9</v>
      </c>
      <c r="E31">
        <v>15.845070422535199</v>
      </c>
      <c r="F31">
        <v>0.53068437209136998</v>
      </c>
      <c r="G31">
        <v>0.47694015502929599</v>
      </c>
      <c r="H31">
        <v>0.52883488348834795</v>
      </c>
      <c r="I31">
        <v>1.6330463302279301</v>
      </c>
      <c r="J31">
        <v>4.2069376988110403E-3</v>
      </c>
      <c r="K31">
        <v>3.200930857791E-3</v>
      </c>
      <c r="L31">
        <v>34.558713912963803</v>
      </c>
      <c r="M31" s="3">
        <f t="shared" si="0"/>
        <v>7.9551062726060384E-3</v>
      </c>
      <c r="N31" s="3">
        <f t="shared" si="1"/>
        <v>3.4851009381214599E-3</v>
      </c>
      <c r="O31">
        <f t="shared" si="2"/>
        <v>1</v>
      </c>
      <c r="P31">
        <f t="shared" si="3"/>
        <v>1</v>
      </c>
      <c r="Q31">
        <f t="shared" si="4"/>
        <v>72.459224807441601</v>
      </c>
      <c r="R31" t="str">
        <f t="shared" si="5"/>
        <v>50 &amp; 0.9 &amp; 0.0335 &amp; (0.0331,0.0336) &amp; 0.477 &amp; 34.6\\</v>
      </c>
    </row>
    <row r="32" spans="1:18" x14ac:dyDescent="0.2">
      <c r="A32">
        <v>7</v>
      </c>
      <c r="B32">
        <v>0.352112676056338</v>
      </c>
      <c r="C32">
        <v>50</v>
      </c>
      <c r="D32">
        <v>0.95</v>
      </c>
      <c r="E32">
        <v>16.725352112675999</v>
      </c>
      <c r="F32">
        <v>0.88687969688586499</v>
      </c>
      <c r="G32">
        <v>0.47901892662048301</v>
      </c>
      <c r="H32">
        <v>0.88422342234223394</v>
      </c>
      <c r="I32">
        <v>2.1363577712874098</v>
      </c>
      <c r="J32">
        <v>5.5035328023562598E-3</v>
      </c>
      <c r="K32">
        <v>4.1874706104884597E-3</v>
      </c>
      <c r="L32">
        <v>35.565172195434499</v>
      </c>
      <c r="M32" s="3">
        <f t="shared" si="0"/>
        <v>6.2241427486481428E-3</v>
      </c>
      <c r="N32" s="3">
        <f t="shared" si="1"/>
        <v>2.9950787609166413E-3</v>
      </c>
      <c r="O32">
        <f t="shared" si="2"/>
        <v>1</v>
      </c>
      <c r="P32">
        <f t="shared" si="3"/>
        <v>1</v>
      </c>
      <c r="Q32">
        <f t="shared" si="4"/>
        <v>74.245860067262157</v>
      </c>
      <c r="R32" t="str">
        <f t="shared" si="5"/>
        <v>50 &amp; 0.95 &amp; 0.0530 &amp; (0.0525,0.0532) &amp; 0.479 &amp; 35.6\\</v>
      </c>
    </row>
    <row r="33" spans="1:18" x14ac:dyDescent="0.2">
      <c r="A33">
        <v>7</v>
      </c>
      <c r="B33">
        <v>0.352112676056338</v>
      </c>
      <c r="C33">
        <v>50</v>
      </c>
      <c r="D33">
        <v>0.99</v>
      </c>
      <c r="E33">
        <v>17.4295774647887</v>
      </c>
      <c r="F33">
        <v>1.24710656636279</v>
      </c>
      <c r="G33">
        <v>0.48029732704162598</v>
      </c>
      <c r="H33">
        <v>1.24735973597359</v>
      </c>
      <c r="I33">
        <v>2.5472296947104498</v>
      </c>
      <c r="J33">
        <v>6.5619918013670999E-3</v>
      </c>
      <c r="K33">
        <v>4.9928198488662697E-3</v>
      </c>
      <c r="L33">
        <v>35.792484045028601</v>
      </c>
      <c r="M33" s="3">
        <f t="shared" si="0"/>
        <v>5.2607051615669882E-3</v>
      </c>
      <c r="N33" s="3">
        <f t="shared" si="1"/>
        <v>-2.0300559521411402E-4</v>
      </c>
      <c r="O33">
        <f t="shared" si="2"/>
        <v>1</v>
      </c>
      <c r="P33">
        <f t="shared" si="3"/>
        <v>1</v>
      </c>
      <c r="Q33">
        <f t="shared" si="4"/>
        <v>74.521514132695913</v>
      </c>
      <c r="R33" t="str">
        <f t="shared" si="5"/>
        <v>50 &amp; 0.99 &amp; 0.0716 &amp; (0.0712,0.0719) &amp; 0.480 &amp; 35.8\\</v>
      </c>
    </row>
    <row r="34" spans="1:18" x14ac:dyDescent="0.2">
      <c r="A34">
        <v>7</v>
      </c>
      <c r="B34">
        <v>0.352112676056338</v>
      </c>
      <c r="C34">
        <v>50</v>
      </c>
      <c r="D34">
        <v>1</v>
      </c>
      <c r="E34">
        <v>17.6056338028169</v>
      </c>
      <c r="F34">
        <v>1.3469388612492901</v>
      </c>
      <c r="G34">
        <v>0.484866142272949</v>
      </c>
      <c r="H34">
        <v>1.3470657065706499</v>
      </c>
      <c r="I34">
        <v>2.6491735037192901</v>
      </c>
      <c r="J34">
        <v>6.8246121847213197E-3</v>
      </c>
      <c r="K34">
        <v>5.1926397057662204E-3</v>
      </c>
      <c r="L34">
        <v>36.2427239418029</v>
      </c>
      <c r="M34" s="3">
        <f t="shared" si="0"/>
        <v>5.0662801015812125E-3</v>
      </c>
      <c r="N34" s="3">
        <f t="shared" si="1"/>
        <v>-9.4173035621097348E-5</v>
      </c>
      <c r="O34">
        <f t="shared" si="2"/>
        <v>1</v>
      </c>
      <c r="P34">
        <f t="shared" si="3"/>
        <v>1</v>
      </c>
      <c r="Q34">
        <f t="shared" si="4"/>
        <v>74.747895928358176</v>
      </c>
      <c r="R34" t="str">
        <f t="shared" si="5"/>
        <v>50 &amp; 1 &amp; 0.0765 &amp; (0.0761,0.0769) &amp; 0.485 &amp; 36.2\\</v>
      </c>
    </row>
    <row r="35" spans="1:18" x14ac:dyDescent="0.2">
      <c r="A35">
        <v>7</v>
      </c>
      <c r="B35">
        <v>0.352112676056338</v>
      </c>
      <c r="C35">
        <v>50</v>
      </c>
      <c r="D35">
        <v>1.01</v>
      </c>
      <c r="E35">
        <v>17.781690140845001</v>
      </c>
      <c r="F35">
        <v>1.4504586523930101</v>
      </c>
      <c r="G35">
        <v>0.48539400100708002</v>
      </c>
      <c r="H35">
        <v>1.4464256425642501</v>
      </c>
      <c r="I35">
        <v>2.7469848321047001</v>
      </c>
      <c r="J35">
        <v>7.07658676568617E-3</v>
      </c>
      <c r="K35">
        <v>5.3843594956307804E-3</v>
      </c>
      <c r="L35">
        <v>36.010061740875202</v>
      </c>
      <c r="M35" s="3">
        <f t="shared" si="0"/>
        <v>4.8924649546040035E-3</v>
      </c>
      <c r="N35" s="3">
        <f t="shared" si="1"/>
        <v>2.7805065812156735E-3</v>
      </c>
      <c r="O35">
        <f t="shared" si="2"/>
        <v>1</v>
      </c>
      <c r="P35">
        <f t="shared" si="3"/>
        <v>1</v>
      </c>
      <c r="Q35">
        <f t="shared" si="4"/>
        <v>74.187282220552106</v>
      </c>
      <c r="R35" t="str">
        <f t="shared" si="5"/>
        <v>50 &amp; 1.01 &amp; 0.0816 &amp; (0.0809,0.0817) &amp; 0.485 &amp; 36.0\\</v>
      </c>
    </row>
    <row r="36" spans="1:18" x14ac:dyDescent="0.2">
      <c r="A36">
        <v>7</v>
      </c>
      <c r="B36">
        <v>0.352112676056338</v>
      </c>
      <c r="C36">
        <v>50</v>
      </c>
      <c r="D36">
        <v>1.05</v>
      </c>
      <c r="E36">
        <v>18.485915492957702</v>
      </c>
      <c r="F36">
        <v>1.89890372821125</v>
      </c>
      <c r="G36">
        <v>0.48848414421081499</v>
      </c>
      <c r="H36">
        <v>1.8957285728572799</v>
      </c>
      <c r="I36">
        <v>3.13492748461077</v>
      </c>
      <c r="J36">
        <v>8.0759770093032993E-3</v>
      </c>
      <c r="K36">
        <v>6.1447651157742504E-3</v>
      </c>
      <c r="L36">
        <v>36.816299915313699</v>
      </c>
      <c r="M36" s="3">
        <f t="shared" si="0"/>
        <v>4.2600914102017386E-3</v>
      </c>
      <c r="N36" s="3">
        <f t="shared" si="1"/>
        <v>1.6720991732219242E-3</v>
      </c>
      <c r="O36">
        <f t="shared" si="2"/>
        <v>1</v>
      </c>
      <c r="P36">
        <f t="shared" si="3"/>
        <v>1</v>
      </c>
      <c r="Q36">
        <f t="shared" si="4"/>
        <v>75.36846456867778</v>
      </c>
      <c r="R36" t="str">
        <f t="shared" si="5"/>
        <v>50 &amp; 1.05 &amp; 0.1027 &amp; (0.1021,0.1030) &amp; 0.488 &amp; 36.8\\</v>
      </c>
    </row>
    <row r="37" spans="1:18" x14ac:dyDescent="0.2">
      <c r="A37">
        <v>7</v>
      </c>
      <c r="B37">
        <v>0.352112676056338</v>
      </c>
      <c r="C37">
        <v>50</v>
      </c>
      <c r="D37">
        <v>1.1000000000000001</v>
      </c>
      <c r="E37">
        <v>19.3661971830985</v>
      </c>
      <c r="F37">
        <v>2.5270500864378</v>
      </c>
      <c r="G37">
        <v>0.493682861328125</v>
      </c>
      <c r="H37">
        <v>2.5225222522252202</v>
      </c>
      <c r="I37">
        <v>3.5856663954179799</v>
      </c>
      <c r="J37">
        <v>9.2371385030688806E-3</v>
      </c>
      <c r="K37">
        <v>7.02825755668284E-3</v>
      </c>
      <c r="L37">
        <v>37.086792945861802</v>
      </c>
      <c r="M37" s="3">
        <f t="shared" si="0"/>
        <v>3.661866013241478E-3</v>
      </c>
      <c r="N37" s="3">
        <f t="shared" si="1"/>
        <v>1.7917469213926075E-3</v>
      </c>
      <c r="O37">
        <f t="shared" si="2"/>
        <v>1</v>
      </c>
      <c r="P37">
        <f t="shared" si="3"/>
        <v>1</v>
      </c>
      <c r="Q37">
        <f t="shared" si="4"/>
        <v>75.12270700686156</v>
      </c>
      <c r="R37" t="str">
        <f t="shared" si="5"/>
        <v>50 &amp; 1.1 &amp; 0.1305 &amp; (0.1298,0.1307) &amp; 0.494 &amp; 37.1\\</v>
      </c>
    </row>
    <row r="38" spans="1:18" x14ac:dyDescent="0.2">
      <c r="A38">
        <v>7</v>
      </c>
      <c r="B38">
        <v>0.352112676056338</v>
      </c>
      <c r="C38">
        <v>100</v>
      </c>
      <c r="D38">
        <v>0.9</v>
      </c>
      <c r="E38">
        <v>31.690140845070399</v>
      </c>
      <c r="F38">
        <v>0.47082961882104302</v>
      </c>
      <c r="G38">
        <v>1.9298849105834901</v>
      </c>
      <c r="H38">
        <v>0.47404640464046399</v>
      </c>
      <c r="I38">
        <v>1.8099627274489101</v>
      </c>
      <c r="J38">
        <v>4.6626971265933802E-3</v>
      </c>
      <c r="K38">
        <v>3.54770433545149E-3</v>
      </c>
      <c r="L38">
        <v>49.022326707839902</v>
      </c>
      <c r="M38" s="3">
        <f t="shared" si="0"/>
        <v>9.835950828758544E-3</v>
      </c>
      <c r="N38" s="3">
        <f t="shared" si="1"/>
        <v>-6.8321653753980142E-3</v>
      </c>
      <c r="O38">
        <f t="shared" si="2"/>
        <v>1</v>
      </c>
      <c r="P38">
        <f t="shared" si="3"/>
        <v>1</v>
      </c>
      <c r="Q38">
        <f t="shared" si="4"/>
        <v>25.401684027374603</v>
      </c>
      <c r="R38" t="str">
        <f t="shared" si="5"/>
        <v>100 &amp; 0.9 &amp; 0.0149 &amp; (0.0148,0.0151) &amp; 1.930 &amp; 49.0\\</v>
      </c>
    </row>
    <row r="39" spans="1:18" x14ac:dyDescent="0.2">
      <c r="A39">
        <v>7</v>
      </c>
      <c r="B39">
        <v>0.352112676056338</v>
      </c>
      <c r="C39">
        <v>100</v>
      </c>
      <c r="D39">
        <v>0.95</v>
      </c>
      <c r="E39">
        <v>33.450704225352098</v>
      </c>
      <c r="F39">
        <v>1.0455629493837</v>
      </c>
      <c r="G39">
        <v>1.9464488029479901</v>
      </c>
      <c r="H39">
        <v>1.0449204920491999</v>
      </c>
      <c r="I39">
        <v>2.7399746526726898</v>
      </c>
      <c r="J39">
        <v>7.0585276404904803E-3</v>
      </c>
      <c r="K39">
        <v>5.3706188568949298E-3</v>
      </c>
      <c r="L39">
        <v>49.869620323181103</v>
      </c>
      <c r="M39" s="3">
        <f t="shared" si="0"/>
        <v>6.7550858598322246E-3</v>
      </c>
      <c r="N39" s="3">
        <f t="shared" si="1"/>
        <v>6.1446069304461448E-4</v>
      </c>
      <c r="O39">
        <f t="shared" si="2"/>
        <v>1</v>
      </c>
      <c r="P39">
        <f t="shared" si="3"/>
        <v>1</v>
      </c>
      <c r="Q39">
        <f t="shared" si="4"/>
        <v>25.620823033028749</v>
      </c>
      <c r="R39" t="str">
        <f t="shared" si="5"/>
        <v>100 &amp; 0.95 &amp; 0.0313 &amp; (0.0310,0.0314) &amp; 1.946 &amp; 49.9\\</v>
      </c>
    </row>
    <row r="40" spans="1:18" x14ac:dyDescent="0.2">
      <c r="A40">
        <v>7</v>
      </c>
      <c r="B40">
        <v>0.352112676056338</v>
      </c>
      <c r="C40">
        <v>100</v>
      </c>
      <c r="D40">
        <v>0.99</v>
      </c>
      <c r="E40">
        <v>34.8591549295774</v>
      </c>
      <c r="F40">
        <v>1.7169215406248901</v>
      </c>
      <c r="G40">
        <v>1.9632761478423999</v>
      </c>
      <c r="H40">
        <v>1.71781378137813</v>
      </c>
      <c r="I40">
        <v>3.5350989510034099</v>
      </c>
      <c r="J40">
        <v>9.1068702526815801E-3</v>
      </c>
      <c r="K40">
        <v>6.9291404096490303E-3</v>
      </c>
      <c r="L40">
        <v>51.440797090530303</v>
      </c>
      <c r="M40" s="3">
        <f t="shared" si="0"/>
        <v>5.3014304294237988E-3</v>
      </c>
      <c r="N40" s="3">
        <f t="shared" si="1"/>
        <v>-5.1967473884401486E-4</v>
      </c>
      <c r="O40">
        <f t="shared" si="2"/>
        <v>1</v>
      </c>
      <c r="P40">
        <f t="shared" si="3"/>
        <v>1</v>
      </c>
      <c r="Q40">
        <f t="shared" si="4"/>
        <v>26.201508711376484</v>
      </c>
      <c r="R40" t="str">
        <f t="shared" si="5"/>
        <v>100 &amp; 0.99 &amp; 0.0493 &amp; (0.0490,0.0495) &amp; 1.963 &amp; 51.4\\</v>
      </c>
    </row>
    <row r="41" spans="1:18" x14ac:dyDescent="0.2">
      <c r="A41">
        <v>7</v>
      </c>
      <c r="B41">
        <v>0.352112676056338</v>
      </c>
      <c r="C41">
        <v>100</v>
      </c>
      <c r="D41">
        <v>1</v>
      </c>
      <c r="E41">
        <v>35.2112676056338</v>
      </c>
      <c r="F41">
        <v>1.9127161828450301</v>
      </c>
      <c r="G41">
        <v>1.97023582458496</v>
      </c>
      <c r="H41">
        <v>1.9116771677167701</v>
      </c>
      <c r="I41">
        <v>3.7257662286822</v>
      </c>
      <c r="J41">
        <v>9.5980537197695101E-3</v>
      </c>
      <c r="K41">
        <v>7.3028669606941899E-3</v>
      </c>
      <c r="L41">
        <v>51.123075008392298</v>
      </c>
      <c r="M41" s="3">
        <f t="shared" si="0"/>
        <v>5.0207503033752486E-3</v>
      </c>
      <c r="N41" s="3">
        <f t="shared" si="1"/>
        <v>5.4321448084081593E-4</v>
      </c>
      <c r="O41">
        <f t="shared" si="2"/>
        <v>1</v>
      </c>
      <c r="P41">
        <f t="shared" si="3"/>
        <v>1</v>
      </c>
      <c r="Q41">
        <f t="shared" si="4"/>
        <v>25.947693352475522</v>
      </c>
      <c r="R41" t="str">
        <f t="shared" si="5"/>
        <v>100 &amp; 1 &amp; 0.0543 &amp; (0.0540,0.0546) &amp; 1.970 &amp; 51.1\\</v>
      </c>
    </row>
    <row r="42" spans="1:18" x14ac:dyDescent="0.2">
      <c r="A42">
        <v>7</v>
      </c>
      <c r="B42">
        <v>0.352112676056338</v>
      </c>
      <c r="C42">
        <v>100</v>
      </c>
      <c r="D42">
        <v>1.01</v>
      </c>
      <c r="E42">
        <v>35.563380281690101</v>
      </c>
      <c r="F42">
        <v>2.1189351219082799</v>
      </c>
      <c r="G42">
        <v>1.9797661304473799</v>
      </c>
      <c r="H42">
        <v>2.11600560056005</v>
      </c>
      <c r="I42">
        <v>3.92414652363574</v>
      </c>
      <c r="J42">
        <v>1.01091069128683E-2</v>
      </c>
      <c r="K42">
        <v>7.6917117815302602E-3</v>
      </c>
      <c r="L42">
        <v>51.926357030868502</v>
      </c>
      <c r="M42" s="3">
        <f t="shared" si="0"/>
        <v>4.7774480890753262E-3</v>
      </c>
      <c r="N42" s="3">
        <f t="shared" si="1"/>
        <v>1.382544145849826E-3</v>
      </c>
      <c r="O42">
        <f t="shared" si="2"/>
        <v>1</v>
      </c>
      <c r="P42">
        <f t="shared" si="3"/>
        <v>1</v>
      </c>
      <c r="Q42">
        <f t="shared" si="4"/>
        <v>26.228530851335648</v>
      </c>
      <c r="R42" t="str">
        <f t="shared" si="5"/>
        <v>100 &amp; 1.01 &amp; 0.0596 &amp; (0.0592,0.0598) &amp; 1.980 &amp; 51.9\\</v>
      </c>
    </row>
    <row r="43" spans="1:18" x14ac:dyDescent="0.2">
      <c r="A43">
        <v>7</v>
      </c>
      <c r="B43">
        <v>0.352112676056338</v>
      </c>
      <c r="C43">
        <v>100</v>
      </c>
      <c r="D43">
        <v>1.05</v>
      </c>
      <c r="E43">
        <v>36.971830985915403</v>
      </c>
      <c r="F43">
        <v>3.0386039217635301</v>
      </c>
      <c r="G43">
        <v>1.98722195625305</v>
      </c>
      <c r="H43">
        <v>3.0412561256125601</v>
      </c>
      <c r="I43">
        <v>4.6673956935921197</v>
      </c>
      <c r="J43">
        <v>1.2023812512349401E-2</v>
      </c>
      <c r="K43">
        <v>9.1485529985267395E-3</v>
      </c>
      <c r="L43">
        <v>52.295992136001502</v>
      </c>
      <c r="M43" s="3">
        <f t="shared" si="0"/>
        <v>3.9535678731851638E-3</v>
      </c>
      <c r="N43" s="3">
        <f t="shared" si="1"/>
        <v>-8.7283631474111435E-4</v>
      </c>
      <c r="O43">
        <f t="shared" si="2"/>
        <v>1</v>
      </c>
      <c r="P43">
        <f t="shared" si="3"/>
        <v>1</v>
      </c>
      <c r="Q43">
        <f t="shared" si="4"/>
        <v>26.316130400756403</v>
      </c>
      <c r="R43" t="str">
        <f t="shared" si="5"/>
        <v>100 &amp; 1.05 &amp; 0.0822 &amp; (0.0819,0.0826) &amp; 1.987 &amp; 52.3\\</v>
      </c>
    </row>
    <row r="44" spans="1:18" x14ac:dyDescent="0.2">
      <c r="A44">
        <v>7</v>
      </c>
      <c r="B44">
        <v>0.352112676056338</v>
      </c>
      <c r="C44">
        <v>100</v>
      </c>
      <c r="D44">
        <v>1.1000000000000001</v>
      </c>
      <c r="E44">
        <v>38.732394366197099</v>
      </c>
      <c r="F44">
        <v>4.3644548460182797</v>
      </c>
      <c r="G44">
        <v>2.0098280906677202</v>
      </c>
      <c r="H44">
        <v>4.3687568756875601</v>
      </c>
      <c r="I44">
        <v>5.4874630923510903</v>
      </c>
      <c r="J44">
        <v>1.4136411764156E-2</v>
      </c>
      <c r="K44">
        <v>1.07559654727274E-2</v>
      </c>
      <c r="L44">
        <v>53.956036806106503</v>
      </c>
      <c r="M44" s="3">
        <f t="shared" si="0"/>
        <v>3.2357973140657308E-3</v>
      </c>
      <c r="N44" s="3">
        <f t="shared" si="1"/>
        <v>-9.8569691314487145E-4</v>
      </c>
      <c r="O44">
        <f t="shared" si="2"/>
        <v>1</v>
      </c>
      <c r="P44">
        <f t="shared" si="3"/>
        <v>1</v>
      </c>
      <c r="Q44">
        <f t="shared" si="4"/>
        <v>26.846095472862469</v>
      </c>
      <c r="R44" t="str">
        <f t="shared" si="5"/>
        <v>100 &amp; 1.1 &amp; 0.1127 &amp; (0.1124,0.1132) &amp; 2.010 &amp; 54.0\\</v>
      </c>
    </row>
    <row r="45" spans="1:18" x14ac:dyDescent="0.2">
      <c r="G45">
        <f>SUM(G3:G44)</f>
        <v>37.713241100311201</v>
      </c>
      <c r="L45">
        <f>SUM(L3:L44)</f>
        <v>1798.0740909576407</v>
      </c>
      <c r="M45" s="5">
        <f>AVERAGE(M3:M44)</f>
        <v>5.1068343985875061E-3</v>
      </c>
      <c r="N45" s="5">
        <f>AVERAGE(N3:N44)</f>
        <v>1.6889561883549602E-3</v>
      </c>
      <c r="Q45" s="4">
        <f t="shared" si="4"/>
        <v>47.6775275340311</v>
      </c>
    </row>
  </sheetData>
  <mergeCells count="2">
    <mergeCell ref="F1:G1"/>
    <mergeCell ref="H1:L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2022-06-18T17:55:01Z</dcterms:created>
  <dcterms:modified xsi:type="dcterms:W3CDTF">2022-06-19T06:28:21Z</dcterms:modified>
</cp:coreProperties>
</file>