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raph\密度差\tauU_tau0-Uon_Uoff\iwamuroData\"/>
    </mc:Choice>
  </mc:AlternateContent>
  <bookViews>
    <workbookView xWindow="-120" yWindow="-120" windowWidth="29040" windowHeight="15990" firstSheet="1" activeTab="3"/>
  </bookViews>
  <sheets>
    <sheet name="修論-PAA1%-27 4kHz-180kPa-US_ON" sheetId="3" r:id="rId1"/>
    <sheet name="修論-PAA1%-27 4kHz-180kPa-US_OFF" sheetId="2" r:id="rId2"/>
    <sheet name="修論-PAA1%-27 4kHz-180kPa-US_ON_O" sheetId="4" r:id="rId3"/>
    <sheet name="Sheet1" sheetId="1" r:id="rId4"/>
  </sheets>
  <definedNames>
    <definedName name="ExternalData_1" localSheetId="1" hidden="1">'修論-PAA1%-27 4kHz-180kPa-US_OFF'!$A$1:$B$9</definedName>
    <definedName name="ExternalData_1" localSheetId="2" hidden="1">'修論-PAA1%-27 4kHz-180kPa-US_ON_O'!$A$1:$B$9</definedName>
    <definedName name="ExternalData_2" localSheetId="0" hidden="1">'修論-PAA1%-27 4kHz-180kPa-US_ON'!$A$1:$B$9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2" i="1"/>
  <c r="L2" i="1" s="1"/>
  <c r="J3" i="1"/>
  <c r="J4" i="1"/>
  <c r="J5" i="1"/>
  <c r="J6" i="1"/>
  <c r="J7" i="1"/>
  <c r="J8" i="1"/>
  <c r="J9" i="1"/>
  <c r="J2" i="1"/>
  <c r="G3" i="1"/>
  <c r="G4" i="1"/>
  <c r="G5" i="1"/>
  <c r="G6" i="1"/>
  <c r="G7" i="1"/>
  <c r="G8" i="1"/>
  <c r="G9" i="1"/>
  <c r="G2" i="1"/>
  <c r="E3" i="1" l="1"/>
  <c r="E4" i="1"/>
  <c r="F4" i="1" s="1"/>
  <c r="E5" i="1"/>
  <c r="E6" i="1"/>
  <c r="E7" i="1"/>
  <c r="E8" i="1"/>
  <c r="E9" i="1"/>
  <c r="E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2" i="1"/>
  <c r="D2" i="1" s="1"/>
  <c r="B3" i="1"/>
  <c r="B4" i="1"/>
  <c r="B5" i="1"/>
  <c r="B6" i="1"/>
  <c r="B7" i="1"/>
  <c r="B8" i="1"/>
  <c r="B9" i="1"/>
  <c r="B2" i="1"/>
  <c r="A4" i="1"/>
  <c r="A3" i="1"/>
  <c r="F2" i="1" l="1"/>
  <c r="F6" i="1"/>
  <c r="F9" i="1"/>
  <c r="F5" i="1"/>
  <c r="F8" i="1"/>
  <c r="F7" i="1"/>
  <c r="F3" i="1"/>
  <c r="A5" i="1"/>
  <c r="A6" i="1" l="1"/>
  <c r="A7" i="1" l="1"/>
  <c r="A8" i="1" l="1"/>
  <c r="A9" i="1" l="1"/>
</calcChain>
</file>

<file path=xl/connections.xml><?xml version="1.0" encoding="utf-8"?>
<connections xmlns="http://schemas.openxmlformats.org/spreadsheetml/2006/main">
  <connection id="1" keepAlive="1" name="クエリ - 修論-PAA1%-27 4kHz-180kPa-US_OFF" description="ブック内の '修論-PAA1%-27 4kHz-180kPa-US_OFF' クエリへの接続です。" type="5" refreshedVersion="7" background="1" saveData="1">
    <dbPr connection="Provider=Microsoft.Mashup.OleDb.1;Data Source=$Workbook$;Location=&quot;修論-PAA1%-27 4kHz-180kPa-US_OFF&quot;;Extended Properties=&quot;&quot;" command="SELECT * FROM [修論-PAA1%-27 4kHz-180kPa-US_OFF]"/>
  </connection>
  <connection id="2" keepAlive="1" name="クエリ - 修論-PAA1%-27 4kHz-180kPa-US_ON" description="ブック内の '修論-PAA1%-27 4kHz-180kPa-US_ON' クエリへの接続です。" type="5" refreshedVersion="7" background="1" saveData="1">
    <dbPr connection="Provider=Microsoft.Mashup.OleDb.1;Data Source=$Workbook$;Location=&quot;修論-PAA1%-27 4kHz-180kPa-US_ON&quot;;Extended Properties=&quot;&quot;" command="SELECT * FROM [修論-PAA1%-27 4kHz-180kPa-US_ON]"/>
  </connection>
  <connection id="3" keepAlive="1" name="クエリ - 修論-PAA1%-27 4kHz-180kPa-US_ON_OFF" description="ブック内の '修論-PAA1%-27 4kHz-180kPa-US_ON_OFF' クエリへの接続です。" type="5" refreshedVersion="7" background="1" saveData="1">
    <dbPr connection="Provider=Microsoft.Mashup.OleDb.1;Data Source=$Workbook$;Location=&quot;修論-PAA1%-27 4kHz-180kPa-US_ON_OFF&quot;;Extended Properties=&quot;&quot;" command="SELECT * FROM [修論-PAA1%-27 4kHz-180kPa-US_ON_OFF]"/>
  </connection>
</connections>
</file>

<file path=xl/sharedStrings.xml><?xml version="1.0" encoding="utf-8"?>
<sst xmlns="http://schemas.openxmlformats.org/spreadsheetml/2006/main" count="15" uniqueCount="11">
  <si>
    <t>Column1</t>
  </si>
  <si>
    <t>Column2</t>
  </si>
  <si>
    <t>D[mm]</t>
    <phoneticPr fontId="2"/>
  </si>
  <si>
    <t>U_ON[m/s]</t>
    <phoneticPr fontId="2"/>
  </si>
  <si>
    <t>U_OFF[m/s]</t>
    <phoneticPr fontId="2"/>
  </si>
  <si>
    <t>U on/off</t>
    <phoneticPr fontId="2"/>
  </si>
  <si>
    <t>n</t>
    <phoneticPr fontId="2"/>
  </si>
  <si>
    <t>k</t>
    <phoneticPr fontId="2"/>
  </si>
  <si>
    <t>U/a</t>
    <phoneticPr fontId="2"/>
  </si>
  <si>
    <t>a[m]</t>
    <phoneticPr fontId="2"/>
  </si>
  <si>
    <t>tau_U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</si>
</sst>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9" fontId="0" fillId="0" borderId="0" xfId="1" applyFont="1" applyAlignmen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Sheet1!$M$2:$M$9</c:f>
              <c:strCache>
                <c:ptCount val="8"/>
                <c:pt idx="0">
                  <c:v>0.725692151</c:v>
                </c:pt>
                <c:pt idx="1">
                  <c:v>0.820960358</c:v>
                </c:pt>
                <c:pt idx="2">
                  <c:v>0.898615424</c:v>
                </c:pt>
                <c:pt idx="3">
                  <c:v>0.996576864</c:v>
                </c:pt>
                <c:pt idx="4">
                  <c:v>1.068615466</c:v>
                </c:pt>
                <c:pt idx="5">
                  <c:v>1.122331966</c:v>
                </c:pt>
                <c:pt idx="6">
                  <c:v>1.132495086</c:v>
                </c:pt>
                <c:pt idx="7">
                  <c:v>1.184530344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Sheet1!$L$2:$L$9</c:f>
              <c:numCache>
                <c:formatCode>General</c:formatCode>
                <c:ptCount val="8"/>
                <c:pt idx="0">
                  <c:v>0.72569215100685536</c:v>
                </c:pt>
                <c:pt idx="1">
                  <c:v>0.82096035784434351</c:v>
                </c:pt>
                <c:pt idx="2">
                  <c:v>0.89861542429944963</c:v>
                </c:pt>
                <c:pt idx="3">
                  <c:v>0.99657686368700982</c:v>
                </c:pt>
                <c:pt idx="4">
                  <c:v>1.068615466313295</c:v>
                </c:pt>
                <c:pt idx="5">
                  <c:v>1.1223319655363044</c:v>
                </c:pt>
                <c:pt idx="6">
                  <c:v>1.1324950856413381</c:v>
                </c:pt>
                <c:pt idx="7">
                  <c:v>1.1845303441751154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1.1254773403462421</c:v>
                </c:pt>
                <c:pt idx="1">
                  <c:v>1.0527973871258991</c:v>
                </c:pt>
                <c:pt idx="2">
                  <c:v>1.0510849608250672</c:v>
                </c:pt>
                <c:pt idx="3">
                  <c:v>1.0383144780614317</c:v>
                </c:pt>
                <c:pt idx="4">
                  <c:v>1.0154039593041224</c:v>
                </c:pt>
                <c:pt idx="5">
                  <c:v>1.038576250234807</c:v>
                </c:pt>
                <c:pt idx="6">
                  <c:v>1.0534536354216533</c:v>
                </c:pt>
                <c:pt idx="7">
                  <c:v>1.1310054596464865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52-41DE-9BA4-FE0B5C4E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246688"/>
        <c:axId val="1562248768"/>
      </c:scatterChart>
      <c:valAx>
        <c:axId val="156224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2248768"/>
        <c:crosses val="autoZero"/>
        <c:crossBetween val="midCat"/>
      </c:valAx>
      <c:valAx>
        <c:axId val="15622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224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117475</xdr:colOff>
      <xdr:row>5</xdr:row>
      <xdr:rowOff>88900</xdr:rowOff>
    </xdr:from>
    <xdr:to>
      <xdr:col>11</xdr:col>
      <xdr:colOff>66675</xdr:colOff>
      <xdr:row>17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2" connectionId="2" autoFormatId="20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20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20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修論_PAA1__27_4kHz_180kPa_US_ON" displayName="修論_PAA1__27_4kHz_180kPa_US_ON" ref="A1:B9" tableType="queryTable" totalsRowShown="0">
  <autoFilter ref="A1:B9"/>
  <tableColumns count="2">
    <tableColumn id="1" uniqueName="1" name="Column1" queryTableFieldId="1"/>
    <tableColumn id="2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修論_PAA1__27_4kHz_180kPa_US_OFF" displayName="修論_PAA1__27_4kHz_180kPa_US_OFF" ref="A1:B9" tableType="queryTable" totalsRowShown="0">
  <autoFilter ref="A1:B9"/>
  <tableColumns count="2">
    <tableColumn id="1" uniqueName="1" name="Column1" queryTableFieldId="1"/>
    <tableColumn id="2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修論_PAA1__27_4kHz_180kPa_US_ON_OFF" displayName="修論_PAA1__27_4kHz_180kPa_US_ON_OFF" ref="A1:B9" tableType="queryTable" totalsRowShown="0">
  <autoFilter ref="A1:B9"/>
  <tableColumns count="2">
    <tableColumn id="1" uniqueName="1" name="Column1" queryTableFieldId="1"/>
    <tableColumn id="2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8"/>
  <cols>
    <col min="1" max="2" width="12.75" bestFit="1" customWidth="1"/>
  </cols>
  <sheetData>
    <row r="1" spans="1:2">
      <c r="A1" t="s">
        <v>0</v>
      </c>
      <c r="B1" t="s">
        <v>1</v>
      </c>
    </row>
    <row r="2" spans="1:2">
      <c r="A2">
        <v>2.986138613861387</v>
      </c>
      <c r="B2">
        <v>9.9298869979163555</v>
      </c>
    </row>
    <row r="3" spans="1:2">
      <c r="A3">
        <v>3.984158415841585</v>
      </c>
      <c r="B3">
        <v>19.859773995832768</v>
      </c>
    </row>
    <row r="4" spans="1:2">
      <c r="A4">
        <v>4.9821782178217831</v>
      </c>
      <c r="B4">
        <v>34.013931347051795</v>
      </c>
    </row>
    <row r="5" spans="1:2">
      <c r="A5">
        <v>5.9940594059405949</v>
      </c>
      <c r="B5">
        <v>58.920016425605752</v>
      </c>
    </row>
    <row r="6" spans="1:2">
      <c r="A6">
        <v>6.9920792079207947</v>
      </c>
      <c r="B6">
        <v>84.594911104013704</v>
      </c>
    </row>
    <row r="7" spans="1:2">
      <c r="A7">
        <v>8.0039603960396057</v>
      </c>
      <c r="B7">
        <v>119.10161062189172</v>
      </c>
    </row>
    <row r="8" spans="1:2">
      <c r="A8">
        <v>9.0019801980198046</v>
      </c>
      <c r="B8">
        <v>139.78418579185112</v>
      </c>
    </row>
    <row r="9" spans="1:2">
      <c r="A9">
        <v>10</v>
      </c>
      <c r="B9">
        <v>195.41299752095028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8"/>
  <cols>
    <col min="1" max="2" width="12.75" bestFit="1" customWidth="1"/>
  </cols>
  <sheetData>
    <row r="1" spans="1:2">
      <c r="A1" t="s">
        <v>0</v>
      </c>
      <c r="B1" t="s">
        <v>1</v>
      </c>
    </row>
    <row r="2" spans="1:2">
      <c r="A2">
        <v>2.986138613861387</v>
      </c>
      <c r="B2">
        <v>9.5458624203434397</v>
      </c>
    </row>
    <row r="3" spans="1:2">
      <c r="A3">
        <v>3.9980198019801998</v>
      </c>
      <c r="B3">
        <v>19.474988973551774</v>
      </c>
    </row>
    <row r="4" spans="1:2">
      <c r="A4">
        <v>4.9821782178217822</v>
      </c>
      <c r="B4">
        <v>33.245882191905878</v>
      </c>
    </row>
    <row r="5" spans="1:2">
      <c r="A5">
        <v>5.9940594059405949</v>
      </c>
      <c r="B5">
        <v>56.999893537740917</v>
      </c>
    </row>
    <row r="6" spans="1:2">
      <c r="A6">
        <v>7.0059405940594077</v>
      </c>
      <c r="B6">
        <v>84.594150659305569</v>
      </c>
    </row>
    <row r="7" spans="1:2">
      <c r="A7">
        <v>8.0039603960396057</v>
      </c>
      <c r="B7">
        <v>114.49331569101616</v>
      </c>
    </row>
    <row r="8" spans="1:2">
      <c r="A8">
        <v>9.0019801980198046</v>
      </c>
      <c r="B8">
        <v>132.87174339553781</v>
      </c>
    </row>
    <row r="9" spans="1:2">
      <c r="A9">
        <v>10.000000000000004</v>
      </c>
      <c r="B9">
        <v>172.37152286657249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8"/>
  <cols>
    <col min="1" max="2" width="12.75" bestFit="1" customWidth="1"/>
  </cols>
  <sheetData>
    <row r="1" spans="1:2">
      <c r="A1" t="s">
        <v>0</v>
      </c>
      <c r="B1" t="s">
        <v>1</v>
      </c>
    </row>
    <row r="2" spans="1:2">
      <c r="A2">
        <v>2.9925558538196313</v>
      </c>
      <c r="B2">
        <v>1.1254773403462421</v>
      </c>
    </row>
    <row r="3" spans="1:2">
      <c r="A3">
        <v>3.9883111453138582</v>
      </c>
      <c r="B3">
        <v>1.0527973871258991</v>
      </c>
    </row>
    <row r="4" spans="1:2">
      <c r="A4">
        <v>4.9824333904950038</v>
      </c>
      <c r="B4">
        <v>1.0510849608250672</v>
      </c>
    </row>
    <row r="5" spans="1:2">
      <c r="A5">
        <v>5.9906168006835152</v>
      </c>
      <c r="B5">
        <v>1.0383144780614317</v>
      </c>
    </row>
    <row r="6" spans="1:2">
      <c r="A6">
        <v>6.9852268389192211</v>
      </c>
      <c r="B6">
        <v>1.0154039593041224</v>
      </c>
    </row>
    <row r="7" spans="1:2">
      <c r="A7">
        <v>7.9787764574711098</v>
      </c>
      <c r="B7">
        <v>1.038576250234807</v>
      </c>
    </row>
    <row r="8" spans="1:2">
      <c r="A8">
        <v>8.9725169515660887</v>
      </c>
      <c r="B8">
        <v>1.0534536354216533</v>
      </c>
    </row>
    <row r="9" spans="1:2">
      <c r="A9">
        <v>9.978621939174328</v>
      </c>
      <c r="B9">
        <v>1.1310054596464865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I2" sqref="I2"/>
    </sheetView>
  </sheetViews>
  <sheetFormatPr defaultRowHeight="18"/>
  <sheetData>
    <row r="1" spans="1:12">
      <c r="A1" t="s">
        <v>2</v>
      </c>
      <c r="B1" t="s">
        <v>4</v>
      </c>
      <c r="C1" t="s">
        <v>3</v>
      </c>
      <c r="D1" t="s">
        <v>5</v>
      </c>
      <c r="G1" t="s">
        <v>9</v>
      </c>
      <c r="H1" t="s">
        <v>6</v>
      </c>
      <c r="I1" t="s">
        <v>7</v>
      </c>
      <c r="J1" t="s">
        <v>8</v>
      </c>
      <c r="K1" t="s">
        <v>10</v>
      </c>
    </row>
    <row r="2" spans="1:12">
      <c r="A2">
        <v>3</v>
      </c>
      <c r="B2">
        <f>修論_PAA1__27_4kHz_180kPa_US_OFF[[#This Row],[Column2]]/1000</f>
        <v>9.5458624203434393E-3</v>
      </c>
      <c r="C2">
        <f>修論_PAA1__27_4kHz_180kPa_US_ON[[#This Row],[Column2]]/1000</f>
        <v>9.9298869979163561E-3</v>
      </c>
      <c r="D2">
        <f>C2/B2</f>
        <v>1.0402294272285457</v>
      </c>
      <c r="E2">
        <f>修論_PAA1__27_4kHz_180kPa_US_ON_OFF[[#This Row],[Column2]]</f>
        <v>1.1254773403462421</v>
      </c>
      <c r="F2" s="1">
        <f>E2/D2</f>
        <v>1.0819510685684215</v>
      </c>
      <c r="G2">
        <f>A2/1000/2</f>
        <v>1.5E-3</v>
      </c>
      <c r="H2">
        <v>0.28999999999999998</v>
      </c>
      <c r="I2">
        <v>9.4</v>
      </c>
      <c r="J2">
        <f>B2/G2</f>
        <v>6.3639082802289595</v>
      </c>
      <c r="K2">
        <f>$I$2*(J2^$H$2)</f>
        <v>16.077102773206303</v>
      </c>
      <c r="L2">
        <f>K2/22.1541637881852</f>
        <v>0.72569215100685536</v>
      </c>
    </row>
    <row r="3" spans="1:12">
      <c r="A3">
        <f>A2+1</f>
        <v>4</v>
      </c>
      <c r="B3">
        <f>修論_PAA1__27_4kHz_180kPa_US_OFF[[#This Row],[Column2]]/1000</f>
        <v>1.9474988973551773E-2</v>
      </c>
      <c r="C3">
        <f>修論_PAA1__27_4kHz_180kPa_US_ON[[#This Row],[Column2]]/1000</f>
        <v>1.9859773995832768E-2</v>
      </c>
      <c r="D3">
        <f t="shared" ref="D3:D9" si="0">C3/B3</f>
        <v>1.01975790706755</v>
      </c>
      <c r="E3">
        <f>修論_PAA1__27_4kHz_180kPa_US_ON_OFF[[#This Row],[Column2]]</f>
        <v>1.0527973871258991</v>
      </c>
      <c r="F3" s="1">
        <f t="shared" ref="F3:F9" si="1">E3/D3</f>
        <v>1.0323993369694564</v>
      </c>
      <c r="G3">
        <f t="shared" ref="G3:G9" si="2">A3/1000/2</f>
        <v>2E-3</v>
      </c>
      <c r="J3">
        <f t="shared" ref="J3:J9" si="3">B3/G3</f>
        <v>9.7374944867758852</v>
      </c>
      <c r="K3">
        <f t="shared" ref="K3:K9" si="4">$I$2*(J3^$H$2)</f>
        <v>18.18769023129072</v>
      </c>
      <c r="L3">
        <f t="shared" ref="L3:L9" si="5">K3/22.1541637881852</f>
        <v>0.82096035784434351</v>
      </c>
    </row>
    <row r="4" spans="1:12">
      <c r="A4">
        <f t="shared" ref="A4:A9" si="6">A3+1</f>
        <v>5</v>
      </c>
      <c r="B4">
        <f>修論_PAA1__27_4kHz_180kPa_US_OFF[[#This Row],[Column2]]/1000</f>
        <v>3.3245882191905878E-2</v>
      </c>
      <c r="C4">
        <f>修論_PAA1__27_4kHz_180kPa_US_ON[[#This Row],[Column2]]/1000</f>
        <v>3.4013931347051794E-2</v>
      </c>
      <c r="D4">
        <f t="shared" si="0"/>
        <v>1.0231020837622082</v>
      </c>
      <c r="E4">
        <f>修論_PAA1__27_4kHz_180kPa_US_ON_OFF[[#This Row],[Column2]]</f>
        <v>1.0510849608250672</v>
      </c>
      <c r="F4" s="1">
        <f t="shared" si="1"/>
        <v>1.0273510116995939</v>
      </c>
      <c r="G4">
        <f t="shared" si="2"/>
        <v>2.5000000000000001E-3</v>
      </c>
      <c r="J4">
        <f t="shared" si="3"/>
        <v>13.298352876762351</v>
      </c>
      <c r="K4">
        <f t="shared" si="4"/>
        <v>19.908073292519546</v>
      </c>
      <c r="L4">
        <f t="shared" si="5"/>
        <v>0.89861542429944963</v>
      </c>
    </row>
    <row r="5" spans="1:12">
      <c r="A5">
        <f t="shared" si="6"/>
        <v>6</v>
      </c>
      <c r="B5">
        <f>修論_PAA1__27_4kHz_180kPa_US_OFF[[#This Row],[Column2]]/1000</f>
        <v>5.6999893537740917E-2</v>
      </c>
      <c r="C5">
        <f>修論_PAA1__27_4kHz_180kPa_US_ON[[#This Row],[Column2]]/1000</f>
        <v>5.8920016425605751E-2</v>
      </c>
      <c r="D5">
        <f t="shared" si="0"/>
        <v>1.0336864293718984</v>
      </c>
      <c r="E5">
        <f>修論_PAA1__27_4kHz_180kPa_US_ON_OFF[[#This Row],[Column2]]</f>
        <v>1.0383144780614317</v>
      </c>
      <c r="F5" s="1">
        <f t="shared" si="1"/>
        <v>1.0044772269017264</v>
      </c>
      <c r="G5">
        <f t="shared" si="2"/>
        <v>3.0000000000000001E-3</v>
      </c>
      <c r="J5">
        <f t="shared" si="3"/>
        <v>18.999964512580306</v>
      </c>
      <c r="K5">
        <f t="shared" si="4"/>
        <v>22.078327065637932</v>
      </c>
      <c r="L5">
        <f t="shared" si="5"/>
        <v>0.99657686368700982</v>
      </c>
    </row>
    <row r="6" spans="1:12">
      <c r="A6">
        <f t="shared" si="6"/>
        <v>7</v>
      </c>
      <c r="B6">
        <f>修論_PAA1__27_4kHz_180kPa_US_OFF[[#This Row],[Column2]]/1000</f>
        <v>8.4594150659305575E-2</v>
      </c>
      <c r="C6">
        <f>修論_PAA1__27_4kHz_180kPa_US_ON[[#This Row],[Column2]]/1000</f>
        <v>8.4594911104013709E-2</v>
      </c>
      <c r="D6">
        <f t="shared" si="0"/>
        <v>1.0000089893296664</v>
      </c>
      <c r="E6">
        <f>修論_PAA1__27_4kHz_180kPa_US_ON_OFF[[#This Row],[Column2]]</f>
        <v>1.0154039593041224</v>
      </c>
      <c r="F6" s="1">
        <f t="shared" si="1"/>
        <v>1.0153948315852397</v>
      </c>
      <c r="G6">
        <f t="shared" si="2"/>
        <v>3.5000000000000001E-3</v>
      </c>
      <c r="J6">
        <f t="shared" si="3"/>
        <v>24.169757331230162</v>
      </c>
      <c r="K6">
        <f t="shared" si="4"/>
        <v>23.674282067292644</v>
      </c>
      <c r="L6">
        <f t="shared" si="5"/>
        <v>1.068615466313295</v>
      </c>
    </row>
    <row r="7" spans="1:12">
      <c r="A7">
        <f t="shared" si="6"/>
        <v>8</v>
      </c>
      <c r="B7">
        <f>修論_PAA1__27_4kHz_180kPa_US_OFF[[#This Row],[Column2]]/1000</f>
        <v>0.11449331569101616</v>
      </c>
      <c r="C7">
        <f>修論_PAA1__27_4kHz_180kPa_US_ON[[#This Row],[Column2]]/1000</f>
        <v>0.11910161062189173</v>
      </c>
      <c r="D7">
        <f t="shared" si="0"/>
        <v>1.0402494669934443</v>
      </c>
      <c r="E7">
        <f>修論_PAA1__27_4kHz_180kPa_US_ON_OFF[[#This Row],[Column2]]</f>
        <v>1.038576250234807</v>
      </c>
      <c r="F7" s="1">
        <f t="shared" si="1"/>
        <v>0.99839152356071537</v>
      </c>
      <c r="G7">
        <f t="shared" si="2"/>
        <v>4.0000000000000001E-3</v>
      </c>
      <c r="J7">
        <f t="shared" si="3"/>
        <v>28.623328922754038</v>
      </c>
      <c r="K7">
        <f t="shared" si="4"/>
        <v>24.864326189207116</v>
      </c>
      <c r="L7">
        <f t="shared" si="5"/>
        <v>1.1223319655363044</v>
      </c>
    </row>
    <row r="8" spans="1:12">
      <c r="A8">
        <f>A7+1</f>
        <v>9</v>
      </c>
      <c r="B8">
        <f>修論_PAA1__27_4kHz_180kPa_US_OFF[[#This Row],[Column2]]/1000</f>
        <v>0.13287174339553781</v>
      </c>
      <c r="C8">
        <f>修論_PAA1__27_4kHz_180kPa_US_ON[[#This Row],[Column2]]/1000</f>
        <v>0.13978418579185112</v>
      </c>
      <c r="D8">
        <f t="shared" si="0"/>
        <v>1.0520234191233278</v>
      </c>
      <c r="E8">
        <f>修論_PAA1__27_4kHz_180kPa_US_ON_OFF[[#This Row],[Column2]]</f>
        <v>1.0534536354216533</v>
      </c>
      <c r="F8" s="1">
        <f t="shared" si="1"/>
        <v>1.0013594909317869</v>
      </c>
      <c r="G8">
        <f t="shared" si="2"/>
        <v>4.4999999999999997E-3</v>
      </c>
      <c r="J8">
        <f t="shared" si="3"/>
        <v>29.527054087897294</v>
      </c>
      <c r="K8">
        <f t="shared" si="4"/>
        <v>25.089481616613032</v>
      </c>
      <c r="L8">
        <f t="shared" si="5"/>
        <v>1.1324950856413381</v>
      </c>
    </row>
    <row r="9" spans="1:12">
      <c r="A9">
        <f t="shared" si="6"/>
        <v>10</v>
      </c>
      <c r="B9">
        <f>修論_PAA1__27_4kHz_180kPa_US_OFF[[#This Row],[Column2]]/1000</f>
        <v>0.17237152286657248</v>
      </c>
      <c r="C9">
        <f>修論_PAA1__27_4kHz_180kPa_US_ON[[#This Row],[Column2]]/1000</f>
        <v>0.19541299752095029</v>
      </c>
      <c r="D9">
        <f t="shared" si="0"/>
        <v>1.1336733253335212</v>
      </c>
      <c r="E9">
        <f>修論_PAA1__27_4kHz_180kPa_US_ON_OFF[[#This Row],[Column2]]</f>
        <v>1.1310054596464865</v>
      </c>
      <c r="F9" s="1">
        <f t="shared" si="1"/>
        <v>0.99764670683571932</v>
      </c>
      <c r="G9">
        <f t="shared" si="2"/>
        <v>5.0000000000000001E-3</v>
      </c>
      <c r="J9">
        <f t="shared" si="3"/>
        <v>34.474304573314498</v>
      </c>
      <c r="K9">
        <f t="shared" si="4"/>
        <v>26.242279256930892</v>
      </c>
      <c r="L9">
        <f t="shared" si="5"/>
        <v>1.1845303441751154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S G i H U y s X g Y q k A A A A 9 Q A A A B I A H A B D b 2 5 m a W c v U G F j a 2 F n Z S 5 4 b W w g o h g A K K A U A A A A A A A A A A A A A A A A A A A A A A A A A A A A h Y 8 x D o I w G I W v Q r r T A k a D 5 K c M b k Y S E h P j 2 p R a q l A M L Z a 7 O X g k r y B G U T f H 9 7 5 v e O 9 + v U E 2 N L V 3 E Z 1 R r U 5 R i A P k C c 3 b U m m Z o t 4 e / B h l F A r G T 0 w K b 5 S 1 S Q Z T p q i y 9 p w Q 4 p z D b o b b T p I o C E K y z z d b X o m G o Y + s / s u + 0 s Y y z Q W i s H u N o R F e x n i + G C c B m T r I l f 7 y a G R P + l P C q q 9 t 3 w l 6 Z P 6 6 A D J F I O 8 L 9 A F Q S w M E F A A C A A g A S G i H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h o h 1 O 5 H l j 2 U w E A A N o E A A A T A B w A R m 9 y b X V s Y X M v U 2 V j d G l v b j E u b S C i G A A o o B Q A A A A A A A A A A A A A A A A A A A A A A A A A A A A r T k 0 u y c z P U w i G 0 I b W v F y 8 X M U Z i U W p K Q r K S k / 2 r 3 u x e p p u g K O j o a q u k b m C S b Z H l a 6 h h U F 2 Q K J u a H C 8 v 5 u b k o K t Q k 5 q C S + X A h A 8 b t r 7 u H n P 4 6 a d Q E H n 4 j I 9 l / z k 0 t z U v B I N t 8 y c V D 3 n / L w S I K d Y Q 8 n F K i a 9 K L E g I + b p + r a n u 5 Y 9 3 b 4 u p i S x N D Q e S B j o h u b n x Y f m p 6 X F Z J Y n 5 p Y W 5 b s k l i T G o D l E D 9 M h e s n F Z U q a O t E u q T m Z u Z k l q U W 2 S j p K O g r O + T m l u X n F t k Y 6 C q 5 5 y f k p m X n p t p b G Q F 5 g a X 5 J a n B J Z U 6 q L Y K p 5 5 e f l x q r q Q P x z t M l n c 9 m b 3 n c O P V x U 8 / j x v l P 5 3 U D / R W S m A R U F 1 K U m F e c l l + U C z E / p L I g t V g D 7 n 2 d 6 m o l i I Q h 0 A k l Q E m F v N L c p N S i W h 0 F m I w R m k y t J i 9 X Z h 4 u i 0 m L F r 9 B E i t + o 5 G C F B i D K L v 4 j Y A c A w B Q S w E C L Q A U A A I A C A B I a I d T K x e B i q Q A A A D 1 A A A A E g A A A A A A A A A A A A A A A A A A A A A A Q 2 9 u Z m l n L 1 B h Y 2 t h Z 2 U u e G 1 s U E s B A i 0 A F A A C A A g A S G i H U w / K 6 a u k A A A A 6 Q A A A B M A A A A A A A A A A A A A A A A A 8 A A A A F t D b 2 5 0 Z W 5 0 X 1 R 5 c G V z X S 5 4 b W x Q S w E C L Q A U A A I A C A B I a I d T u R 5 Y 9 l M B A A D a B A A A E w A A A A A A A A A A A A A A A A D h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G Q A A A A A A A N E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G J U F F J U U 4 J U F C J T k 2 L V B B Q T E l M j U t M j c l M j A 0 a 0 h 6 L T E 4 M G t Q Y S 1 V U 1 9 P R k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k v 6 7 o q 5 Z f U E F B M V 9 f M j d f N G t I e l 8 x O D B r U G F f V V N f T 0 Z G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d U M D M 6 N T Y 6 N D k u N z I 4 O T k z N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/ r u i r l i 1 Q Q U E x J S 0 y N y A 0 a 0 h 6 L T E 4 M G t Q Y S 1 V U 1 9 P R k Y v Q X V 0 b 1 J l b W 9 2 Z W R D b 2 x 1 b W 5 z M S 5 7 Q 2 9 s d W 1 u M S w w f S Z x d W 9 0 O y w m c X V v d D t T Z W N 0 a W 9 u M S / k v 6 7 o q 5 Y t U E F B M S U t M j c g N G t I e i 0 x O D B r U G E t V V N f T 0 Z G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L + u 6 K u W L V B B Q T E l L T I 3 I D R r S H o t M T g w a 1 B h L V V T X 0 9 G R i 9 B d X R v U m V t b 3 Z l Z E N v b H V t b n M x L n t D b 2 x 1 b W 4 x L D B 9 J n F 1 b 3 Q 7 L C Z x d W 9 0 O 1 N l Y 3 R p b 2 4 x L + S / r u i r l i 1 Q Q U E x J S 0 y N y A 0 a 0 h 6 L T E 4 M G t Q Y S 1 V U 1 9 P R k Y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G J U F F J U U 4 J U F C J T k 2 L V B B Q T E l M j U t M j c l M j A 0 a 0 h 6 L T E 4 M G t Q Y S 1 V U 1 9 P R k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G J U F F J U U 4 J U F C J T k 2 L V B B Q T E l M j U t M j c l M j A 0 a 0 h 6 L T E 4 M G t Q Y S 1 V U 1 9 P R k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G J U F F J U U 4 J U F C J T k 2 L V B B Q T E l M j U t M j c l M j A 0 a 0 h 6 L T E 4 M G t Q Y S 1 V U 1 9 P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S / r u i r l l 9 Q Q U E x X 1 8 y N 1 8 0 a 0 h 6 X z E 4 M G t Q Y V 9 V U 1 9 P T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3 V D A z O j U 3 O j A z L j g 3 O D E w N j h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6 7 o q 5 Y t U E F B M S U t M j c g N G t I e i 0 x O D B r U G E t V V N f T 0 4 v Q X V 0 b 1 J l b W 9 2 Z W R D b 2 x 1 b W 5 z M S 5 7 Q 2 9 s d W 1 u M S w w f S Z x d W 9 0 O y w m c X V v d D t T Z W N 0 a W 9 u M S / k v 6 7 o q 5 Y t U E F B M S U t M j c g N G t I e i 0 x O D B r U G E t V V N f T 0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k v 6 7 o q 5 Y t U E F B M S U t M j c g N G t I e i 0 x O D B r U G E t V V N f T 0 4 v Q X V 0 b 1 J l b W 9 2 Z W R D b 2 x 1 b W 5 z M S 5 7 Q 2 9 s d W 1 u M S w w f S Z x d W 9 0 O y w m c X V v d D t T Z W N 0 a W 9 u M S / k v 6 7 o q 5 Y t U E F B M S U t M j c g N G t I e i 0 x O D B r U G E t V V N f T 0 4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G J U F F J U U 4 J U F C J T k 2 L V B B Q T E l M j U t M j c l M j A 0 a 0 h 6 L T E 4 M G t Q Y S 1 V U 1 9 P T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Y l Q U U l R T g l Q U I l O T Y t U E F B M S U y N S 0 y N y U y M D R r S H o t M T g w a 1 B h L V V T X 0 9 O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R i V B R S V F O C V B Q i U 5 N i 1 Q Q U E x J T I 1 L T I 3 J T I w N G t I e i 0 x O D B r U G E t V V N f T 0 5 f T 0 Z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L + u 6 K u W X 1 B B Q T F f X z I 3 X z R r S H p f M T g w a 1 B h X 1 V T X 0 9 O X 0 9 G R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3 V D A 0 O j A y O j E 2 L j M 0 N D M 3 N D B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6 7 o q 5 Y t U E F B M S U t M j c g N G t I e i 0 x O D B r U G E t V V N f T 0 5 f T 0 Z G L 0 F 1 d G 9 S Z W 1 v d m V k Q 2 9 s d W 1 u c z E u e 0 N v b H V t b j E s M H 0 m c X V v d D s s J n F 1 b 3 Q 7 U 2 V j d G l v b j E v 5 L + u 6 K u W L V B B Q T E l L T I 3 I D R r S H o t M T g w a 1 B h L V V T X 0 9 O X 0 9 G R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S / r u i r l i 1 Q Q U E x J S 0 y N y A 0 a 0 h 6 L T E 4 M G t Q Y S 1 V U 1 9 P T l 9 P R k Y v Q X V 0 b 1 J l b W 9 2 Z W R D b 2 x 1 b W 5 z M S 5 7 Q 2 9 s d W 1 u M S w w f S Z x d W 9 0 O y w m c X V v d D t T Z W N 0 a W 9 u M S / k v 6 7 o q 5 Y t U E F B M S U t M j c g N G t I e i 0 x O D B r U G E t V V N f T 0 5 f T 0 Z G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R i V B R S V F O C V B Q i U 5 N i 1 Q Q U E x J T I 1 L T I 3 J T I w N G t I e i 0 x O D B r U G E t V V N f T 0 5 f T 0 Z G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R i V B R S V F O C V B Q i U 5 N i 1 Q Q U E x J T I 1 L T I 3 J T I w N G t I e i 0 x O D B r U G E t V V N f T 0 5 f T 0 Z G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U T H g o 0 + u R I d p 6 t o 3 U w 5 T A A A A A A I A A A A A A B B m A A A A A Q A A I A A A A D n 6 Z G R v 9 H g Y 5 o 4 n x k q 3 V g h 5 v 0 H 4 9 T 8 / 1 a 0 k + G M T E I R A A A A A A A 6 A A A A A A g A A I A A A A P e u 6 u N x C t C D R J 1 x Z K S 2 v I G F u G Z + e e U m t B N p H 0 y t U 7 S f U A A A A B L x j G I T v Y M N 4 i G 6 B J 1 C 9 H u E A N l E U q I 0 J G A c O T q d B C k E r M W p l Y S C V g E k G K V 6 P p 4 9 Y 5 7 w n G 0 w 6 9 C 3 I o + s p Z 0 4 x S f K 4 K m u Y c 0 J 2 s e N q O v m N H H 7 Q A A A A I 2 q o y q s g 3 0 c + U s Y N K 6 F 6 x 2 j 7 A 6 I x d P m u I / Y X B y Y G k + l h 2 L b D j i 0 I 2 0 z w U O / c S S B w A i 8 9 f w Z D 8 l G p U J M h 2 r H e 7 E = < / D a t a M a s h u p > 
</file>

<file path=customXml/itemProps1.xml><?xml version="1.0" encoding="utf-8"?>
<ds:datastoreItem xmlns:ds="http://schemas.openxmlformats.org/officeDocument/2006/customXml" ds:itemID="{88CE52BC-8F4C-4935-A6F9-A48820FEEA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修論-PAA1%-27 4kHz-180kPa-US_ON</vt:lpstr>
      <vt:lpstr>修論-PAA1%-27 4kHz-180kPa-US_OFF</vt:lpstr>
      <vt:lpstr>修論-PAA1%-27 4kHz-180kPa-US_ON_O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SugiyamaLab</dc:creator>
  <cp:lastModifiedBy>sugilab_students2017</cp:lastModifiedBy>
  <dcterms:created xsi:type="dcterms:W3CDTF">2015-06-05T18:19:34Z</dcterms:created>
  <dcterms:modified xsi:type="dcterms:W3CDTF">2021-12-07T07:52:02Z</dcterms:modified>
</cp:coreProperties>
</file>