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ew folder\"/>
    </mc:Choice>
  </mc:AlternateContent>
  <bookViews>
    <workbookView xWindow="0" yWindow="0" windowWidth="17256" windowHeight="5844" firstSheet="2" activeTab="2"/>
  </bookViews>
  <sheets>
    <sheet name="Product Backlog" sheetId="1" r:id="rId1"/>
    <sheet name="Note" sheetId="2" r:id="rId2"/>
    <sheet name="Story point" sheetId="3" r:id="rId3"/>
  </sheets>
  <definedNames>
    <definedName name="_xlnm._FilterDatabase" localSheetId="0" hidden="1">'Product Backlog'!$B$8:$L$8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3" l="1"/>
  <c r="G57" i="3" s="1"/>
  <c r="E57" i="3"/>
  <c r="C59" i="3"/>
  <c r="D59" i="3"/>
  <c r="E59" i="3"/>
  <c r="G59" i="3"/>
  <c r="D58" i="3"/>
  <c r="E58" i="3"/>
  <c r="G58" i="3"/>
  <c r="D13" i="3"/>
  <c r="D38" i="3"/>
  <c r="G38" i="3" s="1"/>
  <c r="E38" i="3"/>
  <c r="D36" i="3"/>
  <c r="G36" i="3" s="1"/>
  <c r="E36" i="3"/>
  <c r="D35" i="3"/>
  <c r="G35" i="3" s="1"/>
  <c r="E35" i="3"/>
  <c r="D34" i="3"/>
  <c r="G34" i="3" s="1"/>
  <c r="E34" i="3"/>
  <c r="D33" i="3"/>
  <c r="G33" i="3" s="1"/>
  <c r="E33" i="3"/>
  <c r="D37" i="3"/>
  <c r="G37" i="3" s="1"/>
  <c r="E37" i="3"/>
  <c r="D45" i="3"/>
  <c r="G45" i="3" s="1"/>
  <c r="E45" i="3"/>
  <c r="D56" i="3"/>
  <c r="G56" i="3" s="1"/>
  <c r="E56" i="3"/>
  <c r="D55" i="3"/>
  <c r="G55" i="3" s="1"/>
  <c r="E55" i="3"/>
  <c r="D54" i="3"/>
  <c r="G54" i="3" s="1"/>
  <c r="E54" i="3"/>
  <c r="D24" i="3"/>
  <c r="G24" i="3" s="1"/>
  <c r="E24" i="3"/>
  <c r="D19" i="3"/>
  <c r="G19" i="3" s="1"/>
  <c r="E19" i="3"/>
  <c r="D17" i="3"/>
  <c r="G17" i="3" s="1"/>
  <c r="E17" i="3"/>
  <c r="D53" i="3"/>
  <c r="G53" i="3" s="1"/>
  <c r="E53" i="3"/>
  <c r="D52" i="3"/>
  <c r="G52" i="3" s="1"/>
  <c r="E52" i="3"/>
  <c r="D51" i="3"/>
  <c r="G51" i="3" s="1"/>
  <c r="E51" i="3"/>
  <c r="D50" i="3"/>
  <c r="G50" i="3" s="1"/>
  <c r="E50" i="3"/>
  <c r="B7" i="3"/>
  <c r="C7" i="3"/>
  <c r="D7" i="3"/>
  <c r="G7" i="3" s="1"/>
  <c r="E7" i="3"/>
  <c r="D46" i="3" l="1"/>
  <c r="G46" i="3" s="1"/>
  <c r="D47" i="3"/>
  <c r="G47" i="3" s="1"/>
  <c r="D48" i="3"/>
  <c r="G48" i="3" s="1"/>
  <c r="D49" i="3"/>
  <c r="G49" i="3" s="1"/>
  <c r="E46" i="3"/>
  <c r="E47" i="3"/>
  <c r="E48" i="3"/>
  <c r="E49" i="3"/>
  <c r="D42" i="3"/>
  <c r="G42" i="3" s="1"/>
  <c r="D43" i="3"/>
  <c r="G43" i="3" s="1"/>
  <c r="D44" i="3"/>
  <c r="G44" i="3" s="1"/>
  <c r="E42" i="3"/>
  <c r="E43" i="3"/>
  <c r="E44" i="3"/>
  <c r="B4" i="3" l="1"/>
  <c r="C4" i="3"/>
  <c r="D4" i="3"/>
  <c r="G4" i="3" s="1"/>
  <c r="B5" i="3"/>
  <c r="C5" i="3"/>
  <c r="D5" i="3"/>
  <c r="G5" i="3" s="1"/>
  <c r="B6" i="3"/>
  <c r="C6" i="3"/>
  <c r="D6" i="3"/>
  <c r="G6" i="3" s="1"/>
  <c r="C8" i="3"/>
  <c r="D8" i="3"/>
  <c r="G8" i="3" s="1"/>
  <c r="C9" i="3"/>
  <c r="D9" i="3"/>
  <c r="G9" i="3" s="1"/>
  <c r="B10" i="3"/>
  <c r="C10" i="3"/>
  <c r="D10" i="3"/>
  <c r="G10" i="3" s="1"/>
  <c r="B11" i="3"/>
  <c r="C11" i="3"/>
  <c r="D11" i="3"/>
  <c r="G11" i="3" s="1"/>
  <c r="B12" i="3"/>
  <c r="C12" i="3"/>
  <c r="D12" i="3"/>
  <c r="G12" i="3" s="1"/>
  <c r="B13" i="3"/>
  <c r="C13" i="3"/>
  <c r="B14" i="3"/>
  <c r="C14" i="3"/>
  <c r="D14" i="3"/>
  <c r="G14" i="3" s="1"/>
  <c r="B15" i="3"/>
  <c r="C15" i="3"/>
  <c r="D15" i="3"/>
  <c r="G15" i="3" s="1"/>
  <c r="B16" i="3"/>
  <c r="C16" i="3"/>
  <c r="D16" i="3"/>
  <c r="G16" i="3" s="1"/>
  <c r="D18" i="3"/>
  <c r="G18" i="3" s="1"/>
  <c r="D20" i="3"/>
  <c r="G20" i="3" s="1"/>
  <c r="D21" i="3"/>
  <c r="G21" i="3" s="1"/>
  <c r="D22" i="3"/>
  <c r="G22" i="3" s="1"/>
  <c r="D23" i="3"/>
  <c r="G23" i="3" s="1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G31" i="3" s="1"/>
  <c r="D32" i="3"/>
  <c r="G32" i="3" s="1"/>
  <c r="D39" i="3"/>
  <c r="G39" i="3" s="1"/>
  <c r="D40" i="3"/>
  <c r="G40" i="3" s="1"/>
  <c r="D41" i="3"/>
  <c r="G41" i="3" s="1"/>
  <c r="D3" i="3"/>
  <c r="G3" i="3" s="1"/>
  <c r="C3" i="3"/>
  <c r="E4" i="3"/>
  <c r="E5" i="3"/>
  <c r="E6" i="3"/>
  <c r="E8" i="3"/>
  <c r="E9" i="3"/>
  <c r="E10" i="3"/>
  <c r="E11" i="3"/>
  <c r="E12" i="3"/>
  <c r="E13" i="3"/>
  <c r="E14" i="3"/>
  <c r="E15" i="3"/>
  <c r="E16" i="3"/>
  <c r="E18" i="3"/>
  <c r="E20" i="3"/>
  <c r="E21" i="3"/>
  <c r="E22" i="3"/>
  <c r="E23" i="3"/>
  <c r="E25" i="3"/>
  <c r="E26" i="3"/>
  <c r="E27" i="3"/>
  <c r="E28" i="3"/>
  <c r="E29" i="3"/>
  <c r="E30" i="3"/>
  <c r="E31" i="3"/>
  <c r="E32" i="3"/>
  <c r="E39" i="3"/>
  <c r="E40" i="3"/>
  <c r="E41" i="3"/>
  <c r="E3" i="3"/>
  <c r="B3" i="3"/>
  <c r="M3" i="3" l="1"/>
  <c r="M4" i="3"/>
  <c r="M5" i="3"/>
  <c r="M6" i="3"/>
  <c r="M7" i="3"/>
  <c r="G60" i="3"/>
  <c r="M8" i="3" l="1"/>
  <c r="N5" i="3" s="1"/>
  <c r="E4" i="2" s="1"/>
  <c r="N7" i="3" l="1"/>
  <c r="N6" i="3"/>
  <c r="E5" i="2" s="1"/>
  <c r="N4" i="3"/>
  <c r="E3" i="2" s="1"/>
  <c r="N3" i="3"/>
  <c r="N8" i="3" l="1"/>
  <c r="E2" i="2"/>
</calcChain>
</file>

<file path=xl/sharedStrings.xml><?xml version="1.0" encoding="utf-8"?>
<sst xmlns="http://schemas.openxmlformats.org/spreadsheetml/2006/main" count="483" uniqueCount="202">
  <si>
    <t>THE APPLICATION DEVELOPMENT PROJECT TOPIC</t>
  </si>
  <si>
    <t>PRODUCT BACKLOG</t>
  </si>
  <si>
    <t>No.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</si>
  <si>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</si>
  <si>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</si>
  <si>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</si>
  <si>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</si>
  <si>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</si>
  <si>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</si>
  <si>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</si>
  <si>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Time: Begin</t>
  </si>
  <si>
    <t>Time: Finish</t>
  </si>
  <si>
    <t>Time: Resit</t>
  </si>
  <si>
    <t>Note</t>
  </si>
  <si>
    <t>View account detail</t>
  </si>
  <si>
    <t>Manage accounts</t>
  </si>
  <si>
    <t>Simple</t>
  </si>
  <si>
    <t>Lê Nhựt Anh</t>
  </si>
  <si>
    <t>View accounts list</t>
  </si>
  <si>
    <t>Add account</t>
  </si>
  <si>
    <t>Edit account</t>
  </si>
  <si>
    <t>Delete account</t>
  </si>
  <si>
    <t>Search account</t>
  </si>
  <si>
    <t>View profile</t>
  </si>
  <si>
    <t>Manage profile</t>
  </si>
  <si>
    <t>Edit profile</t>
  </si>
  <si>
    <t>Change password</t>
  </si>
  <si>
    <t>Forgot password</t>
  </si>
  <si>
    <t>Register</t>
  </si>
  <si>
    <t>Login</t>
  </si>
  <si>
    <t>Logout</t>
  </si>
  <si>
    <t>View book detail</t>
  </si>
  <si>
    <t>Manage books</t>
  </si>
  <si>
    <t>Huỳnh Hoàng Tỹ</t>
  </si>
  <si>
    <t>View books list</t>
  </si>
  <si>
    <t>Add book</t>
  </si>
  <si>
    <t>Edit book</t>
  </si>
  <si>
    <t>Delete book</t>
  </si>
  <si>
    <t>Search book</t>
  </si>
  <si>
    <t>Sort book</t>
  </si>
  <si>
    <t>View stock detail</t>
  </si>
  <si>
    <t>Manage stocks</t>
  </si>
  <si>
    <t>View stocks list</t>
  </si>
  <si>
    <t>Import stock</t>
  </si>
  <si>
    <t>Export stock</t>
  </si>
  <si>
    <t>Revenue graph</t>
  </si>
  <si>
    <t>Add book to cart</t>
  </si>
  <si>
    <t>Manage carts</t>
  </si>
  <si>
    <t>Nguyễn Lê Khắc Vũ</t>
  </si>
  <si>
    <t>View cart</t>
  </si>
  <si>
    <t>Edit quantity of book to cart</t>
  </si>
  <si>
    <t>Delete book from cart</t>
  </si>
  <si>
    <t>Payment</t>
  </si>
  <si>
    <t>Add supplier</t>
  </si>
  <si>
    <t>Manage suppliers</t>
  </si>
  <si>
    <t>View suppliers list</t>
  </si>
  <si>
    <t>View supplier detail</t>
  </si>
  <si>
    <t>Edit supplier</t>
  </si>
  <si>
    <t>Delete supplier</t>
  </si>
  <si>
    <t>Search supplier</t>
  </si>
  <si>
    <t>Add promotion</t>
  </si>
  <si>
    <t>Manage promotions</t>
  </si>
  <si>
    <t>Đặng Công Khanh</t>
  </si>
  <si>
    <t>View promotions list</t>
  </si>
  <si>
    <t>Edit Promotion</t>
  </si>
  <si>
    <t>Delete promotion</t>
  </si>
  <si>
    <t>Search promotion</t>
  </si>
  <si>
    <t>View promotion detail</t>
  </si>
  <si>
    <t>Add order</t>
  </si>
  <si>
    <t>Manage orders</t>
  </si>
  <si>
    <t>View orders list</t>
  </si>
  <si>
    <t>Edit order</t>
  </si>
  <si>
    <t>Search order</t>
  </si>
  <si>
    <t>View order detail</t>
  </si>
  <si>
    <t>View notifications list</t>
  </si>
  <si>
    <t>Manage notifications</t>
  </si>
  <si>
    <t>Phát Việt Phát</t>
  </si>
  <si>
    <t>View notification detail</t>
  </si>
  <si>
    <t>Add notification</t>
  </si>
  <si>
    <t>Delete notification</t>
  </si>
  <si>
    <t>Search notification</t>
  </si>
  <si>
    <t>Add category</t>
  </si>
  <si>
    <t>Manage categories</t>
  </si>
  <si>
    <t>View categories list</t>
  </si>
  <si>
    <t>Edit category</t>
  </si>
  <si>
    <t>Delete category</t>
  </si>
  <si>
    <t>Search category</t>
  </si>
  <si>
    <t>View category detail</t>
  </si>
  <si>
    <t>Roll Number</t>
  </si>
  <si>
    <t>Full Name</t>
  </si>
  <si>
    <t>Email</t>
  </si>
  <si>
    <t>Contribution</t>
  </si>
  <si>
    <t>Phone</t>
  </si>
  <si>
    <t>Story point</t>
  </si>
  <si>
    <t>CE181767</t>
  </si>
  <si>
    <t>AnhLNCE181767@fpt.edu.vn</t>
  </si>
  <si>
    <t>0393510720</t>
  </si>
  <si>
    <t>CE180191</t>
  </si>
  <si>
    <t>TyHHCE180191@fpt.edu.vn</t>
  </si>
  <si>
    <t>0869323759</t>
  </si>
  <si>
    <t>Medium</t>
  </si>
  <si>
    <t>CE180117</t>
  </si>
  <si>
    <t>KhanhDCCE180117@fpt.edu.vn</t>
  </si>
  <si>
    <t>0868164778</t>
  </si>
  <si>
    <t>Complex</t>
  </si>
  <si>
    <t>CE180175</t>
  </si>
  <si>
    <t>vunlkce180175@fpt.edu.vn</t>
  </si>
  <si>
    <t>0777800275</t>
  </si>
  <si>
    <t>CE181515</t>
  </si>
  <si>
    <t>Phatpvce181515@fpt.edu.vn</t>
  </si>
  <si>
    <t>STT</t>
  </si>
  <si>
    <t>Chức năng</t>
  </si>
  <si>
    <t>Tính năng</t>
  </si>
  <si>
    <t>Độ khó</t>
  </si>
  <si>
    <t>Iteration</t>
  </si>
  <si>
    <t>Họ và tên</t>
  </si>
  <si>
    <t>Điểm nhiệm vụ</t>
  </si>
  <si>
    <t>MSSV</t>
  </si>
  <si>
    <t>Mức độ đóng góp cá nhân</t>
  </si>
  <si>
    <t>Total</t>
  </si>
  <si>
    <t>Nguyễn Trung Hiếu</t>
  </si>
  <si>
    <t>CE180575</t>
  </si>
  <si>
    <t>Trần Hoàng Phúc</t>
  </si>
  <si>
    <t>Nguyễn Minh Tường</t>
  </si>
  <si>
    <t>Nguyễn Trí Phong</t>
  </si>
  <si>
    <t>Nguyễn Hoàng Minh</t>
  </si>
  <si>
    <t>Delete room</t>
  </si>
  <si>
    <t>Edit room</t>
  </si>
  <si>
    <t>Add room</t>
  </si>
  <si>
    <t>View voucher list</t>
  </si>
  <si>
    <t xml:space="preserve"> Edit voucher</t>
  </si>
  <si>
    <t>Add voucher</t>
  </si>
  <si>
    <t>Delete voucher</t>
  </si>
  <si>
    <t>Delete Service</t>
  </si>
  <si>
    <t>Add Service</t>
  </si>
  <si>
    <t>View booking list</t>
  </si>
  <si>
    <t>View booking details</t>
  </si>
  <si>
    <t>Cancle/Confirm booking</t>
  </si>
  <si>
    <t>Send booking</t>
  </si>
  <si>
    <t>Manage Rooms</t>
  </si>
  <si>
    <t>Manage Voucher</t>
  </si>
  <si>
    <t>Minh</t>
  </si>
  <si>
    <t>Phong</t>
  </si>
  <si>
    <t>View Hotel details</t>
  </si>
  <si>
    <t>Shecma Revenue</t>
  </si>
  <si>
    <t>Revenue details</t>
  </si>
  <si>
    <t>View Booking History</t>
  </si>
  <si>
    <t>Management Booking</t>
  </si>
  <si>
    <t>View Customer details</t>
  </si>
  <si>
    <t>View Customer list</t>
  </si>
  <si>
    <t>View Feedback List</t>
  </si>
  <si>
    <t>View feedback details</t>
  </si>
  <si>
    <t>Reply Feedback</t>
  </si>
  <si>
    <t>Delete Feeback</t>
  </si>
  <si>
    <t>View room list for Customer</t>
  </si>
  <si>
    <t>View room list for Manager</t>
  </si>
  <si>
    <t>View room details for customer</t>
  </si>
  <si>
    <t>View room details for Manager</t>
  </si>
  <si>
    <t>View vocher details for customer</t>
  </si>
  <si>
    <t>View voucher details for Manerger</t>
  </si>
  <si>
    <t>Edit feedback</t>
  </si>
  <si>
    <t>View list request</t>
  </si>
  <si>
    <t>View request details</t>
  </si>
  <si>
    <t>Cancle/Confirm request</t>
  </si>
  <si>
    <t>Manage Feedback</t>
  </si>
  <si>
    <t>Manage Request</t>
  </si>
  <si>
    <t>Search Booking</t>
  </si>
  <si>
    <t>Add Hotel</t>
  </si>
  <si>
    <t>Edit Hotel</t>
  </si>
  <si>
    <t>Delete Hotel</t>
  </si>
  <si>
    <t>View Hotel list for customer</t>
  </si>
  <si>
    <t>View Hotel list for Manager</t>
  </si>
  <si>
    <t>View Hotel details for Manager</t>
  </si>
  <si>
    <t>Manager Hotel</t>
  </si>
  <si>
    <t>Manage Service</t>
  </si>
  <si>
    <t>Phúc</t>
  </si>
  <si>
    <t>List Hotel</t>
  </si>
  <si>
    <t xml:space="preserve">Minh </t>
  </si>
  <si>
    <t>Hiếu</t>
  </si>
  <si>
    <t>List Room</t>
  </si>
  <si>
    <t>Manager Payment</t>
  </si>
  <si>
    <t>Search Account</t>
  </si>
  <si>
    <t>Apply Voucher</t>
  </si>
  <si>
    <t>Manager Booking</t>
  </si>
  <si>
    <t>CE182284</t>
  </si>
  <si>
    <t>CE181653</t>
  </si>
  <si>
    <t>CE182086</t>
  </si>
  <si>
    <t>CE190743</t>
  </si>
  <si>
    <t>HomePage</t>
  </si>
  <si>
    <t>Account List</t>
  </si>
  <si>
    <t>Add Account</t>
  </si>
  <si>
    <t>Delete.Search Account</t>
  </si>
  <si>
    <t>Edit add</t>
  </si>
  <si>
    <t>Complete</t>
  </si>
  <si>
    <t>Tường</t>
  </si>
  <si>
    <t>Log in/out</t>
  </si>
  <si>
    <t>Manager Revenue</t>
  </si>
  <si>
    <t>Voucher List</t>
  </si>
  <si>
    <t>Ongoing</t>
  </si>
  <si>
    <t>Customer List</t>
  </si>
  <si>
    <t>Log chia nhỏ</t>
  </si>
  <si>
    <t>Customer,account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</si>
</sst>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</font>
    <font>
      <sz val="12"/>
      <color theme="1"/>
      <name val="Times New Roman"/>
      <family val="1"/>
    </font>
    <font>
      <b/>
      <sz val="15"/>
      <color rgb="FF000000"/>
      <name val="Arial"/>
    </font>
    <font>
      <b/>
      <i/>
      <sz val="14"/>
      <color rgb="FF000000"/>
      <name val="Arial"/>
    </font>
    <font>
      <sz val="8"/>
      <name val="Calibri"/>
      <family val="2"/>
      <scheme val="minor"/>
    </font>
    <font>
      <sz val="12"/>
      <name val="Times New Roman"/>
      <family val="1"/>
    </font>
    <font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3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164" fontId="0" fillId="0" borderId="0" xfId="1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0" fillId="0" borderId="1" xfId="0" applyBorder="1"/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1" xfId="4" applyFont="1" applyBorder="1"/>
    <xf numFmtId="9" fontId="3" fillId="0" borderId="1" xfId="3" applyNumberFormat="1" applyFont="1" applyBorder="1" applyAlignment="1">
      <alignment horizontal="center" vertical="center"/>
    </xf>
    <xf numFmtId="9" fontId="0" fillId="0" borderId="7" xfId="4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2" fillId="0" borderId="0" xfId="0" applyFont="1"/>
    <xf numFmtId="0" fontId="0" fillId="4" borderId="0" xfId="0" applyFont="1" applyFill="1" applyBorder="1"/>
    <xf numFmtId="0" fontId="0" fillId="0" borderId="7" xfId="0" applyBorder="1"/>
    <xf numFmtId="0" fontId="13" fillId="0" borderId="1" xfId="0" applyFont="1" applyBorder="1"/>
  </cellXfs>
  <cellStyles count="5">
    <cellStyle name="Comma" xfId="1" builtinId="3"/>
    <cellStyle name="Hyperlink" xfId="3" builtinId="8"/>
    <cellStyle name="Normal" xfId="0" builtinId="0"/>
    <cellStyle name="Normal 5" xfId="2"/>
    <cellStyle name="Percent" xfId="4" builtinId="5"/>
  </cellStyles>
  <dxfs count="34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1059615</xdr:colOff>
      <xdr:row>0</xdr:row>
      <xdr:rowOff>0</xdr:rowOff>
    </xdr:from>
    <xdr:to>
      <xdr:col>5</xdr:col>
      <xdr:colOff>8980</xdr:colOff>
      <xdr:row>4</xdr:row>
      <xdr:rowOff>0</xdr:rowOff>
    </xdr:to>
    <xdr:pic>
      <xdr:nvPicPr>
        <xdr:cNvPr id="4" name="Picture 3" descr="2017-FPTU-L-01">
          <a:extLst>
            <a:ext uri="{FF2B5EF4-FFF2-40B4-BE49-F238E27FC236}">
              <a16:creationId xmlns=""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IOT" displayName="IOT" ref="A1:H6" totalsRowShown="0" headerRowDxfId="33" dataDxfId="31" headerRowBorderDxfId="32" tableBorderDxfId="30" totalsRowBorderDxfId="29">
  <autoFilter ref="A1:H6"/>
  <tableColumns count="8">
    <tableColumn id="1" name="No." dataDxfId="28"/>
    <tableColumn id="13" name="Roll Number" dataDxfId="27"/>
    <tableColumn id="2" name="Full Name" dataDxfId="26"/>
    <tableColumn id="4" name="Email" dataDxfId="25"/>
    <tableColumn id="7" name="Contribution" dataDxfId="24" dataCellStyle="Hyperlink">
      <calculatedColumnFormula>'Story point'!N3</calculatedColumnFormula>
    </tableColumn>
    <tableColumn id="5" name="Phone" dataDxfId="23"/>
    <tableColumn id="3" name="Complexity" dataDxfId="22"/>
    <tableColumn id="6" name="Story point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G60" totalsRowCount="1" headerRowDxfId="20" headerRowBorderDxfId="19" tableBorderDxfId="18">
  <autoFilter ref="A2:G59"/>
  <tableColumns count="7">
    <tableColumn id="1" name="STT" dataDxfId="17" totalsRowDxfId="1"/>
    <tableColumn id="2" name="Chức năng" dataDxfId="16">
      <calculatedColumnFormula>'Product Backlog'!B9</calculatedColumnFormula>
    </tableColumn>
    <tableColumn id="3" name="Tính năng" dataDxfId="15">
      <calculatedColumnFormula>'Product Backlog'!C9</calculatedColumnFormula>
    </tableColumn>
    <tableColumn id="4" name="Độ khó" dataDxfId="14">
      <calculatedColumnFormula>'Product Backlog'!D9</calculatedColumnFormula>
    </tableColumn>
    <tableColumn id="5" name="Iteration" dataDxfId="13">
      <calculatedColumnFormula>'Product Backlog'!H9</calculatedColumnFormula>
    </tableColumn>
    <tableColumn id="9" name="Họ và tên" dataDxfId="12">
      <calculatedColumnFormula>'Product Backlog'!G9</calculatedColumnFormula>
    </tableColumn>
    <tableColumn id="6" name="Điểm nhiệm vụ" totalsRowFunction="sum" dataDxfId="11" totalsRowDxfId="0">
      <calculatedColumnFormula>VLOOKUP(D3,IOT[[Complexity]:[Story point]],2,0)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N7" totalsRowShown="0" headerRowDxfId="10" headerRowBorderDxfId="9" tableBorderDxfId="8" totalsRowBorderDxfId="7">
  <autoFilter ref="J2:N7"/>
  <tableColumns count="5">
    <tableColumn id="5" name="STT" dataDxfId="6"/>
    <tableColumn id="1" name="MSSV" dataDxfId="5"/>
    <tableColumn id="2" name="Họ và tên" dataDxfId="4"/>
    <tableColumn id="3" name="Story point" dataDxfId="3"/>
    <tableColumn id="4" name="Mức độ đóng góp cá nhân" dataDxfId="2" dataCellStyle="Percent">
      <calculatedColumnFormula>M3/$M$8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hDCCE180117@fpt.edu.vn" TargetMode="External"/><Relationship Id="rId2" Type="http://schemas.openxmlformats.org/officeDocument/2006/relationships/hyperlink" Target="mailto:TyHHCE180191@fpt.edu.vn" TargetMode="External"/><Relationship Id="rId1" Type="http://schemas.openxmlformats.org/officeDocument/2006/relationships/hyperlink" Target="mailto:AnhLNCE181767@fpt.edu.vn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Phatpvce181515@fpt.edu.vn" TargetMode="External"/><Relationship Id="rId4" Type="http://schemas.openxmlformats.org/officeDocument/2006/relationships/hyperlink" Target="mailto:vunlkce180175@fpt.edu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R66"/>
  <sheetViews>
    <sheetView showGridLines="0" zoomScale="110" zoomScaleNormal="110" workbookViewId="0">
      <selection activeCell="D70" sqref="D70"/>
    </sheetView>
  </sheetViews>
  <sheetFormatPr defaultColWidth="11.44140625" defaultRowHeight="14.4" outlineLevelCol="1" x14ac:dyDescent="0.3"/>
  <cols>
    <col min="1" max="1" width="11.44140625" style="1"/>
    <col min="2" max="2" width="33.44140625" customWidth="1"/>
    <col min="3" max="3" width="27.44140625" customWidth="1" outlineLevel="1"/>
    <col min="4" max="4" width="13.44140625" style="8" customWidth="1" outlineLevel="1"/>
    <col min="5" max="5" width="16" style="1" bestFit="1" customWidth="1"/>
    <col min="6" max="6" width="14.5546875" style="1" bestFit="1" customWidth="1"/>
    <col min="7" max="7" width="21.44140625" style="20" bestFit="1" customWidth="1"/>
    <col min="8" max="8" width="16" style="8" bestFit="1" customWidth="1"/>
    <col min="9" max="9" width="13.88671875" style="8" bestFit="1" customWidth="1"/>
    <col min="10" max="10" width="14.109375" style="8" bestFit="1" customWidth="1"/>
    <col min="11" max="11" width="13.33203125" bestFit="1" customWidth="1"/>
    <col min="12" max="12" width="7.88671875" bestFit="1" customWidth="1"/>
    <col min="13" max="19" width="11.44140625" customWidth="1"/>
    <col min="20" max="230" width="8.88671875" customWidth="1"/>
  </cols>
  <sheetData>
    <row r="1" spans="1:12" x14ac:dyDescent="0.3">
      <c r="B1" s="1"/>
    </row>
    <row r="2" spans="1:12" x14ac:dyDescent="0.3">
      <c r="B2" s="1"/>
    </row>
    <row r="3" spans="1:12" x14ac:dyDescent="0.3">
      <c r="B3" s="1"/>
    </row>
    <row r="4" spans="1:12" x14ac:dyDescent="0.3">
      <c r="B4" s="1"/>
    </row>
    <row r="5" spans="1:12" ht="19.2" x14ac:dyDescent="0.3">
      <c r="B5" s="44" t="s">
        <v>0</v>
      </c>
      <c r="C5" s="44"/>
      <c r="D5" s="44"/>
      <c r="E5" s="44"/>
    </row>
    <row r="6" spans="1:12" ht="17.399999999999999" x14ac:dyDescent="0.3">
      <c r="B6" s="45" t="s">
        <v>1</v>
      </c>
      <c r="C6" s="45"/>
      <c r="D6" s="45"/>
      <c r="E6" s="45"/>
    </row>
    <row r="7" spans="1:12" ht="18" x14ac:dyDescent="0.35">
      <c r="B7" s="2"/>
    </row>
    <row r="8" spans="1:12" s="1" customFormat="1" ht="28.8" x14ac:dyDescent="0.3">
      <c r="A8" s="36" t="s">
        <v>2</v>
      </c>
      <c r="B8" s="36" t="s">
        <v>3</v>
      </c>
      <c r="C8" s="36" t="s">
        <v>4</v>
      </c>
      <c r="D8" s="36" t="s">
        <v>5</v>
      </c>
      <c r="E8" s="36" t="s">
        <v>6</v>
      </c>
      <c r="F8" s="36" t="s">
        <v>7</v>
      </c>
      <c r="G8" s="36" t="s">
        <v>8</v>
      </c>
      <c r="H8" s="36" t="s">
        <v>9</v>
      </c>
      <c r="I8" s="36" t="s">
        <v>10</v>
      </c>
      <c r="J8" s="36" t="s">
        <v>11</v>
      </c>
      <c r="K8" s="36" t="s">
        <v>12</v>
      </c>
      <c r="L8" s="36" t="s">
        <v>13</v>
      </c>
    </row>
    <row r="9" spans="1:12" ht="15.6" x14ac:dyDescent="0.3">
      <c r="A9" s="35">
        <v>1</v>
      </c>
      <c r="B9" s="13" t="s">
        <v>14</v>
      </c>
      <c r="C9" s="13" t="s">
        <v>15</v>
      </c>
      <c r="D9" s="14" t="s">
        <v>16</v>
      </c>
      <c r="E9" s="15"/>
      <c r="F9" s="16"/>
      <c r="G9" s="21" t="s">
        <v>17</v>
      </c>
      <c r="H9" s="15"/>
      <c r="I9" s="17"/>
      <c r="J9" s="17"/>
      <c r="K9" s="18"/>
      <c r="L9" s="18"/>
    </row>
    <row r="10" spans="1:12" ht="15.6" x14ac:dyDescent="0.3">
      <c r="A10" s="35">
        <v>2</v>
      </c>
      <c r="B10" s="13" t="s">
        <v>18</v>
      </c>
      <c r="C10" s="13" t="s">
        <v>15</v>
      </c>
      <c r="D10" s="14" t="s">
        <v>16</v>
      </c>
      <c r="E10" s="15"/>
      <c r="F10" s="16"/>
      <c r="G10" s="21" t="s">
        <v>17</v>
      </c>
      <c r="H10" s="15"/>
      <c r="I10" s="17"/>
      <c r="J10" s="17"/>
      <c r="K10" s="18"/>
      <c r="L10" s="18"/>
    </row>
    <row r="11" spans="1:12" ht="15.6" x14ac:dyDescent="0.3">
      <c r="A11" s="35">
        <v>3</v>
      </c>
      <c r="B11" s="13" t="s">
        <v>19</v>
      </c>
      <c r="C11" s="13" t="s">
        <v>15</v>
      </c>
      <c r="D11" s="14" t="s">
        <v>16</v>
      </c>
      <c r="E11" s="15"/>
      <c r="F11" s="16"/>
      <c r="G11" s="21" t="s">
        <v>17</v>
      </c>
      <c r="H11" s="15"/>
      <c r="I11" s="17"/>
      <c r="J11" s="17"/>
      <c r="K11" s="18"/>
      <c r="L11" s="18"/>
    </row>
    <row r="12" spans="1:12" ht="15.6" x14ac:dyDescent="0.3">
      <c r="A12" s="35">
        <v>4</v>
      </c>
      <c r="B12" s="13" t="s">
        <v>20</v>
      </c>
      <c r="C12" s="13" t="s">
        <v>15</v>
      </c>
      <c r="D12" s="14" t="s">
        <v>16</v>
      </c>
      <c r="E12" s="15"/>
      <c r="F12" s="16"/>
      <c r="G12" s="21" t="s">
        <v>17</v>
      </c>
      <c r="H12" s="15"/>
      <c r="I12" s="17"/>
      <c r="J12" s="17"/>
      <c r="K12" s="18"/>
      <c r="L12" s="18"/>
    </row>
    <row r="13" spans="1:12" ht="15.6" x14ac:dyDescent="0.3">
      <c r="A13" s="35">
        <v>5</v>
      </c>
      <c r="B13" s="13" t="s">
        <v>21</v>
      </c>
      <c r="C13" s="13" t="s">
        <v>15</v>
      </c>
      <c r="D13" s="14" t="s">
        <v>16</v>
      </c>
      <c r="E13" s="15"/>
      <c r="F13" s="16"/>
      <c r="G13" s="21" t="s">
        <v>17</v>
      </c>
      <c r="H13" s="15"/>
      <c r="I13" s="17"/>
      <c r="J13" s="17"/>
      <c r="K13" s="18"/>
      <c r="L13" s="18"/>
    </row>
    <row r="14" spans="1:12" ht="15.6" x14ac:dyDescent="0.3">
      <c r="A14" s="35">
        <v>6</v>
      </c>
      <c r="B14" s="13" t="s">
        <v>22</v>
      </c>
      <c r="C14" s="13" t="s">
        <v>15</v>
      </c>
      <c r="D14" s="14" t="s">
        <v>16</v>
      </c>
      <c r="E14" s="15"/>
      <c r="F14" s="16"/>
      <c r="G14" s="21" t="s">
        <v>17</v>
      </c>
      <c r="H14" s="15"/>
      <c r="I14" s="17"/>
      <c r="J14" s="17"/>
      <c r="K14" s="18"/>
      <c r="L14" s="18"/>
    </row>
    <row r="15" spans="1:12" ht="15.6" x14ac:dyDescent="0.3">
      <c r="A15" s="35">
        <v>7</v>
      </c>
      <c r="B15" s="13" t="s">
        <v>23</v>
      </c>
      <c r="C15" s="13" t="s">
        <v>24</v>
      </c>
      <c r="D15" s="14" t="s">
        <v>16</v>
      </c>
      <c r="E15" s="15"/>
      <c r="F15" s="16"/>
      <c r="G15" s="21" t="s">
        <v>17</v>
      </c>
      <c r="H15" s="15"/>
      <c r="I15" s="17"/>
      <c r="J15" s="14"/>
      <c r="K15" s="18"/>
      <c r="L15" s="18"/>
    </row>
    <row r="16" spans="1:12" ht="15.6" x14ac:dyDescent="0.3">
      <c r="A16" s="35">
        <v>8</v>
      </c>
      <c r="B16" s="13" t="s">
        <v>25</v>
      </c>
      <c r="C16" s="13" t="s">
        <v>24</v>
      </c>
      <c r="D16" s="14" t="s">
        <v>16</v>
      </c>
      <c r="E16" s="15"/>
      <c r="F16" s="16"/>
      <c r="G16" s="21" t="s">
        <v>17</v>
      </c>
      <c r="H16" s="15"/>
      <c r="I16" s="17"/>
      <c r="J16" s="14"/>
      <c r="K16" s="18"/>
      <c r="L16" s="18"/>
    </row>
    <row r="17" spans="1:12" ht="15.6" x14ac:dyDescent="0.3">
      <c r="A17" s="35">
        <v>9</v>
      </c>
      <c r="B17" s="13" t="s">
        <v>26</v>
      </c>
      <c r="C17" s="13" t="s">
        <v>24</v>
      </c>
      <c r="D17" s="14" t="s">
        <v>16</v>
      </c>
      <c r="E17" s="15"/>
      <c r="F17" s="16"/>
      <c r="G17" s="21" t="s">
        <v>17</v>
      </c>
      <c r="H17" s="15"/>
      <c r="I17" s="17"/>
      <c r="J17" s="14"/>
      <c r="K17" s="18"/>
      <c r="L17" s="18"/>
    </row>
    <row r="18" spans="1:12" ht="15.6" x14ac:dyDescent="0.3">
      <c r="A18" s="35">
        <v>10</v>
      </c>
      <c r="B18" s="13" t="s">
        <v>27</v>
      </c>
      <c r="C18" s="13" t="s">
        <v>27</v>
      </c>
      <c r="D18" s="14" t="s">
        <v>16</v>
      </c>
      <c r="E18" s="15"/>
      <c r="F18" s="16"/>
      <c r="G18" s="21" t="s">
        <v>17</v>
      </c>
      <c r="H18" s="15"/>
      <c r="I18" s="17"/>
      <c r="J18" s="14"/>
      <c r="K18" s="18"/>
      <c r="L18" s="18"/>
    </row>
    <row r="19" spans="1:12" ht="15.6" x14ac:dyDescent="0.3">
      <c r="A19" s="35">
        <v>11</v>
      </c>
      <c r="B19" s="13" t="s">
        <v>28</v>
      </c>
      <c r="C19" s="13" t="s">
        <v>28</v>
      </c>
      <c r="D19" s="14" t="s">
        <v>16</v>
      </c>
      <c r="E19" s="15"/>
      <c r="F19" s="16"/>
      <c r="G19" s="21" t="s">
        <v>17</v>
      </c>
      <c r="H19" s="15"/>
      <c r="I19" s="17"/>
      <c r="J19" s="14"/>
      <c r="K19" s="19"/>
      <c r="L19" s="19"/>
    </row>
    <row r="20" spans="1:12" ht="15.6" x14ac:dyDescent="0.3">
      <c r="A20" s="35">
        <v>12</v>
      </c>
      <c r="B20" s="13" t="s">
        <v>29</v>
      </c>
      <c r="C20" s="13" t="s">
        <v>29</v>
      </c>
      <c r="D20" s="14" t="s">
        <v>16</v>
      </c>
      <c r="E20" s="15"/>
      <c r="F20" s="16"/>
      <c r="G20" s="21" t="s">
        <v>17</v>
      </c>
      <c r="H20" s="15"/>
      <c r="I20" s="17"/>
      <c r="J20" s="17"/>
      <c r="K20" s="18"/>
      <c r="L20" s="18"/>
    </row>
    <row r="21" spans="1:12" ht="15.6" x14ac:dyDescent="0.3">
      <c r="A21" s="35">
        <v>13</v>
      </c>
      <c r="B21" s="13" t="s">
        <v>30</v>
      </c>
      <c r="C21" s="13" t="s">
        <v>30</v>
      </c>
      <c r="D21" s="14" t="s">
        <v>16</v>
      </c>
      <c r="E21" s="15"/>
      <c r="F21" s="16"/>
      <c r="G21" s="21" t="s">
        <v>17</v>
      </c>
      <c r="H21" s="15"/>
      <c r="I21" s="17"/>
      <c r="J21" s="17"/>
      <c r="K21" s="18"/>
      <c r="L21" s="18"/>
    </row>
    <row r="22" spans="1:12" ht="15.6" x14ac:dyDescent="0.3">
      <c r="A22" s="35">
        <v>14</v>
      </c>
      <c r="B22" s="18" t="s">
        <v>31</v>
      </c>
      <c r="C22" s="18" t="s">
        <v>32</v>
      </c>
      <c r="D22" s="14" t="s">
        <v>16</v>
      </c>
      <c r="E22" s="15"/>
      <c r="F22" s="16"/>
      <c r="G22" s="21" t="s">
        <v>33</v>
      </c>
      <c r="H22" s="15"/>
      <c r="I22" s="17"/>
      <c r="J22" s="17"/>
      <c r="K22" s="18"/>
      <c r="L22" s="18"/>
    </row>
    <row r="23" spans="1:12" ht="15.6" x14ac:dyDescent="0.3">
      <c r="A23" s="35">
        <v>15</v>
      </c>
      <c r="B23" s="18" t="s">
        <v>34</v>
      </c>
      <c r="C23" s="18" t="s">
        <v>32</v>
      </c>
      <c r="D23" s="14" t="s">
        <v>16</v>
      </c>
      <c r="E23" s="15"/>
      <c r="F23" s="16"/>
      <c r="G23" s="21" t="s">
        <v>33</v>
      </c>
      <c r="H23" s="15"/>
      <c r="I23" s="17"/>
      <c r="J23" s="17"/>
      <c r="K23" s="18"/>
      <c r="L23" s="18"/>
    </row>
    <row r="24" spans="1:12" ht="15.6" x14ac:dyDescent="0.3">
      <c r="A24" s="35">
        <v>16</v>
      </c>
      <c r="B24" s="18" t="s">
        <v>35</v>
      </c>
      <c r="C24" s="18" t="s">
        <v>32</v>
      </c>
      <c r="D24" s="14" t="s">
        <v>16</v>
      </c>
      <c r="E24" s="15"/>
      <c r="F24" s="16"/>
      <c r="G24" s="21" t="s">
        <v>33</v>
      </c>
      <c r="H24" s="15"/>
      <c r="I24" s="17"/>
      <c r="J24" s="17"/>
      <c r="K24" s="18"/>
      <c r="L24" s="18"/>
    </row>
    <row r="25" spans="1:12" ht="15.6" x14ac:dyDescent="0.3">
      <c r="A25" s="35">
        <v>17</v>
      </c>
      <c r="B25" s="18" t="s">
        <v>36</v>
      </c>
      <c r="C25" s="18" t="s">
        <v>32</v>
      </c>
      <c r="D25" s="14" t="s">
        <v>16</v>
      </c>
      <c r="E25" s="15"/>
      <c r="F25" s="16"/>
      <c r="G25" s="21" t="s">
        <v>33</v>
      </c>
      <c r="H25" s="15"/>
      <c r="I25" s="17"/>
      <c r="J25" s="17"/>
      <c r="K25" s="18"/>
      <c r="L25" s="18"/>
    </row>
    <row r="26" spans="1:12" ht="15.6" x14ac:dyDescent="0.3">
      <c r="A26" s="35">
        <v>18</v>
      </c>
      <c r="B26" s="18" t="s">
        <v>37</v>
      </c>
      <c r="C26" s="18" t="s">
        <v>32</v>
      </c>
      <c r="D26" s="14" t="s">
        <v>16</v>
      </c>
      <c r="E26" s="15"/>
      <c r="F26" s="16"/>
      <c r="G26" s="21" t="s">
        <v>33</v>
      </c>
      <c r="H26" s="15"/>
      <c r="I26" s="17"/>
      <c r="J26" s="14"/>
      <c r="K26" s="18"/>
      <c r="L26" s="18"/>
    </row>
    <row r="27" spans="1:12" ht="15.6" x14ac:dyDescent="0.3">
      <c r="A27" s="35">
        <v>19</v>
      </c>
      <c r="B27" s="18" t="s">
        <v>38</v>
      </c>
      <c r="C27" s="18" t="s">
        <v>32</v>
      </c>
      <c r="D27" s="14" t="s">
        <v>16</v>
      </c>
      <c r="E27" s="15"/>
      <c r="F27" s="16"/>
      <c r="G27" s="21" t="s">
        <v>33</v>
      </c>
      <c r="H27" s="15"/>
      <c r="I27" s="17"/>
      <c r="J27" s="14"/>
      <c r="K27" s="18"/>
      <c r="L27" s="18"/>
    </row>
    <row r="28" spans="1:12" ht="15.6" x14ac:dyDescent="0.3">
      <c r="A28" s="35">
        <v>20</v>
      </c>
      <c r="B28" s="18" t="s">
        <v>39</v>
      </c>
      <c r="C28" s="18" t="s">
        <v>32</v>
      </c>
      <c r="D28" s="14" t="s">
        <v>16</v>
      </c>
      <c r="E28" s="15"/>
      <c r="F28" s="16"/>
      <c r="G28" s="21" t="s">
        <v>33</v>
      </c>
      <c r="H28" s="15"/>
      <c r="I28" s="17"/>
      <c r="J28" s="14"/>
      <c r="K28" s="18"/>
      <c r="L28" s="18"/>
    </row>
    <row r="29" spans="1:12" ht="15.6" x14ac:dyDescent="0.3">
      <c r="A29" s="35">
        <v>21</v>
      </c>
      <c r="B29" s="18" t="s">
        <v>40</v>
      </c>
      <c r="C29" s="13" t="s">
        <v>41</v>
      </c>
      <c r="D29" s="14" t="s">
        <v>16</v>
      </c>
      <c r="E29" s="15"/>
      <c r="F29" s="16"/>
      <c r="G29" s="21" t="s">
        <v>33</v>
      </c>
      <c r="H29" s="15"/>
      <c r="I29" s="17"/>
      <c r="J29" s="14"/>
      <c r="K29" s="18"/>
      <c r="L29" s="18"/>
    </row>
    <row r="30" spans="1:12" ht="15.6" x14ac:dyDescent="0.3">
      <c r="A30" s="35">
        <v>22</v>
      </c>
      <c r="B30" s="18" t="s">
        <v>42</v>
      </c>
      <c r="C30" s="13" t="s">
        <v>41</v>
      </c>
      <c r="D30" s="14" t="s">
        <v>16</v>
      </c>
      <c r="E30" s="15"/>
      <c r="F30" s="16"/>
      <c r="G30" s="21" t="s">
        <v>33</v>
      </c>
      <c r="H30" s="15"/>
      <c r="I30" s="17"/>
      <c r="J30" s="14"/>
      <c r="K30" s="18"/>
      <c r="L30" s="18"/>
    </row>
    <row r="31" spans="1:12" ht="15.6" x14ac:dyDescent="0.3">
      <c r="A31" s="35">
        <v>23</v>
      </c>
      <c r="B31" s="18" t="s">
        <v>43</v>
      </c>
      <c r="C31" s="13" t="s">
        <v>41</v>
      </c>
      <c r="D31" s="14" t="s">
        <v>16</v>
      </c>
      <c r="E31" s="15"/>
      <c r="F31" s="16"/>
      <c r="G31" s="21" t="s">
        <v>33</v>
      </c>
      <c r="H31" s="15"/>
      <c r="I31" s="17"/>
      <c r="J31" s="17"/>
      <c r="K31" s="18"/>
      <c r="L31" s="18"/>
    </row>
    <row r="32" spans="1:12" ht="15.6" x14ac:dyDescent="0.3">
      <c r="A32" s="35">
        <v>24</v>
      </c>
      <c r="B32" s="18" t="s">
        <v>44</v>
      </c>
      <c r="C32" s="13" t="s">
        <v>41</v>
      </c>
      <c r="D32" s="14" t="s">
        <v>16</v>
      </c>
      <c r="E32" s="15"/>
      <c r="F32" s="16"/>
      <c r="G32" s="21" t="s">
        <v>33</v>
      </c>
      <c r="H32" s="15"/>
      <c r="I32" s="17"/>
      <c r="J32" s="17"/>
      <c r="K32" s="18"/>
      <c r="L32" s="18"/>
    </row>
    <row r="33" spans="1:18" ht="15.6" x14ac:dyDescent="0.3">
      <c r="A33" s="35">
        <v>25</v>
      </c>
      <c r="B33" s="18" t="s">
        <v>45</v>
      </c>
      <c r="C33" s="13" t="s">
        <v>45</v>
      </c>
      <c r="D33" s="14" t="s">
        <v>16</v>
      </c>
      <c r="E33" s="15"/>
      <c r="F33" s="16"/>
      <c r="G33" s="21" t="s">
        <v>33</v>
      </c>
      <c r="H33" s="15"/>
      <c r="I33" s="17"/>
      <c r="J33" s="17"/>
      <c r="K33" s="18"/>
      <c r="L33" s="18"/>
    </row>
    <row r="34" spans="1:18" ht="15.6" x14ac:dyDescent="0.3">
      <c r="A34" s="35">
        <v>26</v>
      </c>
      <c r="B34" s="18" t="s">
        <v>46</v>
      </c>
      <c r="C34" s="13" t="s">
        <v>47</v>
      </c>
      <c r="D34" s="14" t="s">
        <v>16</v>
      </c>
      <c r="E34" s="15"/>
      <c r="F34" s="16"/>
      <c r="G34" s="21" t="s">
        <v>48</v>
      </c>
      <c r="H34" s="15"/>
      <c r="I34" s="17"/>
      <c r="J34" s="17"/>
      <c r="K34" s="18"/>
      <c r="L34" s="18"/>
    </row>
    <row r="35" spans="1:18" ht="15.6" x14ac:dyDescent="0.3">
      <c r="A35" s="35">
        <v>27</v>
      </c>
      <c r="B35" s="18" t="s">
        <v>49</v>
      </c>
      <c r="C35" s="13" t="s">
        <v>47</v>
      </c>
      <c r="D35" s="14" t="s">
        <v>16</v>
      </c>
      <c r="E35" s="15"/>
      <c r="F35" s="16"/>
      <c r="G35" s="21" t="s">
        <v>48</v>
      </c>
      <c r="H35" s="15"/>
      <c r="I35" s="17"/>
      <c r="J35" s="17"/>
      <c r="K35" s="18"/>
      <c r="L35" s="18"/>
    </row>
    <row r="36" spans="1:18" ht="15.6" x14ac:dyDescent="0.3">
      <c r="A36" s="35">
        <v>28</v>
      </c>
      <c r="B36" s="34" t="s">
        <v>50</v>
      </c>
      <c r="C36" s="13" t="s">
        <v>47</v>
      </c>
      <c r="D36" s="14" t="s">
        <v>16</v>
      </c>
      <c r="E36" s="15"/>
      <c r="F36" s="16"/>
      <c r="G36" s="21" t="s">
        <v>48</v>
      </c>
      <c r="H36" s="15"/>
      <c r="I36" s="17"/>
      <c r="J36" s="17"/>
      <c r="K36" s="18"/>
      <c r="L36" s="18"/>
    </row>
    <row r="37" spans="1:18" ht="15.6" x14ac:dyDescent="0.3">
      <c r="A37" s="35">
        <v>29</v>
      </c>
      <c r="B37" s="18" t="s">
        <v>51</v>
      </c>
      <c r="C37" s="13" t="s">
        <v>47</v>
      </c>
      <c r="D37" s="14" t="s">
        <v>16</v>
      </c>
      <c r="E37" s="15"/>
      <c r="F37" s="16"/>
      <c r="G37" s="21" t="s">
        <v>48</v>
      </c>
      <c r="H37" s="15"/>
      <c r="I37" s="17"/>
      <c r="J37" s="17"/>
      <c r="K37" s="18"/>
      <c r="L37" s="18"/>
    </row>
    <row r="38" spans="1:18" ht="15.6" x14ac:dyDescent="0.3">
      <c r="A38" s="35">
        <v>30</v>
      </c>
      <c r="B38" s="18" t="s">
        <v>52</v>
      </c>
      <c r="C38" s="13" t="s">
        <v>47</v>
      </c>
      <c r="D38" s="14" t="s">
        <v>16</v>
      </c>
      <c r="E38" s="15"/>
      <c r="F38" s="16"/>
      <c r="G38" s="21" t="s">
        <v>48</v>
      </c>
      <c r="H38" s="15"/>
      <c r="I38" s="17"/>
      <c r="J38" s="17"/>
      <c r="K38" s="18"/>
      <c r="L38" s="18"/>
    </row>
    <row r="39" spans="1:18" ht="15.6" x14ac:dyDescent="0.3">
      <c r="A39" s="35">
        <v>31</v>
      </c>
      <c r="B39" s="18" t="s">
        <v>53</v>
      </c>
      <c r="C39" s="13" t="s">
        <v>54</v>
      </c>
      <c r="D39" s="14" t="s">
        <v>16</v>
      </c>
      <c r="E39" s="15"/>
      <c r="F39" s="16"/>
      <c r="G39" s="21" t="s">
        <v>48</v>
      </c>
      <c r="H39" s="15"/>
      <c r="I39" s="17"/>
      <c r="J39" s="17"/>
      <c r="K39" s="18"/>
      <c r="L39" s="18"/>
    </row>
    <row r="40" spans="1:18" ht="15.6" x14ac:dyDescent="0.3">
      <c r="A40" s="35">
        <v>32</v>
      </c>
      <c r="B40" s="18" t="s">
        <v>55</v>
      </c>
      <c r="C40" s="13" t="s">
        <v>54</v>
      </c>
      <c r="D40" s="14" t="s">
        <v>16</v>
      </c>
      <c r="E40" s="15"/>
      <c r="F40" s="16"/>
      <c r="G40" s="21" t="s">
        <v>48</v>
      </c>
      <c r="H40" s="15"/>
      <c r="I40" s="17"/>
      <c r="J40" s="17"/>
      <c r="K40" s="18"/>
      <c r="L40" s="18"/>
    </row>
    <row r="41" spans="1:18" ht="15.6" x14ac:dyDescent="0.3">
      <c r="A41" s="35">
        <v>33</v>
      </c>
      <c r="B41" s="18" t="s">
        <v>56</v>
      </c>
      <c r="C41" s="13" t="s">
        <v>54</v>
      </c>
      <c r="D41" s="14" t="s">
        <v>16</v>
      </c>
      <c r="E41" s="15"/>
      <c r="F41" s="16"/>
      <c r="G41" s="21" t="s">
        <v>48</v>
      </c>
      <c r="H41" s="15"/>
      <c r="I41" s="17"/>
      <c r="J41" s="17"/>
      <c r="K41" s="18"/>
      <c r="L41" s="18"/>
    </row>
    <row r="42" spans="1:18" ht="15.6" x14ac:dyDescent="0.3">
      <c r="A42" s="35">
        <v>34</v>
      </c>
      <c r="B42" s="18" t="s">
        <v>57</v>
      </c>
      <c r="C42" s="13" t="s">
        <v>54</v>
      </c>
      <c r="D42" s="14" t="s">
        <v>16</v>
      </c>
      <c r="E42" s="15"/>
      <c r="F42" s="16"/>
      <c r="G42" s="21" t="s">
        <v>48</v>
      </c>
      <c r="H42" s="15"/>
      <c r="I42" s="17"/>
      <c r="J42" s="17"/>
      <c r="K42" s="18"/>
      <c r="L42" s="18"/>
    </row>
    <row r="43" spans="1:18" ht="15.6" x14ac:dyDescent="0.3">
      <c r="A43" s="35">
        <v>35</v>
      </c>
      <c r="B43" s="18" t="s">
        <v>58</v>
      </c>
      <c r="C43" s="13" t="s">
        <v>54</v>
      </c>
      <c r="D43" s="14" t="s">
        <v>16</v>
      </c>
      <c r="E43" s="15"/>
      <c r="F43" s="16"/>
      <c r="G43" s="21" t="s">
        <v>48</v>
      </c>
      <c r="H43" s="15"/>
      <c r="I43" s="17"/>
      <c r="J43" s="17"/>
      <c r="K43" s="18"/>
      <c r="L43" s="18"/>
    </row>
    <row r="44" spans="1:18" ht="15.6" x14ac:dyDescent="0.3">
      <c r="A44" s="35">
        <v>36</v>
      </c>
      <c r="B44" s="18" t="s">
        <v>59</v>
      </c>
      <c r="C44" s="13" t="s">
        <v>54</v>
      </c>
      <c r="D44" s="14" t="s">
        <v>16</v>
      </c>
      <c r="E44" s="15"/>
      <c r="F44" s="16"/>
      <c r="G44" s="21" t="s">
        <v>48</v>
      </c>
      <c r="H44" s="15"/>
      <c r="I44" s="17"/>
      <c r="J44" s="17"/>
      <c r="K44" s="18"/>
      <c r="L44" s="18"/>
      <c r="M44" s="9"/>
      <c r="P44" s="10"/>
      <c r="Q44" s="11"/>
      <c r="R44" s="12"/>
    </row>
    <row r="45" spans="1:18" ht="15.6" x14ac:dyDescent="0.3">
      <c r="A45" s="35">
        <v>37</v>
      </c>
      <c r="B45" s="18" t="s">
        <v>60</v>
      </c>
      <c r="C45" s="13" t="s">
        <v>61</v>
      </c>
      <c r="D45" s="14" t="s">
        <v>16</v>
      </c>
      <c r="E45" s="15"/>
      <c r="F45" s="16"/>
      <c r="G45" s="21" t="s">
        <v>62</v>
      </c>
      <c r="H45" s="15"/>
      <c r="I45" s="17"/>
      <c r="J45" s="17"/>
      <c r="K45" s="18"/>
      <c r="L45" s="18"/>
    </row>
    <row r="46" spans="1:18" ht="15.6" x14ac:dyDescent="0.3">
      <c r="A46" s="35">
        <v>38</v>
      </c>
      <c r="B46" s="18" t="s">
        <v>63</v>
      </c>
      <c r="C46" s="13" t="s">
        <v>61</v>
      </c>
      <c r="D46" s="14" t="s">
        <v>16</v>
      </c>
      <c r="E46" s="15"/>
      <c r="F46" s="16"/>
      <c r="G46" s="21" t="s">
        <v>62</v>
      </c>
      <c r="H46" s="15"/>
      <c r="I46" s="17"/>
      <c r="J46" s="17"/>
      <c r="K46" s="18"/>
      <c r="L46" s="18"/>
    </row>
    <row r="47" spans="1:18" ht="15.6" x14ac:dyDescent="0.3">
      <c r="A47" s="35">
        <v>39</v>
      </c>
      <c r="B47" s="18" t="s">
        <v>64</v>
      </c>
      <c r="C47" s="13" t="s">
        <v>61</v>
      </c>
      <c r="D47" s="14" t="s">
        <v>16</v>
      </c>
      <c r="E47" s="15"/>
      <c r="F47" s="16"/>
      <c r="G47" s="21" t="s">
        <v>62</v>
      </c>
      <c r="H47" s="15"/>
      <c r="I47" s="17"/>
      <c r="J47" s="17"/>
      <c r="K47" s="18"/>
      <c r="L47" s="18"/>
    </row>
    <row r="48" spans="1:18" ht="15.6" x14ac:dyDescent="0.3">
      <c r="A48" s="35">
        <v>40</v>
      </c>
      <c r="B48" s="18" t="s">
        <v>65</v>
      </c>
      <c r="C48" s="13" t="s">
        <v>61</v>
      </c>
      <c r="D48" s="14" t="s">
        <v>16</v>
      </c>
      <c r="E48" s="15"/>
      <c r="F48" s="16"/>
      <c r="G48" s="21" t="s">
        <v>62</v>
      </c>
      <c r="H48" s="15"/>
      <c r="I48" s="17"/>
      <c r="J48" s="17"/>
      <c r="K48" s="18"/>
      <c r="L48" s="18"/>
    </row>
    <row r="49" spans="1:18" ht="15.6" x14ac:dyDescent="0.3">
      <c r="A49" s="35">
        <v>41</v>
      </c>
      <c r="B49" s="18" t="s">
        <v>66</v>
      </c>
      <c r="C49" s="13" t="s">
        <v>61</v>
      </c>
      <c r="D49" s="14" t="s">
        <v>16</v>
      </c>
      <c r="E49" s="15"/>
      <c r="F49" s="16"/>
      <c r="G49" s="21" t="s">
        <v>62</v>
      </c>
      <c r="H49" s="15"/>
      <c r="I49" s="17"/>
      <c r="J49" s="17"/>
      <c r="K49" s="18"/>
      <c r="L49" s="18"/>
    </row>
    <row r="50" spans="1:18" ht="15.6" x14ac:dyDescent="0.3">
      <c r="A50" s="35">
        <v>42</v>
      </c>
      <c r="B50" s="18" t="s">
        <v>67</v>
      </c>
      <c r="C50" s="13" t="s">
        <v>61</v>
      </c>
      <c r="D50" s="14" t="s">
        <v>16</v>
      </c>
      <c r="E50" s="15"/>
      <c r="F50" s="16"/>
      <c r="G50" s="21" t="s">
        <v>62</v>
      </c>
      <c r="H50" s="15"/>
      <c r="I50" s="17"/>
      <c r="J50" s="14"/>
      <c r="K50" s="18"/>
      <c r="L50" s="18"/>
      <c r="M50" s="9"/>
      <c r="P50" s="10"/>
      <c r="Q50" s="11"/>
      <c r="R50" s="12"/>
    </row>
    <row r="51" spans="1:18" ht="15.6" x14ac:dyDescent="0.3">
      <c r="A51" s="35">
        <v>43</v>
      </c>
      <c r="B51" s="18" t="s">
        <v>68</v>
      </c>
      <c r="C51" s="13" t="s">
        <v>69</v>
      </c>
      <c r="D51" s="14" t="s">
        <v>16</v>
      </c>
      <c r="E51" s="15"/>
      <c r="F51" s="16"/>
      <c r="G51" s="21" t="s">
        <v>62</v>
      </c>
      <c r="H51" s="15"/>
      <c r="I51" s="17"/>
      <c r="J51" s="14"/>
      <c r="K51" s="18"/>
      <c r="L51" s="18"/>
      <c r="M51" s="9"/>
      <c r="P51" s="10"/>
      <c r="Q51" s="11"/>
      <c r="R51" s="12"/>
    </row>
    <row r="52" spans="1:18" ht="15.6" x14ac:dyDescent="0.3">
      <c r="A52" s="35">
        <v>44</v>
      </c>
      <c r="B52" s="18" t="s">
        <v>70</v>
      </c>
      <c r="C52" s="13" t="s">
        <v>69</v>
      </c>
      <c r="D52" s="14" t="s">
        <v>16</v>
      </c>
      <c r="E52" s="15"/>
      <c r="F52" s="16"/>
      <c r="G52" s="21" t="s">
        <v>62</v>
      </c>
      <c r="H52" s="15"/>
      <c r="I52" s="17"/>
      <c r="J52" s="14"/>
      <c r="K52" s="18"/>
      <c r="L52" s="18"/>
      <c r="M52" s="9"/>
      <c r="P52" s="10"/>
      <c r="Q52" s="11"/>
      <c r="R52" s="12"/>
    </row>
    <row r="53" spans="1:18" ht="15.6" x14ac:dyDescent="0.3">
      <c r="A53" s="35">
        <v>45</v>
      </c>
      <c r="B53" s="18" t="s">
        <v>71</v>
      </c>
      <c r="C53" s="13" t="s">
        <v>69</v>
      </c>
      <c r="D53" s="14" t="s">
        <v>16</v>
      </c>
      <c r="E53" s="15"/>
      <c r="F53" s="16"/>
      <c r="G53" s="21" t="s">
        <v>62</v>
      </c>
      <c r="H53" s="15"/>
      <c r="I53" s="17"/>
      <c r="J53" s="14"/>
      <c r="K53" s="18"/>
      <c r="L53" s="18"/>
      <c r="M53" s="9"/>
      <c r="P53" s="10"/>
      <c r="Q53" s="11"/>
      <c r="R53" s="12"/>
    </row>
    <row r="54" spans="1:18" ht="15.6" x14ac:dyDescent="0.3">
      <c r="A54" s="35">
        <v>46</v>
      </c>
      <c r="B54" s="18" t="s">
        <v>72</v>
      </c>
      <c r="C54" s="13" t="s">
        <v>69</v>
      </c>
      <c r="D54" s="14" t="s">
        <v>16</v>
      </c>
      <c r="E54" s="15"/>
      <c r="F54" s="16"/>
      <c r="G54" s="21" t="s">
        <v>62</v>
      </c>
      <c r="H54" s="15"/>
      <c r="I54" s="17"/>
      <c r="J54" s="14"/>
      <c r="K54" s="18"/>
      <c r="L54" s="18"/>
      <c r="M54" s="9"/>
      <c r="P54" s="10"/>
      <c r="Q54" s="11"/>
      <c r="R54" s="12"/>
    </row>
    <row r="55" spans="1:18" ht="15.6" x14ac:dyDescent="0.3">
      <c r="A55" s="35">
        <v>47</v>
      </c>
      <c r="B55" s="18" t="s">
        <v>73</v>
      </c>
      <c r="C55" s="13" t="s">
        <v>69</v>
      </c>
      <c r="D55" s="14" t="s">
        <v>16</v>
      </c>
      <c r="E55" s="15"/>
      <c r="F55" s="16"/>
      <c r="G55" s="21" t="s">
        <v>62</v>
      </c>
      <c r="H55" s="22"/>
      <c r="I55" s="22"/>
      <c r="J55" s="22"/>
      <c r="K55" s="19"/>
      <c r="L55" s="19"/>
      <c r="M55" s="9"/>
      <c r="P55" s="10"/>
      <c r="Q55" s="11"/>
      <c r="R55" s="12"/>
    </row>
    <row r="56" spans="1:18" ht="15.6" x14ac:dyDescent="0.3">
      <c r="A56" s="35">
        <v>48</v>
      </c>
      <c r="B56" s="33" t="s">
        <v>74</v>
      </c>
      <c r="C56" s="19" t="s">
        <v>75</v>
      </c>
      <c r="D56" s="14" t="s">
        <v>16</v>
      </c>
      <c r="E56" s="15"/>
      <c r="F56" s="16"/>
      <c r="G56" s="21" t="s">
        <v>76</v>
      </c>
      <c r="H56" s="22"/>
      <c r="I56" s="22"/>
      <c r="J56" s="22"/>
      <c r="K56" s="19"/>
      <c r="L56" s="19"/>
    </row>
    <row r="57" spans="1:18" ht="15.6" x14ac:dyDescent="0.3">
      <c r="A57" s="35">
        <v>49</v>
      </c>
      <c r="B57" s="33" t="s">
        <v>77</v>
      </c>
      <c r="C57" s="19" t="s">
        <v>75</v>
      </c>
      <c r="D57" s="14" t="s">
        <v>16</v>
      </c>
      <c r="E57" s="15"/>
      <c r="F57" s="16"/>
      <c r="G57" s="21" t="s">
        <v>76</v>
      </c>
      <c r="H57" s="22"/>
      <c r="I57" s="22"/>
      <c r="J57" s="22"/>
      <c r="K57" s="19"/>
      <c r="L57" s="19"/>
    </row>
    <row r="58" spans="1:18" ht="15.6" x14ac:dyDescent="0.3">
      <c r="A58" s="35">
        <v>50</v>
      </c>
      <c r="B58" s="33" t="s">
        <v>78</v>
      </c>
      <c r="C58" s="19" t="s">
        <v>75</v>
      </c>
      <c r="D58" s="14" t="s">
        <v>16</v>
      </c>
      <c r="E58" s="15"/>
      <c r="F58" s="16"/>
      <c r="G58" s="21" t="s">
        <v>76</v>
      </c>
      <c r="H58" s="22"/>
      <c r="I58" s="22"/>
      <c r="J58" s="22"/>
      <c r="K58" s="19"/>
      <c r="L58" s="19"/>
    </row>
    <row r="59" spans="1:18" ht="15.6" x14ac:dyDescent="0.3">
      <c r="A59" s="35">
        <v>51</v>
      </c>
      <c r="B59" s="33" t="s">
        <v>79</v>
      </c>
      <c r="C59" s="19" t="s">
        <v>75</v>
      </c>
      <c r="D59" s="14" t="s">
        <v>16</v>
      </c>
      <c r="E59" s="15"/>
      <c r="F59" s="16"/>
      <c r="G59" s="21" t="s">
        <v>76</v>
      </c>
      <c r="H59" s="22"/>
      <c r="I59" s="22"/>
      <c r="J59" s="22"/>
      <c r="K59" s="19"/>
      <c r="L59" s="19"/>
    </row>
    <row r="60" spans="1:18" ht="15.6" x14ac:dyDescent="0.3">
      <c r="A60" s="35">
        <v>52</v>
      </c>
      <c r="B60" s="33" t="s">
        <v>80</v>
      </c>
      <c r="C60" s="19" t="s">
        <v>75</v>
      </c>
      <c r="D60" s="14" t="s">
        <v>16</v>
      </c>
      <c r="E60" s="15"/>
      <c r="F60" s="16"/>
      <c r="G60" s="21" t="s">
        <v>76</v>
      </c>
      <c r="H60" s="22"/>
      <c r="I60" s="22"/>
      <c r="J60" s="22"/>
      <c r="K60" s="19"/>
      <c r="L60" s="19"/>
    </row>
    <row r="61" spans="1:18" ht="15.6" x14ac:dyDescent="0.3">
      <c r="A61" s="35">
        <v>53</v>
      </c>
      <c r="B61" s="18" t="s">
        <v>81</v>
      </c>
      <c r="C61" s="13" t="s">
        <v>82</v>
      </c>
      <c r="D61" s="14" t="s">
        <v>16</v>
      </c>
      <c r="E61" s="15"/>
      <c r="F61" s="16"/>
      <c r="G61" s="21" t="s">
        <v>76</v>
      </c>
      <c r="H61" s="22"/>
      <c r="I61" s="22"/>
      <c r="J61" s="22"/>
      <c r="K61" s="19"/>
      <c r="L61" s="19"/>
    </row>
    <row r="62" spans="1:18" ht="15.6" x14ac:dyDescent="0.3">
      <c r="A62" s="35">
        <v>54</v>
      </c>
      <c r="B62" s="18" t="s">
        <v>83</v>
      </c>
      <c r="C62" s="13" t="s">
        <v>82</v>
      </c>
      <c r="D62" s="14" t="s">
        <v>16</v>
      </c>
      <c r="E62" s="15"/>
      <c r="F62" s="16"/>
      <c r="G62" s="21" t="s">
        <v>76</v>
      </c>
      <c r="H62" s="22"/>
      <c r="I62" s="22"/>
      <c r="J62" s="22"/>
      <c r="K62" s="19"/>
      <c r="L62" s="19"/>
    </row>
    <row r="63" spans="1:18" ht="15.6" x14ac:dyDescent="0.3">
      <c r="A63" s="35">
        <v>55</v>
      </c>
      <c r="B63" s="18" t="s">
        <v>84</v>
      </c>
      <c r="C63" s="13" t="s">
        <v>82</v>
      </c>
      <c r="D63" s="14" t="s">
        <v>16</v>
      </c>
      <c r="E63" s="15"/>
      <c r="F63" s="16"/>
      <c r="G63" s="21" t="s">
        <v>76</v>
      </c>
      <c r="H63" s="22"/>
      <c r="I63" s="22"/>
      <c r="J63" s="22"/>
      <c r="K63" s="19"/>
      <c r="L63" s="19"/>
    </row>
    <row r="64" spans="1:18" ht="15.6" x14ac:dyDescent="0.3">
      <c r="A64" s="35">
        <v>56</v>
      </c>
      <c r="B64" s="18" t="s">
        <v>85</v>
      </c>
      <c r="C64" s="13" t="s">
        <v>82</v>
      </c>
      <c r="D64" s="14" t="s">
        <v>16</v>
      </c>
      <c r="E64" s="15"/>
      <c r="F64" s="16"/>
      <c r="G64" s="21" t="s">
        <v>76</v>
      </c>
      <c r="H64" s="22"/>
      <c r="I64" s="22"/>
      <c r="J64" s="22"/>
      <c r="K64" s="19"/>
      <c r="L64" s="19"/>
    </row>
    <row r="65" spans="1:12" ht="15.6" x14ac:dyDescent="0.3">
      <c r="A65" s="35">
        <v>57</v>
      </c>
      <c r="B65" s="18" t="s">
        <v>86</v>
      </c>
      <c r="C65" s="13" t="s">
        <v>82</v>
      </c>
      <c r="D65" s="14" t="s">
        <v>16</v>
      </c>
      <c r="E65" s="15"/>
      <c r="F65" s="16"/>
      <c r="G65" s="21" t="s">
        <v>76</v>
      </c>
      <c r="H65" s="22"/>
      <c r="I65" s="22"/>
      <c r="J65" s="22"/>
      <c r="K65" s="19"/>
      <c r="L65" s="19"/>
    </row>
    <row r="66" spans="1:12" ht="15.6" x14ac:dyDescent="0.3">
      <c r="A66" s="35">
        <v>58</v>
      </c>
      <c r="B66" s="18" t="s">
        <v>87</v>
      </c>
      <c r="C66" s="13" t="s">
        <v>82</v>
      </c>
      <c r="D66" s="14" t="s">
        <v>16</v>
      </c>
      <c r="E66" s="15"/>
      <c r="F66" s="16"/>
      <c r="G66" s="21" t="s">
        <v>76</v>
      </c>
      <c r="H66" s="22"/>
      <c r="I66" s="22"/>
      <c r="J66" s="22"/>
      <c r="K66" s="19"/>
      <c r="L66" s="19"/>
    </row>
  </sheetData>
  <autoFilter ref="B8:L15"/>
  <mergeCells count="2">
    <mergeCell ref="B5:E5"/>
    <mergeCell ref="B6:E6"/>
  </mergeCells>
  <phoneticPr fontId="10" type="noConversion"/>
  <dataValidations count="1">
    <dataValidation type="list" allowBlank="1" showInputMessage="1" showErrorMessage="1" sqref="R44:R45 R50:R55 H9:H54 E9:E66">
      <formula1>"Iteration 1, Iteration 2, Iteration 3, Final"</formula1>
    </dataValidation>
  </dataValidation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Note!$C$2:$C$5</xm:f>
          </x14:formula1>
          <xm:sqref>Q44:Q45 Q50:Q55</xm:sqref>
        </x14:dataValidation>
        <x14:dataValidation type="list" allowBlank="1" showInputMessage="1" showErrorMessage="1">
          <x14:formula1>
            <xm:f>Note!$G$2:$G$4</xm:f>
          </x14:formula1>
          <xm:sqref>D9:D66</xm:sqref>
        </x14:dataValidation>
        <x14:dataValidation type="list" allowBlank="1" showInputMessage="1" showErrorMessage="1">
          <x14:formula1>
            <xm:f>Note!$C$2:$C$6</xm:f>
          </x14:formula1>
          <xm:sqref>G9:G66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9" sqref="E9"/>
    </sheetView>
  </sheetViews>
  <sheetFormatPr defaultRowHeight="14.4" x14ac:dyDescent="0.3"/>
  <cols>
    <col min="1" max="1" width="8.33203125" bestFit="1" customWidth="1"/>
    <col min="2" max="2" width="18.44140625" bestFit="1" customWidth="1"/>
    <col min="3" max="3" width="16.44140625" bestFit="1" customWidth="1"/>
    <col min="4" max="4" width="27.44140625" bestFit="1" customWidth="1"/>
    <col min="5" max="5" width="27.44140625" customWidth="1"/>
    <col min="6" max="6" width="16.44140625" bestFit="1" customWidth="1"/>
    <col min="7" max="7" width="13.44140625" bestFit="1" customWidth="1"/>
    <col min="8" max="8" width="14.5546875" bestFit="1" customWidth="1"/>
  </cols>
  <sheetData>
    <row r="1" spans="1:8" x14ac:dyDescent="0.3">
      <c r="A1" s="3" t="s">
        <v>2</v>
      </c>
      <c r="B1" s="3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5</v>
      </c>
      <c r="H1" s="4" t="s">
        <v>93</v>
      </c>
    </row>
    <row r="2" spans="1:8" x14ac:dyDescent="0.3">
      <c r="A2" s="22">
        <v>1</v>
      </c>
      <c r="B2" s="22" t="s">
        <v>94</v>
      </c>
      <c r="C2" s="5" t="s">
        <v>17</v>
      </c>
      <c r="D2" s="6" t="s">
        <v>95</v>
      </c>
      <c r="E2" s="40">
        <f ca="1">'Story point'!N3</f>
        <v>0.22807017543859648</v>
      </c>
      <c r="F2" s="7" t="s">
        <v>96</v>
      </c>
      <c r="G2" s="22" t="s">
        <v>16</v>
      </c>
      <c r="H2" s="22">
        <v>1</v>
      </c>
    </row>
    <row r="3" spans="1:8" x14ac:dyDescent="0.3">
      <c r="A3" s="22">
        <v>2</v>
      </c>
      <c r="B3" s="22" t="s">
        <v>97</v>
      </c>
      <c r="C3" s="5" t="s">
        <v>33</v>
      </c>
      <c r="D3" s="6" t="s">
        <v>98</v>
      </c>
      <c r="E3" s="40">
        <f ca="1">'Story point'!N4</f>
        <v>0.19298245614035087</v>
      </c>
      <c r="F3" s="7" t="s">
        <v>99</v>
      </c>
      <c r="G3" s="22" t="s">
        <v>100</v>
      </c>
      <c r="H3" s="22">
        <v>2</v>
      </c>
    </row>
    <row r="4" spans="1:8" x14ac:dyDescent="0.3">
      <c r="A4" s="22">
        <v>3</v>
      </c>
      <c r="B4" s="22" t="s">
        <v>101</v>
      </c>
      <c r="C4" s="5" t="s">
        <v>62</v>
      </c>
      <c r="D4" s="6" t="s">
        <v>102</v>
      </c>
      <c r="E4" s="40">
        <f ca="1">'Story point'!N5</f>
        <v>0.19298245614035087</v>
      </c>
      <c r="F4" s="7" t="s">
        <v>103</v>
      </c>
      <c r="G4" s="22" t="s">
        <v>104</v>
      </c>
      <c r="H4" s="22">
        <v>3</v>
      </c>
    </row>
    <row r="5" spans="1:8" x14ac:dyDescent="0.3">
      <c r="A5" s="22">
        <v>4</v>
      </c>
      <c r="B5" s="22" t="s">
        <v>105</v>
      </c>
      <c r="C5" s="5" t="s">
        <v>48</v>
      </c>
      <c r="D5" s="6" t="s">
        <v>106</v>
      </c>
      <c r="E5" s="40">
        <f ca="1">'Story point'!N6</f>
        <v>0.19298245614035087</v>
      </c>
      <c r="F5" s="7" t="s">
        <v>107</v>
      </c>
      <c r="G5" s="22"/>
      <c r="H5" s="22"/>
    </row>
    <row r="6" spans="1:8" x14ac:dyDescent="0.3">
      <c r="A6" s="22">
        <v>5</v>
      </c>
      <c r="B6" s="22" t="s">
        <v>108</v>
      </c>
      <c r="C6" s="5" t="s">
        <v>76</v>
      </c>
      <c r="D6" s="6" t="s">
        <v>109</v>
      </c>
      <c r="E6" s="40"/>
      <c r="F6" s="22">
        <v>857078804</v>
      </c>
      <c r="G6" s="22"/>
      <c r="H6" s="22"/>
    </row>
  </sheetData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B7" zoomScale="85" zoomScaleNormal="85" workbookViewId="0">
      <selection activeCell="K22" sqref="K22"/>
    </sheetView>
  </sheetViews>
  <sheetFormatPr defaultRowHeight="14.4" x14ac:dyDescent="0.3"/>
  <cols>
    <col min="1" max="1" width="8.6640625" style="1"/>
    <col min="2" max="2" width="32.109375" customWidth="1"/>
    <col min="3" max="4" width="19.44140625" customWidth="1"/>
    <col min="5" max="5" width="11.5546875" customWidth="1"/>
    <col min="6" max="6" width="19.44140625" customWidth="1"/>
    <col min="7" max="7" width="15.44140625" style="8" customWidth="1"/>
    <col min="9" max="9" width="14.6640625" customWidth="1"/>
    <col min="10" max="10" width="8.6640625" style="8"/>
    <col min="11" max="11" width="9.21875" customWidth="1"/>
    <col min="12" max="12" width="23.88671875" customWidth="1"/>
    <col min="13" max="13" width="12.44140625" bestFit="1" customWidth="1"/>
    <col min="14" max="14" width="25.109375" bestFit="1" customWidth="1"/>
  </cols>
  <sheetData>
    <row r="1" spans="1:14" x14ac:dyDescent="0.3">
      <c r="A1" s="46"/>
      <c r="B1" s="46"/>
      <c r="C1" s="46"/>
      <c r="D1" s="46"/>
      <c r="E1" s="46"/>
      <c r="F1" s="46"/>
      <c r="G1" s="46"/>
    </row>
    <row r="2" spans="1:14" s="23" customFormat="1" x14ac:dyDescent="0.3">
      <c r="A2" s="25" t="s">
        <v>110</v>
      </c>
      <c r="B2" s="26" t="s">
        <v>111</v>
      </c>
      <c r="C2" s="26" t="s">
        <v>112</v>
      </c>
      <c r="D2" s="26" t="s">
        <v>113</v>
      </c>
      <c r="E2" s="26" t="s">
        <v>114</v>
      </c>
      <c r="F2" s="26" t="s">
        <v>115</v>
      </c>
      <c r="G2" s="29" t="s">
        <v>116</v>
      </c>
      <c r="J2" s="37" t="s">
        <v>110</v>
      </c>
      <c r="K2" s="38" t="s">
        <v>117</v>
      </c>
      <c r="L2" s="38" t="s">
        <v>115</v>
      </c>
      <c r="M2" s="38" t="s">
        <v>93</v>
      </c>
      <c r="N2" s="38" t="s">
        <v>118</v>
      </c>
    </row>
    <row r="3" spans="1:14" x14ac:dyDescent="0.3">
      <c r="A3" s="24">
        <v>1</v>
      </c>
      <c r="B3" s="54" t="str">
        <f>'Product Backlog'!B9</f>
        <v>View account detail</v>
      </c>
      <c r="C3" s="19" t="str">
        <f>'Product Backlog'!C9</f>
        <v>Manage accounts</v>
      </c>
      <c r="D3" s="19" t="str">
        <f>'Product Backlog'!D9</f>
        <v>Simple</v>
      </c>
      <c r="E3" s="19">
        <f>'Product Backlog'!H9</f>
        <v>0</v>
      </c>
      <c r="F3" s="5" t="s">
        <v>125</v>
      </c>
      <c r="G3" s="22">
        <f>VLOOKUP(D3,IOT[[Complexity]:[Story point]],2,0)</f>
        <v>1</v>
      </c>
      <c r="J3" s="22">
        <v>1</v>
      </c>
      <c r="K3" s="31" t="s">
        <v>121</v>
      </c>
      <c r="L3" s="32" t="s">
        <v>120</v>
      </c>
      <c r="M3" s="19">
        <f ca="1">SUMIF(Table2[[Họ và tên]:[Điểm nhiệm vụ]],L3,Table2[Điểm nhiệm vụ])</f>
        <v>13</v>
      </c>
      <c r="N3" s="39">
        <f ca="1">M3/$M$8</f>
        <v>0.22807017543859648</v>
      </c>
    </row>
    <row r="4" spans="1:14" x14ac:dyDescent="0.3">
      <c r="A4" s="24">
        <v>2</v>
      </c>
      <c r="B4" s="54" t="str">
        <f>'Product Backlog'!B10</f>
        <v>View accounts list</v>
      </c>
      <c r="C4" s="19" t="str">
        <f>'Product Backlog'!C10</f>
        <v>Manage accounts</v>
      </c>
      <c r="D4" s="19" t="str">
        <f>'Product Backlog'!D10</f>
        <v>Simple</v>
      </c>
      <c r="E4" s="19">
        <f>'Product Backlog'!H10</f>
        <v>0</v>
      </c>
      <c r="F4" s="32" t="s">
        <v>122</v>
      </c>
      <c r="G4" s="22">
        <f>VLOOKUP(D4,IOT[[Complexity]:[Story point]],2,0)</f>
        <v>1</v>
      </c>
      <c r="J4" s="22">
        <v>2</v>
      </c>
      <c r="K4" s="43" t="s">
        <v>184</v>
      </c>
      <c r="L4" s="5" t="s">
        <v>123</v>
      </c>
      <c r="M4" s="19">
        <f ca="1">SUMIF(Table2[[Họ và tên]:[Điểm nhiệm vụ]],L4,Table2[Điểm nhiệm vụ])</f>
        <v>11</v>
      </c>
      <c r="N4" s="39">
        <f ca="1">M4/$M$8</f>
        <v>0.19298245614035087</v>
      </c>
    </row>
    <row r="5" spans="1:14" x14ac:dyDescent="0.3">
      <c r="A5" s="24">
        <v>3</v>
      </c>
      <c r="B5" s="54" t="str">
        <f>'Product Backlog'!B11</f>
        <v>Add account</v>
      </c>
      <c r="C5" s="19" t="str">
        <f>'Product Backlog'!C11</f>
        <v>Manage accounts</v>
      </c>
      <c r="D5" s="19" t="str">
        <f>'Product Backlog'!D11</f>
        <v>Simple</v>
      </c>
      <c r="E5" s="19">
        <f>'Product Backlog'!H11</f>
        <v>0</v>
      </c>
      <c r="F5" s="5" t="s">
        <v>125</v>
      </c>
      <c r="G5" s="22">
        <f>VLOOKUP(D5,IOT[[Complexity]:[Story point]],2,0)</f>
        <v>1</v>
      </c>
      <c r="J5" s="22">
        <v>3</v>
      </c>
      <c r="K5" s="51" t="s">
        <v>185</v>
      </c>
      <c r="L5" s="32" t="s">
        <v>124</v>
      </c>
      <c r="M5" s="19">
        <f ca="1">SUMIF(Table2[[Họ và tên]:[Điểm nhiệm vụ]],L5,Table2[Điểm nhiệm vụ])</f>
        <v>11</v>
      </c>
      <c r="N5" s="39">
        <f ca="1">M5/$M$8</f>
        <v>0.19298245614035087</v>
      </c>
    </row>
    <row r="6" spans="1:14" x14ac:dyDescent="0.3">
      <c r="A6" s="24">
        <v>4</v>
      </c>
      <c r="B6" s="54" t="str">
        <f>'Product Backlog'!B12</f>
        <v>Edit account</v>
      </c>
      <c r="C6" s="19" t="str">
        <f>'Product Backlog'!C12</f>
        <v>Manage accounts</v>
      </c>
      <c r="D6" s="19" t="str">
        <f>'Product Backlog'!D12</f>
        <v>Simple</v>
      </c>
      <c r="E6" s="19">
        <f>'Product Backlog'!H12</f>
        <v>0</v>
      </c>
      <c r="F6" s="19" t="s">
        <v>120</v>
      </c>
      <c r="G6" s="22">
        <f>VLOOKUP(D6,IOT[[Complexity]:[Story point]],2,0)</f>
        <v>1</v>
      </c>
      <c r="J6" s="22">
        <v>4</v>
      </c>
      <c r="K6" s="51" t="s">
        <v>187</v>
      </c>
      <c r="L6" s="5" t="s">
        <v>125</v>
      </c>
      <c r="M6" s="19">
        <f ca="1">SUMIF(Table2[[Họ và tên]:[Điểm nhiệm vụ]],L6,Table2[Điểm nhiệm vụ])</f>
        <v>11</v>
      </c>
      <c r="N6" s="39">
        <f ca="1">M6/$M$8</f>
        <v>0.19298245614035087</v>
      </c>
    </row>
    <row r="7" spans="1:14" x14ac:dyDescent="0.3">
      <c r="A7" s="24">
        <v>5</v>
      </c>
      <c r="B7" s="54" t="str">
        <f>'Product Backlog'!B13</f>
        <v>Delete account</v>
      </c>
      <c r="C7" s="19" t="str">
        <f>'Product Backlog'!C13</f>
        <v>Manage accounts</v>
      </c>
      <c r="D7" s="19" t="str">
        <f>'Product Backlog'!D13</f>
        <v>Simple</v>
      </c>
      <c r="E7" s="19">
        <f>'Product Backlog'!H13</f>
        <v>0</v>
      </c>
      <c r="F7" s="32" t="s">
        <v>124</v>
      </c>
      <c r="G7" s="43">
        <f>VLOOKUP(D7,IOT[[Complexity]:[Story point]],2,0)</f>
        <v>1</v>
      </c>
      <c r="J7" s="22">
        <v>5</v>
      </c>
      <c r="K7" s="51" t="s">
        <v>186</v>
      </c>
      <c r="L7" s="32" t="s">
        <v>122</v>
      </c>
      <c r="M7" s="19">
        <f ca="1">SUMIF(Table2[[Họ và tên]:[Điểm nhiệm vụ]],L7,Table2[Điểm nhiệm vụ])</f>
        <v>11</v>
      </c>
      <c r="N7" s="41">
        <f ca="1">M7/$M$8</f>
        <v>0.19298245614035087</v>
      </c>
    </row>
    <row r="8" spans="1:14" x14ac:dyDescent="0.3">
      <c r="A8" s="24">
        <v>6</v>
      </c>
      <c r="B8" s="48" t="s">
        <v>149</v>
      </c>
      <c r="C8" s="19" t="str">
        <f>'Product Backlog'!C13</f>
        <v>Manage accounts</v>
      </c>
      <c r="D8" s="19" t="str">
        <f>'Product Backlog'!D13</f>
        <v>Simple</v>
      </c>
      <c r="E8" s="19">
        <f>'Product Backlog'!H13</f>
        <v>0</v>
      </c>
      <c r="F8" s="19" t="s">
        <v>120</v>
      </c>
      <c r="G8" s="22">
        <f>VLOOKUP(D8,IOT[[Complexity]:[Story point]],2,0)</f>
        <v>1</v>
      </c>
      <c r="J8" s="47" t="s">
        <v>119</v>
      </c>
      <c r="K8" s="47"/>
      <c r="L8" s="47"/>
      <c r="M8" s="19">
        <f ca="1">SUM(Table3[Story point])</f>
        <v>57</v>
      </c>
      <c r="N8" s="39">
        <f ca="1">SUM(N3:N7)</f>
        <v>0.99999999999999978</v>
      </c>
    </row>
    <row r="9" spans="1:14" x14ac:dyDescent="0.3">
      <c r="A9" s="24">
        <v>7</v>
      </c>
      <c r="B9" s="19" t="s">
        <v>148</v>
      </c>
      <c r="C9" s="19" t="str">
        <f>'Product Backlog'!C14</f>
        <v>Manage accounts</v>
      </c>
      <c r="D9" s="19" t="str">
        <f>'Product Backlog'!D14</f>
        <v>Simple</v>
      </c>
      <c r="E9" s="19">
        <f>'Product Backlog'!H14</f>
        <v>0</v>
      </c>
      <c r="F9" s="19" t="s">
        <v>120</v>
      </c>
      <c r="G9" s="22">
        <f>VLOOKUP(D9,IOT[[Complexity]:[Story point]],2,0)</f>
        <v>1</v>
      </c>
    </row>
    <row r="10" spans="1:14" x14ac:dyDescent="0.3">
      <c r="A10" s="24">
        <v>8</v>
      </c>
      <c r="B10" s="19" t="str">
        <f>'Product Backlog'!B15</f>
        <v>View profile</v>
      </c>
      <c r="C10" s="19" t="str">
        <f>'Product Backlog'!C15</f>
        <v>Manage profile</v>
      </c>
      <c r="D10" s="19" t="str">
        <f>'Product Backlog'!D15</f>
        <v>Simple</v>
      </c>
      <c r="E10" s="19">
        <f>'Product Backlog'!H15</f>
        <v>0</v>
      </c>
      <c r="F10" s="19" t="s">
        <v>120</v>
      </c>
      <c r="G10" s="22">
        <f>VLOOKUP(D10,IOT[[Complexity]:[Story point]],2,0)</f>
        <v>1</v>
      </c>
      <c r="I10" t="s">
        <v>200</v>
      </c>
      <c r="M10" s="49"/>
      <c r="N10" s="49"/>
    </row>
    <row r="11" spans="1:14" x14ac:dyDescent="0.3">
      <c r="A11" s="24">
        <v>9</v>
      </c>
      <c r="B11" s="19" t="str">
        <f>'Product Backlog'!B16</f>
        <v>Edit profile</v>
      </c>
      <c r="C11" s="19" t="str">
        <f>'Product Backlog'!C16</f>
        <v>Manage profile</v>
      </c>
      <c r="D11" s="19" t="str">
        <f>'Product Backlog'!D16</f>
        <v>Simple</v>
      </c>
      <c r="E11" s="19">
        <f>'Product Backlog'!H16</f>
        <v>0</v>
      </c>
      <c r="F11" s="19" t="s">
        <v>120</v>
      </c>
      <c r="G11" s="22">
        <f>VLOOKUP(D11,IOT[[Complexity]:[Story point]],2,0)</f>
        <v>1</v>
      </c>
      <c r="K11" s="19" t="s">
        <v>194</v>
      </c>
      <c r="L11" s="19" t="s">
        <v>188</v>
      </c>
      <c r="M11" s="19" t="s">
        <v>193</v>
      </c>
      <c r="N11" s="49"/>
    </row>
    <row r="12" spans="1:14" x14ac:dyDescent="0.3">
      <c r="A12" s="24">
        <v>10</v>
      </c>
      <c r="B12" s="54" t="str">
        <f>'Product Backlog'!B17</f>
        <v>Change password</v>
      </c>
      <c r="C12" s="19" t="str">
        <f>'Product Backlog'!C17</f>
        <v>Manage profile</v>
      </c>
      <c r="D12" s="19" t="str">
        <f>'Product Backlog'!D17</f>
        <v>Simple</v>
      </c>
      <c r="E12" s="19">
        <f>'Product Backlog'!H17</f>
        <v>0</v>
      </c>
      <c r="F12" s="19" t="s">
        <v>120</v>
      </c>
      <c r="G12" s="22">
        <f>VLOOKUP(D12,IOT[[Complexity]:[Story point]],2,0)</f>
        <v>1</v>
      </c>
      <c r="K12" s="19" t="s">
        <v>175</v>
      </c>
      <c r="L12" s="19" t="s">
        <v>189</v>
      </c>
      <c r="M12" s="19" t="s">
        <v>193</v>
      </c>
      <c r="N12" s="49"/>
    </row>
    <row r="13" spans="1:14" x14ac:dyDescent="0.3">
      <c r="A13" s="24">
        <v>11</v>
      </c>
      <c r="B13" s="54" t="str">
        <f>'Product Backlog'!B18</f>
        <v>Forgot password</v>
      </c>
      <c r="C13" s="19" t="str">
        <f>'Product Backlog'!C18</f>
        <v>Forgot password</v>
      </c>
      <c r="D13" s="19" t="str">
        <f>'Product Backlog'!D18</f>
        <v>Simple</v>
      </c>
      <c r="E13" s="19">
        <f>'Product Backlog'!H18</f>
        <v>0</v>
      </c>
      <c r="F13" s="19" t="s">
        <v>120</v>
      </c>
      <c r="G13" s="22">
        <v>1</v>
      </c>
      <c r="K13" s="19" t="s">
        <v>178</v>
      </c>
      <c r="L13" s="19" t="s">
        <v>192</v>
      </c>
      <c r="M13" s="19" t="s">
        <v>193</v>
      </c>
      <c r="N13" s="49"/>
    </row>
    <row r="14" spans="1:14" x14ac:dyDescent="0.3">
      <c r="A14" s="24">
        <v>12</v>
      </c>
      <c r="B14" s="19" t="str">
        <f>'Product Backlog'!B19</f>
        <v>Register</v>
      </c>
      <c r="C14" s="19" t="str">
        <f>'Product Backlog'!C19</f>
        <v>Register</v>
      </c>
      <c r="D14" s="19" t="str">
        <f>'Product Backlog'!D19</f>
        <v>Simple</v>
      </c>
      <c r="E14" s="19">
        <f>'Product Backlog'!H19</f>
        <v>0</v>
      </c>
      <c r="F14" s="19" t="s">
        <v>120</v>
      </c>
      <c r="G14" s="22">
        <f>VLOOKUP(D14,IOT[[Complexity]:[Story point]],2,0)</f>
        <v>1</v>
      </c>
      <c r="K14" s="19" t="s">
        <v>141</v>
      </c>
      <c r="L14" s="19" t="s">
        <v>190</v>
      </c>
      <c r="M14" s="19" t="s">
        <v>193</v>
      </c>
      <c r="N14" s="49"/>
    </row>
    <row r="15" spans="1:14" x14ac:dyDescent="0.3">
      <c r="A15" s="24">
        <v>13</v>
      </c>
      <c r="B15" s="19" t="str">
        <f>'Product Backlog'!B20</f>
        <v>Login</v>
      </c>
      <c r="C15" s="19" t="str">
        <f>'Product Backlog'!C20</f>
        <v>Login</v>
      </c>
      <c r="D15" s="19" t="str">
        <f>'Product Backlog'!D20</f>
        <v>Simple</v>
      </c>
      <c r="E15" s="19">
        <f>'Product Backlog'!H20</f>
        <v>0</v>
      </c>
      <c r="F15" s="19" t="s">
        <v>120</v>
      </c>
      <c r="G15" s="22">
        <f>VLOOKUP(D15,IOT[[Complexity]:[Story point]],2,0)</f>
        <v>1</v>
      </c>
      <c r="K15" s="19" t="s">
        <v>142</v>
      </c>
      <c r="L15" s="19" t="s">
        <v>191</v>
      </c>
      <c r="M15" s="19" t="s">
        <v>193</v>
      </c>
      <c r="N15" s="49"/>
    </row>
    <row r="16" spans="1:14" x14ac:dyDescent="0.3">
      <c r="A16" s="24">
        <v>14</v>
      </c>
      <c r="B16" s="19" t="str">
        <f>'Product Backlog'!B21</f>
        <v>Logout</v>
      </c>
      <c r="C16" s="19" t="str">
        <f>'Product Backlog'!C21</f>
        <v>Logout</v>
      </c>
      <c r="D16" s="19" t="str">
        <f>'Product Backlog'!D21</f>
        <v>Simple</v>
      </c>
      <c r="E16" s="19">
        <f>'Product Backlog'!H21</f>
        <v>0</v>
      </c>
      <c r="F16" s="19" t="s">
        <v>120</v>
      </c>
      <c r="G16" s="22">
        <f>VLOOKUP(D16,IOT[[Complexity]:[Story point]],2,0)</f>
        <v>1</v>
      </c>
      <c r="M16" s="49"/>
      <c r="N16" s="49"/>
    </row>
    <row r="17" spans="1:14" x14ac:dyDescent="0.3">
      <c r="A17" s="24">
        <v>15</v>
      </c>
      <c r="B17" s="19" t="s">
        <v>154</v>
      </c>
      <c r="C17" s="19" t="s">
        <v>139</v>
      </c>
      <c r="D17" s="19" t="str">
        <f>'Product Backlog'!D23</f>
        <v>Simple</v>
      </c>
      <c r="E17" s="19">
        <f>'Product Backlog'!H23</f>
        <v>0</v>
      </c>
      <c r="F17" s="5" t="s">
        <v>125</v>
      </c>
      <c r="G17" s="43">
        <f>VLOOKUP(D17,IOT[[Complexity]:[Story point]],2,0)</f>
        <v>1</v>
      </c>
      <c r="K17" s="19" t="s">
        <v>175</v>
      </c>
      <c r="L17" s="53" t="s">
        <v>176</v>
      </c>
      <c r="M17" s="19" t="s">
        <v>198</v>
      </c>
      <c r="N17" s="49"/>
    </row>
    <row r="18" spans="1:14" x14ac:dyDescent="0.3">
      <c r="A18" s="24">
        <v>16</v>
      </c>
      <c r="B18" s="19" t="s">
        <v>155</v>
      </c>
      <c r="C18" s="19" t="s">
        <v>139</v>
      </c>
      <c r="D18" s="19" t="str">
        <f>'Product Backlog'!D56</f>
        <v>Simple</v>
      </c>
      <c r="E18" s="19">
        <f>'Product Backlog'!H22</f>
        <v>0</v>
      </c>
      <c r="F18" s="5" t="s">
        <v>125</v>
      </c>
      <c r="G18" s="22">
        <f>VLOOKUP(D18,IOT[[Complexity]:[Story point]],2,0)</f>
        <v>1</v>
      </c>
      <c r="K18" s="19" t="s">
        <v>177</v>
      </c>
      <c r="L18" s="53" t="s">
        <v>179</v>
      </c>
      <c r="M18" s="19" t="s">
        <v>198</v>
      </c>
    </row>
    <row r="19" spans="1:14" x14ac:dyDescent="0.3">
      <c r="A19" s="24">
        <v>17</v>
      </c>
      <c r="B19" s="19" t="s">
        <v>156</v>
      </c>
      <c r="C19" s="19" t="s">
        <v>139</v>
      </c>
      <c r="D19" s="19" t="str">
        <f>'Product Backlog'!D25</f>
        <v>Simple</v>
      </c>
      <c r="E19" s="19">
        <f>'Product Backlog'!H25</f>
        <v>0</v>
      </c>
      <c r="F19" s="5" t="s">
        <v>125</v>
      </c>
      <c r="G19" s="43">
        <f>VLOOKUP(D19,IOT[[Complexity]:[Story point]],2,0)</f>
        <v>1</v>
      </c>
      <c r="K19" s="19" t="s">
        <v>178</v>
      </c>
      <c r="L19" s="53" t="s">
        <v>195</v>
      </c>
      <c r="M19" s="19" t="s">
        <v>198</v>
      </c>
    </row>
    <row r="20" spans="1:14" x14ac:dyDescent="0.3">
      <c r="A20" s="24">
        <v>18</v>
      </c>
      <c r="B20" s="19" t="s">
        <v>157</v>
      </c>
      <c r="C20" s="19" t="s">
        <v>139</v>
      </c>
      <c r="D20" s="19" t="str">
        <f>'Product Backlog'!D57</f>
        <v>Simple</v>
      </c>
      <c r="E20" s="19">
        <f>'Product Backlog'!H23</f>
        <v>0</v>
      </c>
      <c r="F20" s="5" t="s">
        <v>125</v>
      </c>
      <c r="G20" s="22">
        <f>VLOOKUP(D20,IOT[[Complexity]:[Story point]],2,0)</f>
        <v>1</v>
      </c>
      <c r="K20" s="19" t="s">
        <v>178</v>
      </c>
      <c r="L20" s="53" t="s">
        <v>28</v>
      </c>
      <c r="M20" s="19" t="s">
        <v>193</v>
      </c>
    </row>
    <row r="21" spans="1:14" x14ac:dyDescent="0.3">
      <c r="A21" s="24">
        <v>19</v>
      </c>
      <c r="B21" s="19" t="s">
        <v>127</v>
      </c>
      <c r="C21" s="19" t="s">
        <v>139</v>
      </c>
      <c r="D21" s="19" t="str">
        <f>'Product Backlog'!D58</f>
        <v>Simple</v>
      </c>
      <c r="E21" s="19">
        <f>'Product Backlog'!H24</f>
        <v>0</v>
      </c>
      <c r="F21" s="5" t="s">
        <v>125</v>
      </c>
      <c r="G21" s="22">
        <f>VLOOKUP(D21,IOT[[Complexity]:[Story point]],2,0)</f>
        <v>1</v>
      </c>
      <c r="K21" s="19" t="s">
        <v>194</v>
      </c>
      <c r="L21" s="53" t="s">
        <v>197</v>
      </c>
      <c r="M21" s="19" t="s">
        <v>198</v>
      </c>
    </row>
    <row r="22" spans="1:14" x14ac:dyDescent="0.3">
      <c r="A22" s="24">
        <v>20</v>
      </c>
      <c r="B22" s="19" t="s">
        <v>126</v>
      </c>
      <c r="C22" s="19" t="s">
        <v>139</v>
      </c>
      <c r="D22" s="19" t="str">
        <f>'Product Backlog'!D59</f>
        <v>Simple</v>
      </c>
      <c r="E22" s="19">
        <f>'Product Backlog'!H25</f>
        <v>0</v>
      </c>
      <c r="F22" s="5" t="s">
        <v>125</v>
      </c>
      <c r="G22" s="22">
        <f>VLOOKUP(D22,IOT[[Complexity]:[Story point]],2,0)</f>
        <v>1</v>
      </c>
      <c r="K22" s="19" t="s">
        <v>178</v>
      </c>
      <c r="L22" s="19" t="s">
        <v>199</v>
      </c>
      <c r="M22" s="19" t="s">
        <v>193</v>
      </c>
    </row>
    <row r="23" spans="1:14" x14ac:dyDescent="0.3">
      <c r="A23" s="24">
        <v>21</v>
      </c>
      <c r="B23" s="19" t="s">
        <v>128</v>
      </c>
      <c r="C23" s="19" t="s">
        <v>139</v>
      </c>
      <c r="D23" s="19" t="str">
        <f>'Product Backlog'!D60</f>
        <v>Simple</v>
      </c>
      <c r="E23" s="19">
        <f>'Product Backlog'!H26</f>
        <v>0</v>
      </c>
      <c r="F23" s="19" t="s">
        <v>120</v>
      </c>
      <c r="G23" s="22">
        <f>VLOOKUP(D23,IOT[[Complexity]:[Story point]],2,0)</f>
        <v>1</v>
      </c>
      <c r="K23" s="19" t="s">
        <v>178</v>
      </c>
      <c r="L23" s="19" t="s">
        <v>201</v>
      </c>
      <c r="M23" s="19" t="s">
        <v>193</v>
      </c>
    </row>
    <row r="24" spans="1:14" x14ac:dyDescent="0.3">
      <c r="A24" s="24">
        <v>22</v>
      </c>
      <c r="B24" s="19" t="s">
        <v>158</v>
      </c>
      <c r="C24" s="19" t="s">
        <v>140</v>
      </c>
      <c r="D24" s="19" t="str">
        <f>'Product Backlog'!D30</f>
        <v>Simple</v>
      </c>
      <c r="E24" s="19">
        <f>'Product Backlog'!H30</f>
        <v>0</v>
      </c>
      <c r="F24" s="19" t="s">
        <v>123</v>
      </c>
      <c r="G24" s="43">
        <f>VLOOKUP(D24,IOT[[Complexity]:[Story point]],2,0)</f>
        <v>1</v>
      </c>
      <c r="K24" s="19" t="s">
        <v>142</v>
      </c>
      <c r="L24" s="48" t="s">
        <v>135</v>
      </c>
      <c r="M24" s="19" t="s">
        <v>198</v>
      </c>
    </row>
    <row r="25" spans="1:14" x14ac:dyDescent="0.3">
      <c r="A25" s="24">
        <v>23</v>
      </c>
      <c r="B25" s="19" t="s">
        <v>129</v>
      </c>
      <c r="C25" s="19" t="s">
        <v>140</v>
      </c>
      <c r="D25" s="19" t="str">
        <f>'Product Backlog'!D22</f>
        <v>Simple</v>
      </c>
      <c r="E25" s="19">
        <f>'Product Backlog'!H27</f>
        <v>0</v>
      </c>
      <c r="F25" s="19" t="s">
        <v>123</v>
      </c>
      <c r="G25" s="22">
        <f>VLOOKUP(D25,IOT[[Complexity]:[Story point]],2,0)</f>
        <v>1</v>
      </c>
    </row>
    <row r="26" spans="1:14" x14ac:dyDescent="0.3">
      <c r="A26" s="24">
        <v>24</v>
      </c>
      <c r="B26" s="19" t="s">
        <v>159</v>
      </c>
      <c r="C26" s="19" t="s">
        <v>140</v>
      </c>
      <c r="D26" s="19" t="str">
        <f>'Product Backlog'!D23</f>
        <v>Simple</v>
      </c>
      <c r="E26" s="19">
        <f>'Product Backlog'!H28</f>
        <v>0</v>
      </c>
      <c r="F26" s="19" t="s">
        <v>123</v>
      </c>
      <c r="G26" s="22">
        <f>VLOOKUP(D26,IOT[[Complexity]:[Story point]],2,0)</f>
        <v>1</v>
      </c>
    </row>
    <row r="27" spans="1:14" x14ac:dyDescent="0.3">
      <c r="A27" s="24">
        <v>25</v>
      </c>
      <c r="B27" s="19" t="s">
        <v>131</v>
      </c>
      <c r="C27" s="19" t="s">
        <v>140</v>
      </c>
      <c r="D27" s="19" t="str">
        <f>'Product Backlog'!D24</f>
        <v>Simple</v>
      </c>
      <c r="E27" s="19">
        <f>'Product Backlog'!H29</f>
        <v>0</v>
      </c>
      <c r="F27" s="19" t="s">
        <v>123</v>
      </c>
      <c r="G27" s="22">
        <f>VLOOKUP(D27,IOT[[Complexity]:[Story point]],2,0)</f>
        <v>1</v>
      </c>
    </row>
    <row r="28" spans="1:14" x14ac:dyDescent="0.3">
      <c r="A28" s="24">
        <v>26</v>
      </c>
      <c r="B28" s="19" t="s">
        <v>130</v>
      </c>
      <c r="C28" s="19" t="s">
        <v>140</v>
      </c>
      <c r="D28" s="19" t="str">
        <f>'Product Backlog'!D25</f>
        <v>Simple</v>
      </c>
      <c r="E28" s="19">
        <f>'Product Backlog'!H30</f>
        <v>0</v>
      </c>
      <c r="F28" s="19" t="s">
        <v>123</v>
      </c>
      <c r="G28" s="22">
        <f>VLOOKUP(D28,IOT[[Complexity]:[Story point]],2,0)</f>
        <v>1</v>
      </c>
    </row>
    <row r="29" spans="1:14" x14ac:dyDescent="0.3">
      <c r="A29" s="24">
        <v>27</v>
      </c>
      <c r="B29" s="19" t="s">
        <v>132</v>
      </c>
      <c r="C29" s="19" t="s">
        <v>140</v>
      </c>
      <c r="D29" s="19" t="str">
        <f>'Product Backlog'!D26</f>
        <v>Simple</v>
      </c>
      <c r="E29" s="19">
        <f>'Product Backlog'!H31</f>
        <v>0</v>
      </c>
      <c r="F29" s="19" t="s">
        <v>123</v>
      </c>
      <c r="G29" s="22">
        <f>VLOOKUP(D29,IOT[[Complexity]:[Story point]],2,0)</f>
        <v>1</v>
      </c>
    </row>
    <row r="30" spans="1:14" x14ac:dyDescent="0.3">
      <c r="A30" s="24">
        <v>28</v>
      </c>
      <c r="B30" s="19" t="s">
        <v>133</v>
      </c>
      <c r="C30" s="19" t="s">
        <v>174</v>
      </c>
      <c r="D30" s="19" t="str">
        <f>'Product Backlog'!D27</f>
        <v>Simple</v>
      </c>
      <c r="E30" s="19">
        <f>'Product Backlog'!H32</f>
        <v>0</v>
      </c>
      <c r="F30" s="19" t="s">
        <v>123</v>
      </c>
      <c r="G30" s="22">
        <f>VLOOKUP(D30,IOT[[Complexity]:[Story point]],2,0)</f>
        <v>1</v>
      </c>
    </row>
    <row r="31" spans="1:14" x14ac:dyDescent="0.3">
      <c r="A31" s="24">
        <v>29</v>
      </c>
      <c r="B31" s="19" t="s">
        <v>134</v>
      </c>
      <c r="C31" s="19" t="s">
        <v>174</v>
      </c>
      <c r="D31" s="19" t="str">
        <f>'Product Backlog'!D28</f>
        <v>Simple</v>
      </c>
      <c r="E31" s="19">
        <f>'Product Backlog'!H33</f>
        <v>0</v>
      </c>
      <c r="F31" s="19" t="s">
        <v>123</v>
      </c>
      <c r="G31" s="22">
        <f>VLOOKUP(D31,IOT[[Complexity]:[Story point]],2,0)</f>
        <v>1</v>
      </c>
    </row>
    <row r="32" spans="1:14" x14ac:dyDescent="0.3">
      <c r="A32" s="24">
        <v>30</v>
      </c>
      <c r="B32" s="19" t="s">
        <v>133</v>
      </c>
      <c r="C32" s="19" t="s">
        <v>174</v>
      </c>
      <c r="D32" s="19" t="str">
        <f>'Product Backlog'!D29</f>
        <v>Simple</v>
      </c>
      <c r="E32" s="19">
        <f>'Product Backlog'!H34</f>
        <v>0</v>
      </c>
      <c r="F32" s="19" t="s">
        <v>123</v>
      </c>
      <c r="G32" s="22">
        <f>VLOOKUP(D32,IOT[[Complexity]:[Story point]],2,0)</f>
        <v>1</v>
      </c>
    </row>
    <row r="33" spans="1:13" x14ac:dyDescent="0.3">
      <c r="A33" s="24">
        <v>31</v>
      </c>
      <c r="B33" s="19" t="s">
        <v>167</v>
      </c>
      <c r="C33" s="19" t="s">
        <v>173</v>
      </c>
      <c r="D33" s="19" t="str">
        <f>'Product Backlog'!D39</f>
        <v>Simple</v>
      </c>
      <c r="E33" s="19">
        <f>'Product Backlog'!H39</f>
        <v>0</v>
      </c>
      <c r="F33" s="19" t="s">
        <v>120</v>
      </c>
      <c r="G33" s="43">
        <f>VLOOKUP(D33,IOT[[Complexity]:[Story point]],2,0)</f>
        <v>1</v>
      </c>
    </row>
    <row r="34" spans="1:13" x14ac:dyDescent="0.3">
      <c r="A34" s="24">
        <v>32</v>
      </c>
      <c r="B34" s="19" t="s">
        <v>169</v>
      </c>
      <c r="C34" s="19" t="s">
        <v>173</v>
      </c>
      <c r="D34" s="19" t="str">
        <f>'Product Backlog'!D40</f>
        <v>Simple</v>
      </c>
      <c r="E34" s="19">
        <f>'Product Backlog'!H40</f>
        <v>0</v>
      </c>
      <c r="F34" s="32" t="s">
        <v>122</v>
      </c>
      <c r="G34" s="43">
        <f>VLOOKUP(D34,IOT[[Complexity]:[Story point]],2,0)</f>
        <v>1</v>
      </c>
      <c r="J34" s="50"/>
      <c r="M34" s="49"/>
    </row>
    <row r="35" spans="1:13" x14ac:dyDescent="0.3">
      <c r="A35" s="24">
        <v>33</v>
      </c>
      <c r="B35" s="19" t="s">
        <v>168</v>
      </c>
      <c r="C35" s="19" t="s">
        <v>173</v>
      </c>
      <c r="D35" s="19" t="str">
        <f>'Product Backlog'!D41</f>
        <v>Simple</v>
      </c>
      <c r="E35" s="19">
        <f>'Product Backlog'!H41</f>
        <v>0</v>
      </c>
      <c r="F35" s="19" t="s">
        <v>120</v>
      </c>
      <c r="G35" s="43">
        <f>VLOOKUP(D35,IOT[[Complexity]:[Story point]],2,0)</f>
        <v>1</v>
      </c>
      <c r="J35" s="50"/>
      <c r="M35" s="49"/>
    </row>
    <row r="36" spans="1:13" x14ac:dyDescent="0.3">
      <c r="A36" s="24">
        <v>34</v>
      </c>
      <c r="B36" s="19" t="s">
        <v>171</v>
      </c>
      <c r="C36" s="19" t="s">
        <v>173</v>
      </c>
      <c r="D36" s="19" t="str">
        <f>'Product Backlog'!D42</f>
        <v>Simple</v>
      </c>
      <c r="E36" s="19">
        <f>'Product Backlog'!H42</f>
        <v>0</v>
      </c>
      <c r="F36" s="32" t="s">
        <v>122</v>
      </c>
      <c r="G36" s="43">
        <f>VLOOKUP(D36,IOT[[Complexity]:[Story point]],2,0)</f>
        <v>1</v>
      </c>
      <c r="J36" s="52"/>
      <c r="M36" s="49"/>
    </row>
    <row r="37" spans="1:13" x14ac:dyDescent="0.3">
      <c r="A37" s="24">
        <v>35</v>
      </c>
      <c r="B37" s="19" t="s">
        <v>170</v>
      </c>
      <c r="C37" s="19" t="s">
        <v>173</v>
      </c>
      <c r="D37" s="19" t="str">
        <f>'Product Backlog'!D39</f>
        <v>Simple</v>
      </c>
      <c r="E37" s="19">
        <f>'Product Backlog'!H39</f>
        <v>0</v>
      </c>
      <c r="F37" s="32" t="s">
        <v>122</v>
      </c>
      <c r="G37" s="43">
        <f>VLOOKUP(D37,IOT[[Complexity]:[Story point]],2,0)</f>
        <v>1</v>
      </c>
      <c r="J37" s="50"/>
      <c r="M37" s="49"/>
    </row>
    <row r="38" spans="1:13" x14ac:dyDescent="0.3">
      <c r="A38" s="24">
        <v>36</v>
      </c>
      <c r="B38" s="19" t="s">
        <v>172</v>
      </c>
      <c r="C38" s="19" t="s">
        <v>173</v>
      </c>
      <c r="D38" s="19" t="str">
        <f>'Product Backlog'!D44</f>
        <v>Simple</v>
      </c>
      <c r="E38" s="19">
        <f>'Product Backlog'!H44</f>
        <v>0</v>
      </c>
      <c r="F38" s="32" t="s">
        <v>122</v>
      </c>
      <c r="G38" s="43">
        <f>VLOOKUP(D38,IOT[[Complexity]:[Story point]],2,0)</f>
        <v>1</v>
      </c>
      <c r="J38" s="50"/>
      <c r="M38" s="49"/>
    </row>
    <row r="39" spans="1:13" x14ac:dyDescent="0.3">
      <c r="A39" s="24">
        <v>37</v>
      </c>
      <c r="B39" s="19" t="s">
        <v>143</v>
      </c>
      <c r="C39" s="19" t="s">
        <v>173</v>
      </c>
      <c r="D39" s="19" t="str">
        <f>'Product Backlog'!D30</f>
        <v>Simple</v>
      </c>
      <c r="E39" s="19">
        <f>'Product Backlog'!H35</f>
        <v>0</v>
      </c>
      <c r="F39" s="32" t="s">
        <v>122</v>
      </c>
      <c r="G39" s="22">
        <f>VLOOKUP(D39,IOT[[Complexity]:[Story point]],2,0)</f>
        <v>1</v>
      </c>
    </row>
    <row r="40" spans="1:13" x14ac:dyDescent="0.3">
      <c r="A40" s="24">
        <v>38</v>
      </c>
      <c r="B40" s="19" t="s">
        <v>144</v>
      </c>
      <c r="C40" s="19" t="s">
        <v>196</v>
      </c>
      <c r="D40" s="19" t="str">
        <f>'Product Backlog'!D31</f>
        <v>Simple</v>
      </c>
      <c r="E40" s="19">
        <f>'Product Backlog'!H36</f>
        <v>0</v>
      </c>
      <c r="F40" s="19" t="s">
        <v>123</v>
      </c>
      <c r="G40" s="22">
        <f>VLOOKUP(D40,IOT[[Complexity]:[Story point]],2,0)</f>
        <v>1</v>
      </c>
    </row>
    <row r="41" spans="1:13" x14ac:dyDescent="0.3">
      <c r="A41" s="24">
        <v>39</v>
      </c>
      <c r="B41" s="19" t="s">
        <v>145</v>
      </c>
      <c r="C41" s="19" t="s">
        <v>196</v>
      </c>
      <c r="D41" s="19" t="str">
        <f>'Product Backlog'!D32</f>
        <v>Simple</v>
      </c>
      <c r="E41" s="19">
        <f>'Product Backlog'!H37</f>
        <v>0</v>
      </c>
      <c r="F41" s="19" t="s">
        <v>123</v>
      </c>
      <c r="G41" s="22">
        <f>VLOOKUP(D41,IOT[[Complexity]:[Story point]],2,0)</f>
        <v>1</v>
      </c>
    </row>
    <row r="42" spans="1:13" x14ac:dyDescent="0.3">
      <c r="A42" s="24">
        <v>40</v>
      </c>
      <c r="B42" s="19" t="s">
        <v>146</v>
      </c>
      <c r="C42" s="19" t="s">
        <v>147</v>
      </c>
      <c r="D42" s="19" t="str">
        <f>'Product Backlog'!D49</f>
        <v>Simple</v>
      </c>
      <c r="E42" s="19">
        <f>'Product Backlog'!H60</f>
        <v>0</v>
      </c>
      <c r="F42" s="32" t="s">
        <v>122</v>
      </c>
      <c r="G42" s="22">
        <f>VLOOKUP(D42,IOT[[Complexity]:[Story point]],2,0)</f>
        <v>1</v>
      </c>
    </row>
    <row r="43" spans="1:13" x14ac:dyDescent="0.3">
      <c r="A43" s="27">
        <v>41</v>
      </c>
      <c r="B43" s="28" t="s">
        <v>136</v>
      </c>
      <c r="C43" s="19" t="s">
        <v>147</v>
      </c>
      <c r="D43" s="19" t="str">
        <f>'Product Backlog'!D50</f>
        <v>Simple</v>
      </c>
      <c r="E43" s="19">
        <f>'Product Backlog'!H61</f>
        <v>0</v>
      </c>
      <c r="F43" s="32" t="s">
        <v>122</v>
      </c>
      <c r="G43" s="22">
        <f>VLOOKUP(D43,IOT[[Complexity]:[Story point]],2,0)</f>
        <v>1</v>
      </c>
    </row>
    <row r="44" spans="1:13" x14ac:dyDescent="0.3">
      <c r="A44" s="24">
        <v>42</v>
      </c>
      <c r="B44" s="19" t="s">
        <v>135</v>
      </c>
      <c r="C44" s="19" t="s">
        <v>147</v>
      </c>
      <c r="D44" s="19" t="str">
        <f>'Product Backlog'!D51</f>
        <v>Simple</v>
      </c>
      <c r="E44" s="19">
        <f>'Product Backlog'!H62</f>
        <v>0</v>
      </c>
      <c r="F44" s="19" t="s">
        <v>124</v>
      </c>
      <c r="G44" s="22">
        <f>VLOOKUP(D44,IOT[[Complexity]:[Story point]],2,0)</f>
        <v>1</v>
      </c>
    </row>
    <row r="45" spans="1:13" x14ac:dyDescent="0.3">
      <c r="A45" s="24">
        <v>43</v>
      </c>
      <c r="B45" s="19" t="s">
        <v>166</v>
      </c>
      <c r="C45" s="19" t="s">
        <v>147</v>
      </c>
      <c r="D45" s="19" t="str">
        <f>'Product Backlog'!D45</f>
        <v>Simple</v>
      </c>
      <c r="E45" s="19">
        <f>'Product Backlog'!H45</f>
        <v>0</v>
      </c>
      <c r="F45" s="19" t="s">
        <v>124</v>
      </c>
      <c r="G45" s="43">
        <f>VLOOKUP(D45,IOT[[Complexity]:[Story point]],2,0)</f>
        <v>1</v>
      </c>
    </row>
    <row r="46" spans="1:13" x14ac:dyDescent="0.3">
      <c r="A46" s="27">
        <v>44</v>
      </c>
      <c r="B46" s="19" t="s">
        <v>138</v>
      </c>
      <c r="C46" s="19" t="s">
        <v>147</v>
      </c>
      <c r="D46" s="19" t="str">
        <f>'Product Backlog'!D52</f>
        <v>Simple</v>
      </c>
      <c r="E46" s="19">
        <f>'Product Backlog'!H63</f>
        <v>0</v>
      </c>
      <c r="F46" s="32" t="s">
        <v>122</v>
      </c>
      <c r="G46" s="22">
        <f>VLOOKUP(D46,IOT[[Complexity]:[Story point]],2,0)</f>
        <v>1</v>
      </c>
    </row>
    <row r="47" spans="1:13" x14ac:dyDescent="0.3">
      <c r="A47" s="24">
        <v>45</v>
      </c>
      <c r="B47" s="28" t="s">
        <v>137</v>
      </c>
      <c r="C47" s="19" t="s">
        <v>147</v>
      </c>
      <c r="D47" s="19" t="str">
        <f>'Product Backlog'!D53</f>
        <v>Simple</v>
      </c>
      <c r="E47" s="19">
        <f>'Product Backlog'!H64</f>
        <v>0</v>
      </c>
      <c r="F47" s="32" t="s">
        <v>122</v>
      </c>
      <c r="G47" s="22">
        <f>VLOOKUP(D47,IOT[[Complexity]:[Story point]],2,0)</f>
        <v>1</v>
      </c>
    </row>
    <row r="48" spans="1:13" x14ac:dyDescent="0.3">
      <c r="A48" s="27">
        <v>46</v>
      </c>
      <c r="B48" s="19" t="s">
        <v>136</v>
      </c>
      <c r="C48" s="19" t="s">
        <v>147</v>
      </c>
      <c r="D48" s="19" t="str">
        <f>'Product Backlog'!D54</f>
        <v>Simple</v>
      </c>
      <c r="E48" s="19">
        <f>'Product Backlog'!H65</f>
        <v>0</v>
      </c>
      <c r="F48" s="32" t="s">
        <v>122</v>
      </c>
      <c r="G48" s="22">
        <f>VLOOKUP(D48,IOT[[Complexity]:[Story point]],2,0)</f>
        <v>1</v>
      </c>
    </row>
    <row r="49" spans="1:7" x14ac:dyDescent="0.3">
      <c r="A49" s="27">
        <v>47</v>
      </c>
      <c r="B49" s="28" t="s">
        <v>150</v>
      </c>
      <c r="C49" s="28" t="s">
        <v>147</v>
      </c>
      <c r="D49" s="28" t="str">
        <f>'Product Backlog'!D55</f>
        <v>Simple</v>
      </c>
      <c r="E49" s="28">
        <f>'Product Backlog'!H66</f>
        <v>0</v>
      </c>
      <c r="F49" s="5" t="s">
        <v>125</v>
      </c>
      <c r="G49" s="30">
        <f>VLOOKUP(D49,IOT[[Complexity]:[Story point]],2,0)</f>
        <v>1</v>
      </c>
    </row>
    <row r="50" spans="1:7" x14ac:dyDescent="0.3">
      <c r="A50" s="24">
        <v>48</v>
      </c>
      <c r="B50" s="19" t="s">
        <v>151</v>
      </c>
      <c r="C50" s="19" t="s">
        <v>164</v>
      </c>
      <c r="D50" s="19" t="str">
        <f>'Product Backlog'!D46</f>
        <v>Simple</v>
      </c>
      <c r="E50" s="19">
        <f>'Product Backlog'!H46</f>
        <v>0</v>
      </c>
      <c r="F50" s="5" t="s">
        <v>125</v>
      </c>
      <c r="G50" s="43">
        <f>VLOOKUP(D50,IOT[[Complexity]:[Story point]],2,0)</f>
        <v>1</v>
      </c>
    </row>
    <row r="51" spans="1:7" x14ac:dyDescent="0.3">
      <c r="A51" s="24">
        <v>49</v>
      </c>
      <c r="B51" s="19" t="s">
        <v>160</v>
      </c>
      <c r="C51" s="19" t="s">
        <v>164</v>
      </c>
      <c r="D51" s="19" t="str">
        <f>'Product Backlog'!D47</f>
        <v>Simple</v>
      </c>
      <c r="E51" s="19">
        <f>'Product Backlog'!H47</f>
        <v>0</v>
      </c>
      <c r="F51" s="5" t="s">
        <v>125</v>
      </c>
      <c r="G51" s="43">
        <f>VLOOKUP(D51,IOT[[Complexity]:[Story point]],2,0)</f>
        <v>1</v>
      </c>
    </row>
    <row r="52" spans="1:7" x14ac:dyDescent="0.3">
      <c r="A52" s="24">
        <v>50</v>
      </c>
      <c r="B52" s="19" t="s">
        <v>152</v>
      </c>
      <c r="C52" s="19" t="s">
        <v>164</v>
      </c>
      <c r="D52" s="19" t="str">
        <f>'Product Backlog'!D48</f>
        <v>Simple</v>
      </c>
      <c r="E52" s="19">
        <f>'Product Backlog'!H48</f>
        <v>0</v>
      </c>
      <c r="F52" s="19" t="s">
        <v>124</v>
      </c>
      <c r="G52" s="43">
        <f>VLOOKUP(D52,IOT[[Complexity]:[Story point]],2,0)</f>
        <v>1</v>
      </c>
    </row>
    <row r="53" spans="1:7" x14ac:dyDescent="0.3">
      <c r="A53" s="24">
        <v>51</v>
      </c>
      <c r="B53" s="19" t="s">
        <v>153</v>
      </c>
      <c r="C53" s="19" t="s">
        <v>164</v>
      </c>
      <c r="D53" s="19" t="str">
        <f>'Product Backlog'!D49</f>
        <v>Simple</v>
      </c>
      <c r="E53" s="19">
        <f>'Product Backlog'!H49</f>
        <v>0</v>
      </c>
      <c r="F53" s="19" t="s">
        <v>124</v>
      </c>
      <c r="G53" s="43">
        <f>VLOOKUP(D53,IOT[[Complexity]:[Story point]],2,0)</f>
        <v>1</v>
      </c>
    </row>
    <row r="54" spans="1:7" x14ac:dyDescent="0.3">
      <c r="A54" s="24">
        <v>52</v>
      </c>
      <c r="B54" s="19" t="s">
        <v>161</v>
      </c>
      <c r="C54" s="19" t="s">
        <v>165</v>
      </c>
      <c r="D54" s="19" t="str">
        <f>'Product Backlog'!D53</f>
        <v>Simple</v>
      </c>
      <c r="E54" s="19">
        <f>'Product Backlog'!H53</f>
        <v>0</v>
      </c>
      <c r="F54" s="19" t="s">
        <v>124</v>
      </c>
      <c r="G54" s="43">
        <f>VLOOKUP(D54,IOT[[Complexity]:[Story point]],2,0)</f>
        <v>1</v>
      </c>
    </row>
    <row r="55" spans="1:7" x14ac:dyDescent="0.3">
      <c r="A55" s="24">
        <v>53</v>
      </c>
      <c r="B55" s="19" t="s">
        <v>162</v>
      </c>
      <c r="C55" s="19" t="s">
        <v>165</v>
      </c>
      <c r="D55" s="19" t="str">
        <f>'Product Backlog'!D54</f>
        <v>Simple</v>
      </c>
      <c r="E55" s="19">
        <f>'Product Backlog'!H54</f>
        <v>0</v>
      </c>
      <c r="F55" s="19" t="s">
        <v>124</v>
      </c>
      <c r="G55" s="43">
        <f>VLOOKUP(D55,IOT[[Complexity]:[Story point]],2,0)</f>
        <v>1</v>
      </c>
    </row>
    <row r="56" spans="1:7" x14ac:dyDescent="0.3">
      <c r="A56" s="24">
        <v>54</v>
      </c>
      <c r="B56" s="19" t="s">
        <v>163</v>
      </c>
      <c r="C56" s="19" t="s">
        <v>165</v>
      </c>
      <c r="D56" s="19" t="str">
        <f>'Product Backlog'!D55</f>
        <v>Simple</v>
      </c>
      <c r="E56" s="19">
        <f>'Product Backlog'!H55</f>
        <v>0</v>
      </c>
      <c r="F56" s="19" t="s">
        <v>124</v>
      </c>
      <c r="G56" s="43">
        <f>VLOOKUP(D56,IOT[[Complexity]:[Story point]],2,0)</f>
        <v>1</v>
      </c>
    </row>
    <row r="57" spans="1:7" x14ac:dyDescent="0.3">
      <c r="A57" s="24">
        <v>55</v>
      </c>
      <c r="B57" s="19" t="s">
        <v>182</v>
      </c>
      <c r="C57" s="19" t="s">
        <v>183</v>
      </c>
      <c r="D57" s="19" t="str">
        <f>'Product Backlog'!D63</f>
        <v>Simple</v>
      </c>
      <c r="E57" s="19">
        <f>'Product Backlog'!H63</f>
        <v>0</v>
      </c>
      <c r="F57" s="19" t="s">
        <v>124</v>
      </c>
      <c r="G57" s="43">
        <f>VLOOKUP(D57,IOT[[Complexity]:[Story point]],2,0)</f>
        <v>1</v>
      </c>
    </row>
    <row r="58" spans="1:7" x14ac:dyDescent="0.3">
      <c r="A58" s="24">
        <v>56</v>
      </c>
      <c r="B58" s="19" t="s">
        <v>52</v>
      </c>
      <c r="C58" s="19" t="s">
        <v>180</v>
      </c>
      <c r="D58" s="19" t="str">
        <f>'Product Backlog'!D56</f>
        <v>Simple</v>
      </c>
      <c r="E58" s="19">
        <f>'Product Backlog'!H63</f>
        <v>0</v>
      </c>
      <c r="F58" s="19" t="s">
        <v>124</v>
      </c>
      <c r="G58" s="43">
        <f>VLOOKUP(D58,IOT[[Complexity]:[Story point]],2,0)</f>
        <v>1</v>
      </c>
    </row>
    <row r="59" spans="1:7" x14ac:dyDescent="0.3">
      <c r="A59" s="24">
        <v>57</v>
      </c>
      <c r="B59" s="19" t="s">
        <v>181</v>
      </c>
      <c r="C59" s="19" t="str">
        <f>'Product Backlog'!C64</f>
        <v>Manage categories</v>
      </c>
      <c r="D59" s="19" t="str">
        <f>'Product Backlog'!D64</f>
        <v>Simple</v>
      </c>
      <c r="E59" s="19">
        <f>'Product Backlog'!H64</f>
        <v>0</v>
      </c>
      <c r="F59" s="19" t="s">
        <v>124</v>
      </c>
      <c r="G59" s="43">
        <f>VLOOKUP(D59,IOT[[Complexity]:[Story point]],2,0)</f>
        <v>1</v>
      </c>
    </row>
    <row r="60" spans="1:7" x14ac:dyDescent="0.3">
      <c r="A60" s="42"/>
      <c r="G60" s="8">
        <f>SUBTOTAL(109,Table2[Điểm nhiệm vụ])</f>
        <v>57</v>
      </c>
    </row>
  </sheetData>
  <mergeCells count="2">
    <mergeCell ref="A1:G1"/>
    <mergeCell ref="J8:L8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Note</vt:lpstr>
      <vt:lpstr>Story point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Hiếu Nguyễn</dc:creator>
  <cp:keywords/>
  <dc:description/>
  <cp:lastModifiedBy>ACER</cp:lastModifiedBy>
  <cp:revision/>
  <dcterms:created xsi:type="dcterms:W3CDTF">2021-04-19T09:21:43Z</dcterms:created>
  <dcterms:modified xsi:type="dcterms:W3CDTF">2025-06-16T02:22:14Z</dcterms:modified>
  <cp:category/>
  <cp:contentStatus/>
</cp:coreProperties>
</file>