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CD3503A-B6AB-4992-86F5-25BF8AC9A5B7}" xr6:coauthVersionLast="47" xr6:coauthVersionMax="47" xr10:uidLastSave="{00000000-0000-0000-0000-000000000000}"/>
  <bookViews>
    <workbookView xWindow="-108" yWindow="-108" windowWidth="23256" windowHeight="12456" xr2:uid="{BC293AE2-960B-4FF4-BB99-5FF330B10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5" i="1" l="1"/>
  <c r="BS14" i="1" s="1"/>
  <c r="BS42" i="1" s="1"/>
  <c r="BR5" i="1"/>
  <c r="BT4" i="1"/>
  <c r="BS4" i="1"/>
  <c r="BS13" i="1" s="1"/>
  <c r="BS41" i="1" s="1"/>
  <c r="BQ4" i="1"/>
  <c r="BR4" i="1"/>
  <c r="BP5" i="1"/>
  <c r="BP14" i="1" s="1"/>
  <c r="BP42" i="1" s="1"/>
  <c r="BG7" i="1"/>
  <c r="BH6" i="1"/>
  <c r="BH15" i="1" s="1"/>
  <c r="BH43" i="1" s="1"/>
  <c r="BG5" i="1"/>
  <c r="BF6" i="1" s="1"/>
  <c r="BF15" i="1" s="1"/>
  <c r="BI4" i="1"/>
  <c r="BE8" i="1" s="1"/>
  <c r="BE17" i="1" s="1"/>
  <c r="BE45" i="1" s="1"/>
  <c r="BH4" i="1"/>
  <c r="BG4" i="1"/>
  <c r="BE6" i="1" s="1"/>
  <c r="BE15" i="1" s="1"/>
  <c r="BE43" i="1" s="1"/>
  <c r="BF4" i="1"/>
  <c r="AX4" i="1"/>
  <c r="AW5" i="1"/>
  <c r="AU7" i="1" s="1"/>
  <c r="AW44" i="1"/>
  <c r="O14" i="1"/>
  <c r="F8" i="1"/>
  <c r="F18" i="1" s="1"/>
  <c r="F49" i="1" s="1"/>
  <c r="BQ42" i="1"/>
  <c r="BR44" i="1"/>
  <c r="BS44" i="1"/>
  <c r="BT44" i="1"/>
  <c r="BP45" i="1"/>
  <c r="BS45" i="1"/>
  <c r="BT45" i="1"/>
  <c r="BT14" i="1"/>
  <c r="BT42" i="1" s="1"/>
  <c r="BT15" i="1"/>
  <c r="BT43" i="1" s="1"/>
  <c r="BT16" i="1"/>
  <c r="BT17" i="1"/>
  <c r="BS15" i="1"/>
  <c r="BS43" i="1" s="1"/>
  <c r="BS16" i="1"/>
  <c r="BR14" i="1"/>
  <c r="BR42" i="1" s="1"/>
  <c r="BR15" i="1"/>
  <c r="BR43" i="1" s="1"/>
  <c r="BQ14" i="1"/>
  <c r="BP15" i="1"/>
  <c r="BP43" i="1" s="1"/>
  <c r="BR13" i="1"/>
  <c r="BR41" i="1" s="1"/>
  <c r="BT13" i="1"/>
  <c r="BT41" i="1" s="1"/>
  <c r="BP13" i="1"/>
  <c r="BP41" i="1" s="1"/>
  <c r="BS8" i="1"/>
  <c r="BS17" i="1" s="1"/>
  <c r="BR8" i="1"/>
  <c r="BR17" i="1" s="1"/>
  <c r="BR45" i="1" s="1"/>
  <c r="BR7" i="1"/>
  <c r="BR16" i="1" s="1"/>
  <c r="BQ8" i="1"/>
  <c r="BQ17" i="1" s="1"/>
  <c r="BQ45" i="1" s="1"/>
  <c r="BQ6" i="1"/>
  <c r="BQ15" i="1" s="1"/>
  <c r="BQ43" i="1" s="1"/>
  <c r="BP8" i="1"/>
  <c r="BP17" i="1" s="1"/>
  <c r="BP7" i="1"/>
  <c r="BP16" i="1" s="1"/>
  <c r="BP44" i="1" s="1"/>
  <c r="BP6" i="1"/>
  <c r="BH14" i="1"/>
  <c r="BH42" i="1" s="1"/>
  <c r="BI14" i="1"/>
  <c r="BI42" i="1" s="1"/>
  <c r="BI15" i="1"/>
  <c r="BI43" i="1" s="1"/>
  <c r="BI16" i="1"/>
  <c r="BI44" i="1" s="1"/>
  <c r="BI17" i="1"/>
  <c r="BI45" i="1" s="1"/>
  <c r="BH16" i="1"/>
  <c r="BH44" i="1" s="1"/>
  <c r="BG15" i="1"/>
  <c r="BG43" i="1" s="1"/>
  <c r="BF14" i="1"/>
  <c r="BH13" i="1"/>
  <c r="BH41" i="1" s="1"/>
  <c r="BF13" i="1"/>
  <c r="BF41" i="1" s="1"/>
  <c r="BE13" i="1"/>
  <c r="BE41" i="1" s="1"/>
  <c r="BH8" i="1"/>
  <c r="BH17" i="1" s="1"/>
  <c r="BH45" i="1" s="1"/>
  <c r="BG8" i="1"/>
  <c r="BG17" i="1" s="1"/>
  <c r="BG45" i="1" s="1"/>
  <c r="BF8" i="1"/>
  <c r="BF17" i="1" s="1"/>
  <c r="BF7" i="1"/>
  <c r="BF16" i="1" s="1"/>
  <c r="BE7" i="1"/>
  <c r="BE16" i="1" s="1"/>
  <c r="BE44" i="1" s="1"/>
  <c r="BE5" i="1"/>
  <c r="BE14" i="1" s="1"/>
  <c r="BE42" i="1" s="1"/>
  <c r="AX45" i="1"/>
  <c r="AV43" i="1"/>
  <c r="AU42" i="1"/>
  <c r="AT41" i="1"/>
  <c r="AX16" i="1"/>
  <c r="AX44" i="1" s="1"/>
  <c r="AX15" i="1"/>
  <c r="AV17" i="1" s="1"/>
  <c r="AV45" i="1" s="1"/>
  <c r="AX14" i="1"/>
  <c r="AU17" i="1" s="1"/>
  <c r="AU45" i="1" s="1"/>
  <c r="AX13" i="1"/>
  <c r="AW15" i="1"/>
  <c r="AV16" i="1" s="1"/>
  <c r="AV44" i="1" s="1"/>
  <c r="AW13" i="1"/>
  <c r="AT16" i="1" s="1"/>
  <c r="AT44" i="1" s="1"/>
  <c r="AV14" i="1"/>
  <c r="AU15" i="1" s="1"/>
  <c r="AU43" i="1" s="1"/>
  <c r="AV13" i="1"/>
  <c r="AT15" i="1" s="1"/>
  <c r="AT43" i="1" s="1"/>
  <c r="AU13" i="1"/>
  <c r="AT14" i="1" s="1"/>
  <c r="AW8" i="1"/>
  <c r="AV8" i="1"/>
  <c r="AV7" i="1"/>
  <c r="AU8" i="1"/>
  <c r="AU6" i="1"/>
  <c r="AT8" i="1"/>
  <c r="AT7" i="1"/>
  <c r="AT6" i="1"/>
  <c r="AT5" i="1"/>
  <c r="AM14" i="1"/>
  <c r="AM15" i="1"/>
  <c r="AM43" i="1" s="1"/>
  <c r="AM16" i="1"/>
  <c r="AM17" i="1"/>
  <c r="AM45" i="1" s="1"/>
  <c r="AM13" i="1"/>
  <c r="AM41" i="1" s="1"/>
  <c r="AL14" i="1"/>
  <c r="AL42" i="1" s="1"/>
  <c r="AL15" i="1"/>
  <c r="AL43" i="1" s="1"/>
  <c r="AL16" i="1"/>
  <c r="AL44" i="1" s="1"/>
  <c r="AL13" i="1"/>
  <c r="AK14" i="1"/>
  <c r="AK42" i="1" s="1"/>
  <c r="AK15" i="1"/>
  <c r="AK43" i="1" s="1"/>
  <c r="AK13" i="1"/>
  <c r="AK41" i="1" s="1"/>
  <c r="AJ14" i="1"/>
  <c r="AJ42" i="1" s="1"/>
  <c r="AJ13" i="1"/>
  <c r="AI13" i="1"/>
  <c r="AI41" i="1" s="1"/>
  <c r="AL8" i="1"/>
  <c r="AL17" i="1" s="1"/>
  <c r="AL45" i="1" s="1"/>
  <c r="AK8" i="1"/>
  <c r="AK17" i="1" s="1"/>
  <c r="AK45" i="1" s="1"/>
  <c r="AK7" i="1"/>
  <c r="AK16" i="1" s="1"/>
  <c r="AK44" i="1" s="1"/>
  <c r="AJ8" i="1"/>
  <c r="AJ17" i="1" s="1"/>
  <c r="AJ7" i="1"/>
  <c r="AJ16" i="1" s="1"/>
  <c r="AJ44" i="1" s="1"/>
  <c r="AJ6" i="1"/>
  <c r="AJ15" i="1" s="1"/>
  <c r="AJ43" i="1" s="1"/>
  <c r="AI8" i="1"/>
  <c r="AI17" i="1" s="1"/>
  <c r="AI45" i="1" s="1"/>
  <c r="AI7" i="1"/>
  <c r="AI16" i="1" s="1"/>
  <c r="AI44" i="1" s="1"/>
  <c r="AI6" i="1"/>
  <c r="AI15" i="1" s="1"/>
  <c r="AI43" i="1" s="1"/>
  <c r="AI5" i="1"/>
  <c r="AI14" i="1" s="1"/>
  <c r="AI42" i="1" s="1"/>
  <c r="AA15" i="1"/>
  <c r="Z16" i="1" s="1"/>
  <c r="AB14" i="1"/>
  <c r="AA14" i="1"/>
  <c r="Y16" i="1" s="1"/>
  <c r="Z14" i="1"/>
  <c r="Y15" i="1" s="1"/>
  <c r="AA13" i="1"/>
  <c r="X16" i="1" s="1"/>
  <c r="Z13" i="1"/>
  <c r="X15" i="1" s="1"/>
  <c r="Y13" i="1"/>
  <c r="X14" i="1" s="1"/>
  <c r="AB16" i="1"/>
  <c r="AA17" i="1" s="1"/>
  <c r="AB15" i="1"/>
  <c r="Z17" i="1" s="1"/>
  <c r="AB13" i="1"/>
  <c r="X17" i="1" s="1"/>
  <c r="AB45" i="1"/>
  <c r="AA44" i="1"/>
  <c r="AB44" i="1"/>
  <c r="Z43" i="1"/>
  <c r="AA43" i="1"/>
  <c r="AB43" i="1"/>
  <c r="Y42" i="1"/>
  <c r="Z42" i="1"/>
  <c r="AA42" i="1"/>
  <c r="AB42" i="1"/>
  <c r="Y41" i="1"/>
  <c r="Z41" i="1"/>
  <c r="AA41" i="1"/>
  <c r="AB41" i="1"/>
  <c r="X41" i="1"/>
  <c r="AA8" i="1"/>
  <c r="AA45" i="1" s="1"/>
  <c r="Z8" i="1"/>
  <c r="Z45" i="1" s="1"/>
  <c r="Z7" i="1"/>
  <c r="Z44" i="1" s="1"/>
  <c r="Y8" i="1"/>
  <c r="Y45" i="1" s="1"/>
  <c r="Y7" i="1"/>
  <c r="Y44" i="1" s="1"/>
  <c r="Y6" i="1"/>
  <c r="Y43" i="1" s="1"/>
  <c r="X8" i="1"/>
  <c r="X45" i="1" s="1"/>
  <c r="X7" i="1"/>
  <c r="X44" i="1" s="1"/>
  <c r="X6" i="1"/>
  <c r="X43" i="1" s="1"/>
  <c r="X5" i="1"/>
  <c r="X42" i="1" s="1"/>
  <c r="R16" i="1"/>
  <c r="R44" i="1" s="1"/>
  <c r="R14" i="1"/>
  <c r="R42" i="1" s="1"/>
  <c r="R15" i="1"/>
  <c r="R43" i="1" s="1"/>
  <c r="R17" i="1"/>
  <c r="R45" i="1" s="1"/>
  <c r="R13" i="1"/>
  <c r="R41" i="1" s="1"/>
  <c r="Q14" i="1"/>
  <c r="Q42" i="1" s="1"/>
  <c r="Q15" i="1"/>
  <c r="Q43" i="1" s="1"/>
  <c r="Q16" i="1"/>
  <c r="Q44" i="1" s="1"/>
  <c r="Q13" i="1"/>
  <c r="Q41" i="1" s="1"/>
  <c r="P14" i="1"/>
  <c r="P42" i="1" s="1"/>
  <c r="P15" i="1"/>
  <c r="P43" i="1" s="1"/>
  <c r="P13" i="1"/>
  <c r="P41" i="1" s="1"/>
  <c r="O42" i="1"/>
  <c r="O13" i="1"/>
  <c r="O41" i="1" s="1"/>
  <c r="N13" i="1"/>
  <c r="Q8" i="1"/>
  <c r="Q17" i="1" s="1"/>
  <c r="Q45" i="1" s="1"/>
  <c r="P8" i="1"/>
  <c r="P17" i="1" s="1"/>
  <c r="P45" i="1" s="1"/>
  <c r="P7" i="1"/>
  <c r="P16" i="1" s="1"/>
  <c r="P44" i="1" s="1"/>
  <c r="O8" i="1"/>
  <c r="O17" i="1" s="1"/>
  <c r="O45" i="1" s="1"/>
  <c r="O7" i="1"/>
  <c r="O16" i="1" s="1"/>
  <c r="O44" i="1" s="1"/>
  <c r="O6" i="1"/>
  <c r="O15" i="1" s="1"/>
  <c r="O43" i="1" s="1"/>
  <c r="N8" i="1"/>
  <c r="N17" i="1" s="1"/>
  <c r="N45" i="1" s="1"/>
  <c r="N7" i="1"/>
  <c r="N16" i="1" s="1"/>
  <c r="N44" i="1" s="1"/>
  <c r="N6" i="1"/>
  <c r="N15" i="1" s="1"/>
  <c r="N43" i="1" s="1"/>
  <c r="N5" i="1"/>
  <c r="N14" i="1" s="1"/>
  <c r="N42" i="1" s="1"/>
  <c r="E7" i="1"/>
  <c r="E17" i="1" s="1"/>
  <c r="E8" i="1"/>
  <c r="E18" i="1" s="1"/>
  <c r="E49" i="1" s="1"/>
  <c r="D8" i="1"/>
  <c r="D18" i="1" s="1"/>
  <c r="D49" i="1" s="1"/>
  <c r="D7" i="1"/>
  <c r="D17" i="1" s="1"/>
  <c r="D48" i="1" s="1"/>
  <c r="D6" i="1"/>
  <c r="D16" i="1" s="1"/>
  <c r="D47" i="1" s="1"/>
  <c r="C8" i="1"/>
  <c r="C18" i="1" s="1"/>
  <c r="C49" i="1" s="1"/>
  <c r="C7" i="1"/>
  <c r="C17" i="1" s="1"/>
  <c r="C48" i="1" s="1"/>
  <c r="C6" i="1"/>
  <c r="C16" i="1" s="1"/>
  <c r="C5" i="1"/>
  <c r="C15" i="1" s="1"/>
  <c r="C46" i="1" s="1"/>
  <c r="B8" i="1"/>
  <c r="B18" i="1" s="1"/>
  <c r="B49" i="1" s="1"/>
  <c r="B7" i="1"/>
  <c r="B17" i="1" s="1"/>
  <c r="B48" i="1" s="1"/>
  <c r="B6" i="1"/>
  <c r="B16" i="1" s="1"/>
  <c r="B47" i="1" s="1"/>
  <c r="B5" i="1"/>
  <c r="B15" i="1" s="1"/>
  <c r="B46" i="1" s="1"/>
  <c r="B4" i="1"/>
  <c r="B14" i="1" s="1"/>
  <c r="B45" i="1" s="1"/>
  <c r="G14" i="1"/>
  <c r="G45" i="1" s="1"/>
  <c r="G15" i="1"/>
  <c r="G46" i="1" s="1"/>
  <c r="G16" i="1"/>
  <c r="G47" i="1" s="1"/>
  <c r="G17" i="1"/>
  <c r="G48" i="1" s="1"/>
  <c r="G18" i="1"/>
  <c r="G49" i="1" s="1"/>
  <c r="G13" i="1"/>
  <c r="F14" i="1"/>
  <c r="F45" i="1" s="1"/>
  <c r="F15" i="1"/>
  <c r="F46" i="1" s="1"/>
  <c r="F16" i="1"/>
  <c r="F47" i="1" s="1"/>
  <c r="F17" i="1"/>
  <c r="F48" i="1" s="1"/>
  <c r="F13" i="1"/>
  <c r="F44" i="1" s="1"/>
  <c r="E14" i="1"/>
  <c r="E45" i="1" s="1"/>
  <c r="E15" i="1"/>
  <c r="E46" i="1" s="1"/>
  <c r="E16" i="1"/>
  <c r="E47" i="1" s="1"/>
  <c r="E13" i="1"/>
  <c r="E44" i="1" s="1"/>
  <c r="D14" i="1"/>
  <c r="D45" i="1" s="1"/>
  <c r="D15" i="1"/>
  <c r="D46" i="1" s="1"/>
  <c r="D13" i="1"/>
  <c r="D44" i="1" s="1"/>
  <c r="C14" i="1"/>
  <c r="C45" i="1" s="1"/>
  <c r="C13" i="1"/>
  <c r="C44" i="1" s="1"/>
  <c r="B13" i="1"/>
  <c r="B44" i="1" s="1"/>
  <c r="BQ7" i="1" l="1"/>
  <c r="BQ16" i="1" s="1"/>
  <c r="BQ44" i="1" s="1"/>
  <c r="BQ13" i="1"/>
  <c r="BQ41" i="1" s="1"/>
  <c r="BG16" i="1"/>
  <c r="BG44" i="1" s="1"/>
  <c r="BG14" i="1"/>
  <c r="BG42" i="1" s="1"/>
  <c r="BI13" i="1"/>
  <c r="BI41" i="1" s="1"/>
  <c r="BG13" i="1"/>
  <c r="BG41" i="1" s="1"/>
  <c r="AW14" i="1"/>
  <c r="AU16" i="1" s="1"/>
  <c r="AU44" i="1" s="1"/>
  <c r="BR18" i="1"/>
  <c r="BR26" i="1" s="1"/>
  <c r="BR35" i="1" s="1"/>
  <c r="BS18" i="1"/>
  <c r="BS27" i="1" s="1"/>
  <c r="BS36" i="1" s="1"/>
  <c r="BP18" i="1"/>
  <c r="BP27" i="1" s="1"/>
  <c r="BP36" i="1" s="1"/>
  <c r="BT18" i="1"/>
  <c r="BF44" i="1"/>
  <c r="BF45" i="1"/>
  <c r="BF18" i="1"/>
  <c r="BF23" i="1" s="1"/>
  <c r="BF32" i="1" s="1"/>
  <c r="BG18" i="1"/>
  <c r="AW41" i="1"/>
  <c r="AL18" i="1"/>
  <c r="AL24" i="1" s="1"/>
  <c r="AL33" i="1" s="1"/>
  <c r="BI18" i="1"/>
  <c r="BI23" i="1" s="1"/>
  <c r="BI32" i="1" s="1"/>
  <c r="BF43" i="1"/>
  <c r="BF42" i="1"/>
  <c r="BH18" i="1"/>
  <c r="BH26" i="1" s="1"/>
  <c r="BH35" i="1" s="1"/>
  <c r="BE18" i="1"/>
  <c r="BE23" i="1" s="1"/>
  <c r="BE32" i="1" s="1"/>
  <c r="AX42" i="1"/>
  <c r="AX43" i="1"/>
  <c r="AW17" i="1"/>
  <c r="AW45" i="1" s="1"/>
  <c r="AL41" i="1"/>
  <c r="AX18" i="1"/>
  <c r="AX25" i="1" s="1"/>
  <c r="AX34" i="1" s="1"/>
  <c r="AU41" i="1"/>
  <c r="AW43" i="1"/>
  <c r="AI18" i="1"/>
  <c r="AI23" i="1" s="1"/>
  <c r="AI32" i="1" s="1"/>
  <c r="AT17" i="1"/>
  <c r="AT18" i="1" s="1"/>
  <c r="AT42" i="1"/>
  <c r="AV41" i="1"/>
  <c r="AW42" i="1"/>
  <c r="AV42" i="1"/>
  <c r="AX41" i="1"/>
  <c r="AU18" i="1"/>
  <c r="AU23" i="1" s="1"/>
  <c r="AU32" i="1" s="1"/>
  <c r="AV18" i="1"/>
  <c r="AV23" i="1" s="1"/>
  <c r="AV32" i="1" s="1"/>
  <c r="AJ41" i="1"/>
  <c r="AJ18" i="1"/>
  <c r="AJ27" i="1" s="1"/>
  <c r="AJ36" i="1" s="1"/>
  <c r="AM44" i="1"/>
  <c r="AJ45" i="1"/>
  <c r="AM42" i="1"/>
  <c r="AM18" i="1"/>
  <c r="AM26" i="1" s="1"/>
  <c r="AM35" i="1" s="1"/>
  <c r="AK18" i="1"/>
  <c r="Z18" i="1"/>
  <c r="Z24" i="1" s="1"/>
  <c r="Z33" i="1" s="1"/>
  <c r="X18" i="1"/>
  <c r="AB18" i="1"/>
  <c r="AB23" i="1" s="1"/>
  <c r="AB32" i="1" s="1"/>
  <c r="Y17" i="1"/>
  <c r="Y18" i="1" s="1"/>
  <c r="Y26" i="1" s="1"/>
  <c r="Y35" i="1" s="1"/>
  <c r="N41" i="1"/>
  <c r="AA18" i="1"/>
  <c r="AA27" i="1" s="1"/>
  <c r="AA36" i="1" s="1"/>
  <c r="Q18" i="1"/>
  <c r="R18" i="1"/>
  <c r="R24" i="1" s="1"/>
  <c r="R33" i="1" s="1"/>
  <c r="N18" i="1"/>
  <c r="N23" i="1" s="1"/>
  <c r="O18" i="1"/>
  <c r="O23" i="1" s="1"/>
  <c r="O32" i="1" s="1"/>
  <c r="P18" i="1"/>
  <c r="P27" i="1" s="1"/>
  <c r="P36" i="1" s="1"/>
  <c r="G19" i="1"/>
  <c r="G25" i="1" s="1"/>
  <c r="G35" i="1" s="1"/>
  <c r="G44" i="1"/>
  <c r="E19" i="1"/>
  <c r="E26" i="1" s="1"/>
  <c r="E36" i="1" s="1"/>
  <c r="C19" i="1"/>
  <c r="C27" i="1" s="1"/>
  <c r="C37" i="1" s="1"/>
  <c r="E48" i="1"/>
  <c r="C47" i="1"/>
  <c r="B19" i="1"/>
  <c r="F19" i="1"/>
  <c r="D19" i="1"/>
  <c r="D28" i="1" s="1"/>
  <c r="BQ18" i="1" l="1"/>
  <c r="BQ23" i="1" s="1"/>
  <c r="BQ32" i="1" s="1"/>
  <c r="BI26" i="1"/>
  <c r="BI35" i="1" s="1"/>
  <c r="BI25" i="1"/>
  <c r="BI34" i="1" s="1"/>
  <c r="BI27" i="1"/>
  <c r="BI36" i="1" s="1"/>
  <c r="BR24" i="1"/>
  <c r="BR33" i="1" s="1"/>
  <c r="BR25" i="1"/>
  <c r="BR34" i="1" s="1"/>
  <c r="BS26" i="1"/>
  <c r="BS35" i="1" s="1"/>
  <c r="BS24" i="1"/>
  <c r="BS33" i="1" s="1"/>
  <c r="BS25" i="1"/>
  <c r="BS34" i="1" s="1"/>
  <c r="BI24" i="1"/>
  <c r="BI33" i="1" s="1"/>
  <c r="BT25" i="1"/>
  <c r="BT34" i="1" s="1"/>
  <c r="BT26" i="1"/>
  <c r="BT35" i="1" s="1"/>
  <c r="BT24" i="1"/>
  <c r="BT33" i="1" s="1"/>
  <c r="BP24" i="1"/>
  <c r="BP33" i="1" s="1"/>
  <c r="BP25" i="1"/>
  <c r="BP34" i="1" s="1"/>
  <c r="BP26" i="1"/>
  <c r="BP35" i="1" s="1"/>
  <c r="G28" i="1"/>
  <c r="G38" i="1" s="1"/>
  <c r="BR23" i="1"/>
  <c r="BR32" i="1" s="1"/>
  <c r="BS23" i="1"/>
  <c r="BS32" i="1" s="1"/>
  <c r="BR27" i="1"/>
  <c r="BR36" i="1" s="1"/>
  <c r="BT23" i="1"/>
  <c r="BT32" i="1" s="1"/>
  <c r="BP23" i="1"/>
  <c r="BP32" i="1" s="1"/>
  <c r="BT27" i="1"/>
  <c r="BT36" i="1" s="1"/>
  <c r="B27" i="1"/>
  <c r="B37" i="1" s="1"/>
  <c r="B28" i="1"/>
  <c r="B38" i="1" s="1"/>
  <c r="C28" i="1"/>
  <c r="C38" i="1" s="1"/>
  <c r="E28" i="1"/>
  <c r="E38" i="1" s="1"/>
  <c r="F29" i="1"/>
  <c r="F39" i="1" s="1"/>
  <c r="F28" i="1"/>
  <c r="F38" i="1" s="1"/>
  <c r="AX24" i="1"/>
  <c r="AX33" i="1" s="1"/>
  <c r="AX23" i="1"/>
  <c r="AX32" i="1" s="1"/>
  <c r="AL25" i="1"/>
  <c r="AL34" i="1" s="1"/>
  <c r="AV26" i="1"/>
  <c r="AV35" i="1" s="1"/>
  <c r="AI26" i="1"/>
  <c r="AI35" i="1" s="1"/>
  <c r="BF27" i="1"/>
  <c r="BF36" i="1" s="1"/>
  <c r="AL26" i="1"/>
  <c r="AL35" i="1" s="1"/>
  <c r="BH23" i="1"/>
  <c r="BH32" i="1" s="1"/>
  <c r="BH27" i="1"/>
  <c r="BH36" i="1" s="1"/>
  <c r="BH24" i="1"/>
  <c r="BH33" i="1" s="1"/>
  <c r="BH25" i="1"/>
  <c r="BH34" i="1" s="1"/>
  <c r="BG23" i="1"/>
  <c r="BG32" i="1" s="1"/>
  <c r="BG27" i="1"/>
  <c r="BG36" i="1" s="1"/>
  <c r="BG25" i="1"/>
  <c r="BG34" i="1" s="1"/>
  <c r="BG26" i="1"/>
  <c r="BG35" i="1" s="1"/>
  <c r="AI27" i="1"/>
  <c r="AI36" i="1" s="1"/>
  <c r="BF24" i="1"/>
  <c r="BF33" i="1" s="1"/>
  <c r="AL27" i="1"/>
  <c r="AL36" i="1" s="1"/>
  <c r="BF26" i="1"/>
  <c r="BF35" i="1" s="1"/>
  <c r="AL23" i="1"/>
  <c r="AL32" i="1" s="1"/>
  <c r="BF25" i="1"/>
  <c r="BF34" i="1" s="1"/>
  <c r="BG24" i="1"/>
  <c r="BG33" i="1" s="1"/>
  <c r="AI24" i="1"/>
  <c r="AI33" i="1" s="1"/>
  <c r="AI25" i="1"/>
  <c r="AI34" i="1" s="1"/>
  <c r="AW18" i="1"/>
  <c r="AW26" i="1" s="1"/>
  <c r="AW35" i="1" s="1"/>
  <c r="AT24" i="1"/>
  <c r="AT33" i="1" s="1"/>
  <c r="AT23" i="1"/>
  <c r="AT32" i="1" s="1"/>
  <c r="AX27" i="1"/>
  <c r="AX36" i="1" s="1"/>
  <c r="AX26" i="1"/>
  <c r="AX35" i="1" s="1"/>
  <c r="BE27" i="1"/>
  <c r="BE36" i="1" s="1"/>
  <c r="BE26" i="1"/>
  <c r="BE35" i="1" s="1"/>
  <c r="BE25" i="1"/>
  <c r="BE34" i="1" s="1"/>
  <c r="BE24" i="1"/>
  <c r="BE33" i="1" s="1"/>
  <c r="AT25" i="1"/>
  <c r="AT34" i="1" s="1"/>
  <c r="AT26" i="1"/>
  <c r="AT35" i="1" s="1"/>
  <c r="AT27" i="1"/>
  <c r="AT36" i="1" s="1"/>
  <c r="AT45" i="1"/>
  <c r="AV27" i="1"/>
  <c r="AV36" i="1" s="1"/>
  <c r="AU24" i="1"/>
  <c r="AU33" i="1" s="1"/>
  <c r="AU27" i="1"/>
  <c r="AU36" i="1" s="1"/>
  <c r="AU25" i="1"/>
  <c r="AU34" i="1" s="1"/>
  <c r="AU26" i="1"/>
  <c r="AU35" i="1" s="1"/>
  <c r="AV25" i="1"/>
  <c r="AV34" i="1" s="1"/>
  <c r="AV24" i="1"/>
  <c r="AV33" i="1" s="1"/>
  <c r="AJ25" i="1"/>
  <c r="AJ34" i="1" s="1"/>
  <c r="AJ26" i="1"/>
  <c r="AJ35" i="1" s="1"/>
  <c r="AJ24" i="1"/>
  <c r="AJ33" i="1" s="1"/>
  <c r="X24" i="1"/>
  <c r="X33" i="1" s="1"/>
  <c r="X23" i="1"/>
  <c r="X32" i="1" s="1"/>
  <c r="AJ23" i="1"/>
  <c r="AJ32" i="1" s="1"/>
  <c r="AK24" i="1"/>
  <c r="AK33" i="1" s="1"/>
  <c r="AK25" i="1"/>
  <c r="AK34" i="1" s="1"/>
  <c r="AK26" i="1"/>
  <c r="AK35" i="1" s="1"/>
  <c r="AK27" i="1"/>
  <c r="AK36" i="1" s="1"/>
  <c r="AK23" i="1"/>
  <c r="AK32" i="1" s="1"/>
  <c r="AM27" i="1"/>
  <c r="AM36" i="1" s="1"/>
  <c r="AM23" i="1"/>
  <c r="AM32" i="1" s="1"/>
  <c r="AM24" i="1"/>
  <c r="AM33" i="1" s="1"/>
  <c r="AM25" i="1"/>
  <c r="AM34" i="1" s="1"/>
  <c r="X25" i="1"/>
  <c r="X34" i="1" s="1"/>
  <c r="X27" i="1"/>
  <c r="X36" i="1" s="1"/>
  <c r="X26" i="1"/>
  <c r="X35" i="1" s="1"/>
  <c r="AB26" i="1"/>
  <c r="AB35" i="1" s="1"/>
  <c r="AB25" i="1"/>
  <c r="AB34" i="1" s="1"/>
  <c r="AB27" i="1"/>
  <c r="AB36" i="1" s="1"/>
  <c r="Z26" i="1"/>
  <c r="Z35" i="1" s="1"/>
  <c r="Z25" i="1"/>
  <c r="Z34" i="1" s="1"/>
  <c r="Z23" i="1"/>
  <c r="Z32" i="1" s="1"/>
  <c r="Z27" i="1"/>
  <c r="Z36" i="1" s="1"/>
  <c r="Y25" i="1"/>
  <c r="Y34" i="1" s="1"/>
  <c r="Y23" i="1"/>
  <c r="Y32" i="1" s="1"/>
  <c r="AB24" i="1"/>
  <c r="AB33" i="1" s="1"/>
  <c r="Y27" i="1"/>
  <c r="Y36" i="1" s="1"/>
  <c r="Y24" i="1"/>
  <c r="Y33" i="1" s="1"/>
  <c r="N27" i="1"/>
  <c r="N36" i="1" s="1"/>
  <c r="P26" i="1"/>
  <c r="P35" i="1" s="1"/>
  <c r="AA24" i="1"/>
  <c r="AA33" i="1" s="1"/>
  <c r="AA25" i="1"/>
  <c r="AA34" i="1" s="1"/>
  <c r="AA26" i="1"/>
  <c r="AA35" i="1" s="1"/>
  <c r="AA23" i="1"/>
  <c r="AA32" i="1" s="1"/>
  <c r="Q24" i="1"/>
  <c r="Q33" i="1" s="1"/>
  <c r="Q25" i="1"/>
  <c r="Q34" i="1" s="1"/>
  <c r="Q26" i="1"/>
  <c r="Q35" i="1" s="1"/>
  <c r="Q27" i="1"/>
  <c r="Q36" i="1" s="1"/>
  <c r="Q23" i="1"/>
  <c r="Q32" i="1" s="1"/>
  <c r="R26" i="1"/>
  <c r="R35" i="1" s="1"/>
  <c r="R23" i="1"/>
  <c r="R32" i="1" s="1"/>
  <c r="R27" i="1"/>
  <c r="R36" i="1" s="1"/>
  <c r="R25" i="1"/>
  <c r="R34" i="1" s="1"/>
  <c r="O26" i="1"/>
  <c r="O35" i="1" s="1"/>
  <c r="O25" i="1"/>
  <c r="O34" i="1" s="1"/>
  <c r="P24" i="1"/>
  <c r="P33" i="1" s="1"/>
  <c r="P25" i="1"/>
  <c r="P34" i="1" s="1"/>
  <c r="P23" i="1"/>
  <c r="P32" i="1" s="1"/>
  <c r="O24" i="1"/>
  <c r="O33" i="1" s="1"/>
  <c r="N24" i="1"/>
  <c r="N33" i="1" s="1"/>
  <c r="N25" i="1"/>
  <c r="N34" i="1" s="1"/>
  <c r="N26" i="1"/>
  <c r="N35" i="1" s="1"/>
  <c r="N32" i="1"/>
  <c r="O27" i="1"/>
  <c r="O36" i="1" s="1"/>
  <c r="G27" i="1"/>
  <c r="G37" i="1" s="1"/>
  <c r="G29" i="1"/>
  <c r="G39" i="1" s="1"/>
  <c r="G26" i="1"/>
  <c r="G36" i="1" s="1"/>
  <c r="G24" i="1"/>
  <c r="G34" i="1" s="1"/>
  <c r="E25" i="1"/>
  <c r="E35" i="1" s="1"/>
  <c r="E24" i="1"/>
  <c r="E34" i="1" s="1"/>
  <c r="E29" i="1"/>
  <c r="E39" i="1" s="1"/>
  <c r="E27" i="1"/>
  <c r="E37" i="1" s="1"/>
  <c r="C24" i="1"/>
  <c r="C34" i="1" s="1"/>
  <c r="C26" i="1"/>
  <c r="C36" i="1" s="1"/>
  <c r="C29" i="1"/>
  <c r="C39" i="1" s="1"/>
  <c r="C25" i="1"/>
  <c r="C35" i="1" s="1"/>
  <c r="B26" i="1"/>
  <c r="B36" i="1" s="1"/>
  <c r="F24" i="1"/>
  <c r="F34" i="1" s="1"/>
  <c r="F25" i="1"/>
  <c r="F35" i="1" s="1"/>
  <c r="F26" i="1"/>
  <c r="F36" i="1" s="1"/>
  <c r="F27" i="1"/>
  <c r="F37" i="1" s="1"/>
  <c r="B24" i="1"/>
  <c r="B34" i="1" s="1"/>
  <c r="B25" i="1"/>
  <c r="B35" i="1" s="1"/>
  <c r="B29" i="1"/>
  <c r="B39" i="1" s="1"/>
  <c r="D24" i="1"/>
  <c r="D34" i="1" s="1"/>
  <c r="D25" i="1"/>
  <c r="D35" i="1" s="1"/>
  <c r="D26" i="1"/>
  <c r="D36" i="1" s="1"/>
  <c r="D27" i="1"/>
  <c r="D37" i="1" s="1"/>
  <c r="D38" i="1"/>
  <c r="D29" i="1"/>
  <c r="D39" i="1" s="1"/>
  <c r="BQ25" i="1" l="1"/>
  <c r="BQ34" i="1" s="1"/>
  <c r="BQ26" i="1"/>
  <c r="BQ35" i="1" s="1"/>
  <c r="BU35" i="1" s="1"/>
  <c r="BU44" i="1" s="1"/>
  <c r="BQ27" i="1"/>
  <c r="BQ36" i="1" s="1"/>
  <c r="BQ24" i="1"/>
  <c r="BQ33" i="1" s="1"/>
  <c r="AW25" i="1"/>
  <c r="AW34" i="1" s="1"/>
  <c r="AY34" i="1" s="1"/>
  <c r="AY43" i="1" s="1"/>
  <c r="AY51" i="1" s="1"/>
  <c r="AT64" i="1" s="1"/>
  <c r="AW24" i="1"/>
  <c r="AW33" i="1" s="1"/>
  <c r="AY33" i="1" s="1"/>
  <c r="AY42" i="1" s="1"/>
  <c r="AU49" i="1" s="1"/>
  <c r="H37" i="1"/>
  <c r="H35" i="1"/>
  <c r="H39" i="1"/>
  <c r="B73" i="1" s="1"/>
  <c r="H34" i="1"/>
  <c r="H44" i="1" s="1"/>
  <c r="H38" i="1"/>
  <c r="H36" i="1"/>
  <c r="BU36" i="1"/>
  <c r="BU45" i="1" s="1"/>
  <c r="BT50" i="1" s="1"/>
  <c r="BU34" i="1"/>
  <c r="BU43" i="1" s="1"/>
  <c r="BU33" i="1"/>
  <c r="BU42" i="1" s="1"/>
  <c r="BU32" i="1"/>
  <c r="BU41" i="1" s="1"/>
  <c r="AY35" i="1"/>
  <c r="AY44" i="1" s="1"/>
  <c r="AW50" i="1" s="1"/>
  <c r="BJ35" i="1"/>
  <c r="BJ44" i="1" s="1"/>
  <c r="AW27" i="1"/>
  <c r="AW36" i="1" s="1"/>
  <c r="AY36" i="1" s="1"/>
  <c r="AY45" i="1" s="1"/>
  <c r="BJ36" i="1"/>
  <c r="BJ45" i="1" s="1"/>
  <c r="AW23" i="1"/>
  <c r="AW32" i="1" s="1"/>
  <c r="BJ32" i="1"/>
  <c r="BJ41" i="1" s="1"/>
  <c r="BJ33" i="1"/>
  <c r="BJ42" i="1" s="1"/>
  <c r="BJ34" i="1"/>
  <c r="BJ43" i="1" s="1"/>
  <c r="AN35" i="1"/>
  <c r="AN44" i="1" s="1"/>
  <c r="AL52" i="1" s="1"/>
  <c r="AY32" i="1"/>
  <c r="AY41" i="1" s="1"/>
  <c r="AT53" i="1" s="1"/>
  <c r="AN36" i="1"/>
  <c r="AN45" i="1" s="1"/>
  <c r="AN34" i="1"/>
  <c r="AN43" i="1" s="1"/>
  <c r="AN51" i="1" s="1"/>
  <c r="AI64" i="1" s="1"/>
  <c r="AN33" i="1"/>
  <c r="AN42" i="1" s="1"/>
  <c r="AN50" i="1" s="1"/>
  <c r="AI63" i="1" s="1"/>
  <c r="AN32" i="1"/>
  <c r="AN41" i="1" s="1"/>
  <c r="AC32" i="1"/>
  <c r="AC41" i="1" s="1"/>
  <c r="X49" i="1" s="1"/>
  <c r="S36" i="1"/>
  <c r="S45" i="1" s="1"/>
  <c r="S53" i="1" s="1"/>
  <c r="N66" i="1" s="1"/>
  <c r="AC33" i="1"/>
  <c r="AC42" i="1" s="1"/>
  <c r="Y50" i="1" s="1"/>
  <c r="AC36" i="1"/>
  <c r="AC45" i="1" s="1"/>
  <c r="AC53" i="1" s="1"/>
  <c r="AB50" i="1" s="1"/>
  <c r="AC35" i="1"/>
  <c r="AC44" i="1" s="1"/>
  <c r="AC52" i="1" s="1"/>
  <c r="X65" i="1" s="1"/>
  <c r="AC34" i="1"/>
  <c r="AC43" i="1" s="1"/>
  <c r="AC51" i="1" s="1"/>
  <c r="S32" i="1"/>
  <c r="S41" i="1" s="1"/>
  <c r="S34" i="1"/>
  <c r="S43" i="1" s="1"/>
  <c r="S35" i="1"/>
  <c r="S44" i="1" s="1"/>
  <c r="S33" i="1"/>
  <c r="S42" i="1" s="1"/>
  <c r="BU53" i="1" l="1"/>
  <c r="BP66" i="1" s="1"/>
  <c r="AW53" i="1"/>
  <c r="AW49" i="1"/>
  <c r="AY52" i="1"/>
  <c r="AT65" i="1" s="1"/>
  <c r="AW51" i="1"/>
  <c r="BT53" i="1"/>
  <c r="BT49" i="1"/>
  <c r="BT52" i="1"/>
  <c r="BT51" i="1"/>
  <c r="BU52" i="1"/>
  <c r="BP65" i="1" s="1"/>
  <c r="BS50" i="1"/>
  <c r="BS49" i="1"/>
  <c r="BS52" i="1"/>
  <c r="BS51" i="1"/>
  <c r="BS53" i="1"/>
  <c r="BR52" i="1"/>
  <c r="BR53" i="1"/>
  <c r="BR49" i="1"/>
  <c r="BR50" i="1"/>
  <c r="BU51" i="1"/>
  <c r="BP64" i="1" s="1"/>
  <c r="BR51" i="1"/>
  <c r="BU49" i="1"/>
  <c r="BP62" i="1" s="1"/>
  <c r="BP50" i="1"/>
  <c r="BP51" i="1"/>
  <c r="BP52" i="1"/>
  <c r="BP53" i="1"/>
  <c r="BP49" i="1"/>
  <c r="BU50" i="1"/>
  <c r="BP63" i="1" s="1"/>
  <c r="BQ49" i="1"/>
  <c r="BQ50" i="1"/>
  <c r="BQ51" i="1"/>
  <c r="BQ52" i="1"/>
  <c r="BQ53" i="1"/>
  <c r="AN52" i="1"/>
  <c r="AI65" i="1" s="1"/>
  <c r="AU50" i="1"/>
  <c r="AU53" i="1"/>
  <c r="AU52" i="1"/>
  <c r="AU51" i="1"/>
  <c r="AY50" i="1"/>
  <c r="AT63" i="1" s="1"/>
  <c r="AL51" i="1"/>
  <c r="AL50" i="1"/>
  <c r="AW52" i="1"/>
  <c r="BJ49" i="1"/>
  <c r="BE62" i="1" s="1"/>
  <c r="BE53" i="1"/>
  <c r="BE50" i="1"/>
  <c r="BE49" i="1"/>
  <c r="BE51" i="1"/>
  <c r="BE52" i="1"/>
  <c r="AV51" i="1"/>
  <c r="AV52" i="1"/>
  <c r="BJ53" i="1"/>
  <c r="BE66" i="1" s="1"/>
  <c r="BI49" i="1"/>
  <c r="BI51" i="1"/>
  <c r="BI53" i="1"/>
  <c r="BI52" i="1"/>
  <c r="BI50" i="1"/>
  <c r="BJ51" i="1"/>
  <c r="BE64" i="1" s="1"/>
  <c r="BG51" i="1"/>
  <c r="BG50" i="1"/>
  <c r="BG53" i="1"/>
  <c r="BG49" i="1"/>
  <c r="BG52" i="1"/>
  <c r="BJ50" i="1"/>
  <c r="BE63" i="1" s="1"/>
  <c r="BF49" i="1"/>
  <c r="BF52" i="1"/>
  <c r="BF50" i="1"/>
  <c r="BF51" i="1"/>
  <c r="BF53" i="1"/>
  <c r="AL49" i="1"/>
  <c r="AV53" i="1"/>
  <c r="AL53" i="1"/>
  <c r="BJ52" i="1"/>
  <c r="BE65" i="1" s="1"/>
  <c r="BH50" i="1"/>
  <c r="BH53" i="1"/>
  <c r="BH51" i="1"/>
  <c r="BH52" i="1"/>
  <c r="BH49" i="1"/>
  <c r="AV50" i="1"/>
  <c r="AV49" i="1"/>
  <c r="AI52" i="1"/>
  <c r="AI49" i="1"/>
  <c r="AJ52" i="1"/>
  <c r="AJ50" i="1"/>
  <c r="AY49" i="1"/>
  <c r="AT62" i="1" s="1"/>
  <c r="AT49" i="1"/>
  <c r="AT51" i="1"/>
  <c r="AT52" i="1"/>
  <c r="AT50" i="1"/>
  <c r="AJ51" i="1"/>
  <c r="AK49" i="1"/>
  <c r="AY53" i="1"/>
  <c r="AT66" i="1" s="1"/>
  <c r="AX51" i="1"/>
  <c r="AX50" i="1"/>
  <c r="AX52" i="1"/>
  <c r="AX53" i="1"/>
  <c r="AX49" i="1"/>
  <c r="R52" i="1"/>
  <c r="Z50" i="1"/>
  <c r="X64" i="1"/>
  <c r="AJ53" i="1"/>
  <c r="AI50" i="1"/>
  <c r="AI53" i="1"/>
  <c r="AI51" i="1"/>
  <c r="AN49" i="1"/>
  <c r="AI62" i="1" s="1"/>
  <c r="AK50" i="1"/>
  <c r="AK51" i="1"/>
  <c r="AK52" i="1"/>
  <c r="AK53" i="1"/>
  <c r="AJ49" i="1"/>
  <c r="AN53" i="1"/>
  <c r="AI66" i="1" s="1"/>
  <c r="AM52" i="1"/>
  <c r="AM53" i="1"/>
  <c r="AM49" i="1"/>
  <c r="AM50" i="1"/>
  <c r="AM51" i="1"/>
  <c r="R50" i="1"/>
  <c r="R51" i="1"/>
  <c r="R53" i="1"/>
  <c r="R49" i="1"/>
  <c r="Y52" i="1"/>
  <c r="AC50" i="1"/>
  <c r="X63" i="1" s="1"/>
  <c r="Y49" i="1"/>
  <c r="Y53" i="1"/>
  <c r="Y51" i="1"/>
  <c r="N50" i="1"/>
  <c r="N49" i="1"/>
  <c r="AB49" i="1"/>
  <c r="AB52" i="1"/>
  <c r="AB51" i="1"/>
  <c r="X66" i="1"/>
  <c r="AB53" i="1"/>
  <c r="Z49" i="1"/>
  <c r="Z52" i="1"/>
  <c r="Z51" i="1"/>
  <c r="AA53" i="1"/>
  <c r="AA52" i="1"/>
  <c r="Z53" i="1"/>
  <c r="AA50" i="1"/>
  <c r="AA49" i="1"/>
  <c r="AA51" i="1"/>
  <c r="X52" i="1"/>
  <c r="X50" i="1"/>
  <c r="X51" i="1"/>
  <c r="X53" i="1"/>
  <c r="AC49" i="1"/>
  <c r="X62" i="1" s="1"/>
  <c r="O50" i="1"/>
  <c r="S50" i="1"/>
  <c r="N63" i="1" s="1"/>
  <c r="O52" i="1"/>
  <c r="O53" i="1"/>
  <c r="O49" i="1"/>
  <c r="O51" i="1"/>
  <c r="S51" i="1"/>
  <c r="N64" i="1" s="1"/>
  <c r="P50" i="1"/>
  <c r="P51" i="1"/>
  <c r="P52" i="1"/>
  <c r="P53" i="1"/>
  <c r="P49" i="1"/>
  <c r="Q50" i="1"/>
  <c r="Q51" i="1"/>
  <c r="Q52" i="1"/>
  <c r="Q53" i="1"/>
  <c r="S52" i="1"/>
  <c r="N65" i="1" s="1"/>
  <c r="Q49" i="1"/>
  <c r="S49" i="1"/>
  <c r="N62" i="1" s="1"/>
  <c r="N53" i="1"/>
  <c r="N52" i="1"/>
  <c r="N51" i="1"/>
  <c r="H46" i="1"/>
  <c r="H55" i="1" s="1"/>
  <c r="B70" i="1"/>
  <c r="B68" i="1"/>
  <c r="H45" i="1"/>
  <c r="H54" i="1" s="1"/>
  <c r="B69" i="1"/>
  <c r="H49" i="1"/>
  <c r="G53" i="1" s="1"/>
  <c r="H47" i="1"/>
  <c r="E53" i="1" s="1"/>
  <c r="B71" i="1"/>
  <c r="H48" i="1"/>
  <c r="F54" i="1" s="1"/>
  <c r="B72" i="1"/>
  <c r="BQ62" i="1" l="1"/>
  <c r="BV53" i="1"/>
  <c r="BW53" i="1" s="1"/>
  <c r="BQ65" i="1"/>
  <c r="BV52" i="1"/>
  <c r="BW52" i="1" s="1"/>
  <c r="BV51" i="1"/>
  <c r="BW51" i="1" s="1"/>
  <c r="BV50" i="1"/>
  <c r="BW50" i="1" s="1"/>
  <c r="BQ64" i="1"/>
  <c r="BQ66" i="1"/>
  <c r="BQ63" i="1"/>
  <c r="BV49" i="1"/>
  <c r="BW49" i="1" s="1"/>
  <c r="BF64" i="1"/>
  <c r="AZ50" i="1"/>
  <c r="BA50" i="1" s="1"/>
  <c r="AZ53" i="1"/>
  <c r="BA53" i="1" s="1"/>
  <c r="AZ49" i="1"/>
  <c r="BA49" i="1" s="1"/>
  <c r="AZ52" i="1"/>
  <c r="BA52" i="1" s="1"/>
  <c r="BF66" i="1"/>
  <c r="BF63" i="1"/>
  <c r="BF65" i="1"/>
  <c r="BK52" i="1"/>
  <c r="BL52" i="1" s="1"/>
  <c r="BK51" i="1"/>
  <c r="BL51" i="1" s="1"/>
  <c r="BK49" i="1"/>
  <c r="BL49" i="1" s="1"/>
  <c r="BK50" i="1"/>
  <c r="BL50" i="1" s="1"/>
  <c r="AU66" i="1"/>
  <c r="BK53" i="1"/>
  <c r="BL53" i="1" s="1"/>
  <c r="BF62" i="1"/>
  <c r="AZ51" i="1"/>
  <c r="BA51" i="1" s="1"/>
  <c r="AU65" i="1"/>
  <c r="AD49" i="1"/>
  <c r="AE49" i="1" s="1"/>
  <c r="AU63" i="1"/>
  <c r="Y62" i="1"/>
  <c r="O66" i="1"/>
  <c r="AU62" i="1"/>
  <c r="AJ66" i="1"/>
  <c r="AU64" i="1"/>
  <c r="AO52" i="1"/>
  <c r="AP52" i="1" s="1"/>
  <c r="AJ62" i="1"/>
  <c r="AO51" i="1"/>
  <c r="AP51" i="1" s="1"/>
  <c r="AO49" i="1"/>
  <c r="AP49" i="1" s="1"/>
  <c r="AJ65" i="1"/>
  <c r="AO53" i="1"/>
  <c r="AP53" i="1" s="1"/>
  <c r="AJ63" i="1"/>
  <c r="AO50" i="1"/>
  <c r="AP50" i="1" s="1"/>
  <c r="AJ64" i="1"/>
  <c r="O64" i="1"/>
  <c r="O62" i="1"/>
  <c r="Y63" i="1"/>
  <c r="AD53" i="1"/>
  <c r="AE53" i="1" s="1"/>
  <c r="AD51" i="1"/>
  <c r="AE51" i="1" s="1"/>
  <c r="AD50" i="1"/>
  <c r="AE50" i="1" s="1"/>
  <c r="Y66" i="1"/>
  <c r="AD52" i="1"/>
  <c r="AE52" i="1" s="1"/>
  <c r="Y64" i="1"/>
  <c r="Y65" i="1"/>
  <c r="C68" i="1"/>
  <c r="H53" i="1"/>
  <c r="B53" i="1"/>
  <c r="T49" i="1"/>
  <c r="U49" i="1" s="1"/>
  <c r="T50" i="1"/>
  <c r="U50" i="1" s="1"/>
  <c r="T51" i="1"/>
  <c r="U51" i="1" s="1"/>
  <c r="T52" i="1"/>
  <c r="U52" i="1" s="1"/>
  <c r="T53" i="1"/>
  <c r="U53" i="1" s="1"/>
  <c r="O63" i="1"/>
  <c r="O65" i="1"/>
  <c r="C73" i="1"/>
  <c r="C70" i="1"/>
  <c r="C72" i="1"/>
  <c r="C71" i="1"/>
  <c r="C69" i="1"/>
  <c r="G54" i="1"/>
  <c r="G55" i="1"/>
  <c r="G56" i="1"/>
  <c r="H58" i="1"/>
  <c r="D56" i="1"/>
  <c r="C53" i="1"/>
  <c r="C57" i="1"/>
  <c r="D57" i="1"/>
  <c r="D54" i="1"/>
  <c r="C54" i="1"/>
  <c r="B55" i="1"/>
  <c r="B54" i="1"/>
  <c r="D55" i="1"/>
  <c r="D58" i="1"/>
  <c r="D53" i="1"/>
  <c r="F55" i="1"/>
  <c r="F56" i="1"/>
  <c r="F57" i="1"/>
  <c r="F53" i="1"/>
  <c r="B58" i="1"/>
  <c r="E57" i="1"/>
  <c r="F58" i="1"/>
  <c r="H57" i="1"/>
  <c r="B56" i="1"/>
  <c r="B57" i="1"/>
  <c r="E58" i="1"/>
  <c r="E54" i="1"/>
  <c r="E55" i="1"/>
  <c r="E56" i="1"/>
  <c r="H56" i="1"/>
  <c r="C56" i="1"/>
  <c r="G57" i="1"/>
  <c r="C55" i="1"/>
  <c r="G58" i="1"/>
  <c r="C58" i="1"/>
  <c r="BP56" i="1" l="1"/>
  <c r="BP57" i="1" s="1"/>
  <c r="BP58" i="1" s="1"/>
  <c r="AT56" i="1"/>
  <c r="AT57" i="1" s="1"/>
  <c r="AT58" i="1" s="1"/>
  <c r="BE56" i="1"/>
  <c r="BE57" i="1" s="1"/>
  <c r="BE58" i="1" s="1"/>
  <c r="AI56" i="1"/>
  <c r="AI57" i="1" s="1"/>
  <c r="AI58" i="1" s="1"/>
  <c r="X56" i="1"/>
  <c r="X57" i="1" s="1"/>
  <c r="X58" i="1" s="1"/>
  <c r="N56" i="1"/>
  <c r="N57" i="1" s="1"/>
  <c r="N58" i="1" s="1"/>
  <c r="I53" i="1"/>
  <c r="J53" i="1" s="1"/>
  <c r="I57" i="1"/>
  <c r="J57" i="1" s="1"/>
  <c r="I54" i="1"/>
  <c r="J54" i="1" s="1"/>
  <c r="I58" i="1"/>
  <c r="J58" i="1" s="1"/>
  <c r="I55" i="1"/>
  <c r="J55" i="1" s="1"/>
  <c r="I56" i="1"/>
  <c r="J56" i="1" s="1"/>
  <c r="B61" i="1" l="1"/>
  <c r="B62" i="1" s="1"/>
  <c r="B63" i="1" s="1"/>
</calcChain>
</file>

<file path=xl/sharedStrings.xml><?xml version="1.0" encoding="utf-8"?>
<sst xmlns="http://schemas.openxmlformats.org/spreadsheetml/2006/main" count="637" uniqueCount="31">
  <si>
    <t>Khoảng cách đến trường</t>
  </si>
  <si>
    <t>An ninh</t>
  </si>
  <si>
    <t>Môi trường sống</t>
  </si>
  <si>
    <t>Tiện nghi</t>
  </si>
  <si>
    <t>Dịch vụ xung quanh</t>
  </si>
  <si>
    <t>Giá cả</t>
  </si>
  <si>
    <t>Tiêu chí</t>
  </si>
  <si>
    <t>MA TRẬN SO SÁNH</t>
  </si>
  <si>
    <t>TÍNH TỔNG</t>
  </si>
  <si>
    <t>SUM</t>
  </si>
  <si>
    <t>CHUẨN HÓA MA TRẬN</t>
  </si>
  <si>
    <t>TÍNH TRỌNG SỐ</t>
  </si>
  <si>
    <t>Criteria Weights</t>
  </si>
  <si>
    <t>TÍNH CR</t>
  </si>
  <si>
    <t>Weighted Sum value</t>
  </si>
  <si>
    <t>Consistency vector</t>
  </si>
  <si>
    <t>TIÊU CHÍ</t>
  </si>
  <si>
    <t>XẾP HẠNG</t>
  </si>
  <si>
    <t>RANK</t>
  </si>
  <si>
    <t>Ký túc xá trong trường</t>
  </si>
  <si>
    <t>Nhà trọ gần trường</t>
  </si>
  <si>
    <t>Nhà trọ xa trường</t>
  </si>
  <si>
    <t>Chung cư mini</t>
  </si>
  <si>
    <t>Nhà ở cùng người thân</t>
  </si>
  <si>
    <t xml:space="preserve">CHUẨN HÓA MA TRẬN </t>
  </si>
  <si>
    <t>Khoảng cách</t>
  </si>
  <si>
    <t xml:space="preserve">Khoảng cách </t>
  </si>
  <si>
    <t>Lamda</t>
  </si>
  <si>
    <t>CI</t>
  </si>
  <si>
    <t>CR</t>
  </si>
  <si>
    <t>&lt;10%  =&gt;  Phù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</si>
</sst>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FF0000"/>
      <name val="Times New Roman"/>
      <family val="1"/>
    </font>
    <font>
      <b/>
      <sz val="13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6C0C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46E58"/>
        <bgColor indexed="64"/>
      </patternFill>
    </fill>
    <fill>
      <patternFill patternType="solid">
        <fgColor rgb="FFFCA8A6"/>
        <bgColor indexed="64"/>
      </patternFill>
    </fill>
    <fill>
      <patternFill patternType="solid">
        <fgColor rgb="FFE49EDD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E97132"/>
        <bgColor rgb="FF000000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 vertical="center"/>
    </xf>
    <xf numFmtId="2" fontId="1" fillId="0" borderId="6" xfId="0" quotePrefix="1" applyNumberFormat="1" applyFont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4" fillId="7" borderId="1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12" fontId="1" fillId="2" borderId="0" xfId="0" applyNumberFormat="1" applyFont="1" applyFill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2" fontId="1" fillId="0" borderId="4" xfId="0" applyNumberFormat="1" applyFont="1" applyBorder="1" applyAlignment="1">
      <alignment horizontal="center" vertical="center"/>
    </xf>
    <xf numFmtId="16" fontId="4" fillId="0" borderId="0" xfId="0" quotePrefix="1" applyNumberFormat="1" applyFont="1"/>
    <xf numFmtId="12" fontId="1" fillId="0" borderId="0" xfId="0" quotePrefix="1" applyNumberFormat="1" applyFont="1" applyAlignment="1">
      <alignment horizontal="center" vertical="center"/>
    </xf>
    <xf numFmtId="12" fontId="1" fillId="0" borderId="6" xfId="0" quotePrefix="1" applyNumberFormat="1" applyFont="1" applyBorder="1" applyAlignment="1">
      <alignment horizontal="center" vertical="center"/>
    </xf>
    <xf numFmtId="12" fontId="1" fillId="2" borderId="7" xfId="0" applyNumberFormat="1" applyFont="1" applyFill="1" applyBorder="1" applyAlignment="1">
      <alignment horizontal="center" vertical="center"/>
    </xf>
    <xf numFmtId="1" fontId="3" fillId="15" borderId="12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12" fontId="1" fillId="0" borderId="5" xfId="0" quotePrefix="1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16" borderId="1" xfId="0" applyFont="1" applyFill="1" applyBorder="1" applyAlignment="1">
      <alignment horizontal="center"/>
    </xf>
    <xf numFmtId="0" fontId="5" fillId="0" borderId="0" xfId="0" applyFont="1"/>
    <xf numFmtId="0" fontId="6" fillId="17" borderId="8" xfId="0" applyFont="1" applyFill="1" applyBorder="1" applyAlignment="1">
      <alignment horizontal="center"/>
    </xf>
    <xf numFmtId="0" fontId="6" fillId="17" borderId="9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8" fillId="0" borderId="0" xfId="0" applyFont="1"/>
    <xf numFmtId="2" fontId="1" fillId="7" borderId="1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2" fillId="4" borderId="1" xfId="0" applyNumberFormat="1" applyFont="1" applyFill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2" fontId="2" fillId="4" borderId="11" xfId="0" applyNumberFormat="1" applyFont="1" applyFill="1" applyBorder="1" applyAlignment="1">
      <alignment horizontal="center"/>
    </xf>
    <xf numFmtId="1" fontId="3" fillId="15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9" borderId="9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4" fillId="7" borderId="16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64" fontId="1" fillId="7" borderId="16" xfId="0" applyNumberFormat="1" applyFon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9" borderId="10" xfId="0" applyNumberFormat="1" applyFont="1" applyFill="1" applyBorder="1" applyAlignment="1">
      <alignment horizontal="center" vertical="center"/>
    </xf>
    <xf numFmtId="164" fontId="1" fillId="9" borderId="9" xfId="0" applyNumberFormat="1" applyFont="1" applyFill="1" applyBorder="1" applyAlignment="1">
      <alignment horizontal="center" vertical="center"/>
    </xf>
    <xf numFmtId="164" fontId="1" fillId="10" borderId="12" xfId="0" applyNumberFormat="1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164" fontId="2" fillId="11" borderId="16" xfId="0" applyNumberFormat="1" applyFont="1" applyFill="1" applyBorder="1" applyAlignment="1">
      <alignment horizontal="center"/>
    </xf>
    <xf numFmtId="2" fontId="2" fillId="11" borderId="16" xfId="0" applyNumberFormat="1" applyFont="1" applyFill="1" applyBorder="1" applyAlignment="1">
      <alignment horizontal="center"/>
    </xf>
    <xf numFmtId="1" fontId="7" fillId="2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18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18" borderId="7" xfId="0" applyNumberFormat="1" applyFont="1" applyFill="1" applyBorder="1" applyAlignment="1">
      <alignment horizontal="center" vertical="center"/>
    </xf>
    <xf numFmtId="164" fontId="1" fillId="7" borderId="10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/>
    </xf>
    <xf numFmtId="164" fontId="1" fillId="7" borderId="9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8A6"/>
      <color rgb="FFF46E58"/>
      <color rgb="FFF6C0C5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1B82-CED6-4A6F-93CF-BBE631D354F3}">
  <dimension ref="A1:BW73"/>
  <sheetViews>
    <sheetView tabSelected="1" topLeftCell="A40" zoomScale="85" zoomScaleNormal="85" workbookViewId="0">
      <selection activeCell="I47" sqref="I47"/>
    </sheetView>
  </sheetViews>
  <sheetFormatPr defaultColWidth="8.88671875" defaultRowHeight="13.8" x14ac:dyDescent="0.25"/>
  <cols>
    <col min="1" max="1" width="32.33203125" style="8" customWidth="1"/>
    <col min="2" max="2" width="20.33203125" style="8" customWidth="1"/>
    <col min="3" max="3" width="21" style="8" customWidth="1"/>
    <col min="4" max="5" width="19" style="8" customWidth="1"/>
    <col min="6" max="6" width="20.44140625" style="8" customWidth="1"/>
    <col min="7" max="7" width="18.88671875" style="8" customWidth="1"/>
    <col min="8" max="8" width="18.33203125" style="8" customWidth="1"/>
    <col min="9" max="9" width="22.6640625" style="8" customWidth="1"/>
    <col min="10" max="10" width="23.109375" style="8" customWidth="1"/>
    <col min="11" max="11" width="12.109375" style="8" customWidth="1"/>
    <col min="12" max="12" width="14.109375" style="8" customWidth="1"/>
    <col min="13" max="13" width="32.33203125" style="8" customWidth="1"/>
    <col min="14" max="14" width="27.21875" style="8" customWidth="1"/>
    <col min="15" max="15" width="23.88671875" style="8" customWidth="1"/>
    <col min="16" max="16" width="23.109375" style="8" customWidth="1"/>
    <col min="17" max="17" width="20.6640625" style="8" customWidth="1"/>
    <col min="18" max="18" width="24.5546875" style="8" customWidth="1"/>
    <col min="19" max="19" width="19.33203125" style="8" customWidth="1"/>
    <col min="20" max="20" width="23.5546875" style="8" customWidth="1"/>
    <col min="21" max="21" width="21.44140625" style="8" customWidth="1"/>
    <col min="22" max="22" width="11.33203125" style="8" customWidth="1"/>
    <col min="23" max="23" width="32.33203125" style="8" customWidth="1"/>
    <col min="24" max="24" width="24.33203125" style="8" customWidth="1"/>
    <col min="25" max="25" width="21.33203125" style="8" customWidth="1"/>
    <col min="26" max="26" width="21" style="8" customWidth="1"/>
    <col min="27" max="27" width="17.6640625" style="8" customWidth="1"/>
    <col min="28" max="28" width="25" style="8" customWidth="1"/>
    <col min="29" max="29" width="18.33203125" style="8" customWidth="1"/>
    <col min="30" max="30" width="24.88671875" style="8" customWidth="1"/>
    <col min="31" max="31" width="20.88671875" style="8" customWidth="1"/>
    <col min="32" max="33" width="8.88671875" style="8"/>
    <col min="34" max="34" width="32.33203125" style="8" customWidth="1"/>
    <col min="35" max="35" width="25.5546875" style="8" customWidth="1"/>
    <col min="36" max="36" width="21.6640625" style="8" customWidth="1"/>
    <col min="37" max="37" width="19.33203125" style="8" customWidth="1"/>
    <col min="38" max="38" width="17" style="8" customWidth="1"/>
    <col min="39" max="39" width="26.6640625" style="8" customWidth="1"/>
    <col min="40" max="40" width="20.33203125" style="8" customWidth="1"/>
    <col min="41" max="41" width="25.44140625" style="8" customWidth="1"/>
    <col min="42" max="42" width="22.88671875" style="8" customWidth="1"/>
    <col min="43" max="43" width="5.33203125" style="8" customWidth="1"/>
    <col min="44" max="44" width="5" style="8" customWidth="1"/>
    <col min="45" max="45" width="32.33203125" style="8" customWidth="1"/>
    <col min="46" max="46" width="25.109375" style="8" customWidth="1"/>
    <col min="47" max="47" width="21.33203125" style="8" customWidth="1"/>
    <col min="48" max="48" width="20" style="8" customWidth="1"/>
    <col min="49" max="49" width="17.33203125" style="8" customWidth="1"/>
    <col min="50" max="50" width="25.33203125" style="8" customWidth="1"/>
    <col min="51" max="51" width="18.6640625" style="8" customWidth="1"/>
    <col min="52" max="52" width="22.33203125" style="8" customWidth="1"/>
    <col min="53" max="53" width="21.5546875" style="8" customWidth="1"/>
    <col min="54" max="54" width="6" style="8" customWidth="1"/>
    <col min="55" max="55" width="5.6640625" style="8" customWidth="1"/>
    <col min="56" max="56" width="32.33203125" style="8" customWidth="1"/>
    <col min="57" max="57" width="26.33203125" style="8" customWidth="1"/>
    <col min="58" max="58" width="23" style="8" customWidth="1"/>
    <col min="59" max="59" width="20.44140625" style="8" customWidth="1"/>
    <col min="60" max="60" width="17.6640625" style="8" customWidth="1"/>
    <col min="61" max="61" width="24.6640625" style="8" customWidth="1"/>
    <col min="62" max="62" width="19.6640625" style="8" customWidth="1"/>
    <col min="63" max="63" width="23.88671875" style="8" customWidth="1"/>
    <col min="64" max="64" width="21.33203125" style="8" customWidth="1"/>
    <col min="65" max="65" width="9.88671875" style="8" customWidth="1"/>
    <col min="66" max="66" width="8.88671875" style="8" customWidth="1"/>
    <col min="67" max="67" width="32.33203125" style="8" customWidth="1"/>
    <col min="68" max="68" width="25.33203125" style="8" customWidth="1"/>
    <col min="69" max="69" width="20.6640625" style="8" customWidth="1"/>
    <col min="70" max="70" width="20" style="8" customWidth="1"/>
    <col min="71" max="71" width="17.33203125" style="8" customWidth="1"/>
    <col min="72" max="72" width="26.5546875" style="8" customWidth="1"/>
    <col min="73" max="73" width="18.88671875" style="8" customWidth="1"/>
    <col min="74" max="74" width="22.33203125" style="8" customWidth="1"/>
    <col min="75" max="75" width="21.44140625" style="8" customWidth="1"/>
    <col min="76" max="16384" width="8.88671875" style="8"/>
  </cols>
  <sheetData>
    <row r="1" spans="1:72" ht="14.4" thickBot="1" x14ac:dyDescent="0.3">
      <c r="A1" s="7" t="s">
        <v>7</v>
      </c>
    </row>
    <row r="2" spans="1:72" ht="17.399999999999999" thickBot="1" x14ac:dyDescent="0.35">
      <c r="A2" s="61" t="s">
        <v>6</v>
      </c>
      <c r="B2" s="1" t="s">
        <v>5</v>
      </c>
      <c r="C2" s="9" t="s">
        <v>25</v>
      </c>
      <c r="D2" s="1" t="s">
        <v>3</v>
      </c>
      <c r="E2" s="9" t="s">
        <v>1</v>
      </c>
      <c r="F2" s="1" t="s">
        <v>4</v>
      </c>
      <c r="G2" s="9" t="s">
        <v>2</v>
      </c>
      <c r="M2" s="7" t="s">
        <v>7</v>
      </c>
      <c r="W2" s="7" t="s">
        <v>7</v>
      </c>
      <c r="AH2" s="7" t="s">
        <v>7</v>
      </c>
      <c r="AS2" s="7" t="s">
        <v>7</v>
      </c>
      <c r="BD2" s="55" t="s">
        <v>7</v>
      </c>
      <c r="BE2" s="56"/>
      <c r="BF2" s="56"/>
      <c r="BG2" s="56"/>
      <c r="BH2" s="56"/>
      <c r="BI2" s="56"/>
      <c r="BO2" s="7" t="s">
        <v>7</v>
      </c>
    </row>
    <row r="3" spans="1:72" ht="17.399999999999999" thickBot="1" x14ac:dyDescent="0.35">
      <c r="A3" s="1" t="s">
        <v>5</v>
      </c>
      <c r="B3" s="67">
        <v>1</v>
      </c>
      <c r="C3" s="68">
        <v>3</v>
      </c>
      <c r="D3" s="68">
        <v>4</v>
      </c>
      <c r="E3" s="68">
        <v>5</v>
      </c>
      <c r="F3" s="68">
        <v>5</v>
      </c>
      <c r="G3" s="69">
        <v>7</v>
      </c>
      <c r="M3" s="62" t="s">
        <v>5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5"/>
      <c r="W3" s="62" t="s">
        <v>0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5"/>
      <c r="AD3" s="5"/>
      <c r="AH3" s="62" t="s">
        <v>3</v>
      </c>
      <c r="AI3" s="1" t="s">
        <v>19</v>
      </c>
      <c r="AJ3" s="1" t="s">
        <v>20</v>
      </c>
      <c r="AK3" s="1" t="s">
        <v>21</v>
      </c>
      <c r="AL3" s="1" t="s">
        <v>22</v>
      </c>
      <c r="AM3" s="1" t="s">
        <v>23</v>
      </c>
      <c r="AS3" s="62" t="s">
        <v>1</v>
      </c>
      <c r="AT3" s="1" t="s">
        <v>19</v>
      </c>
      <c r="AU3" s="1" t="s">
        <v>20</v>
      </c>
      <c r="AV3" s="1" t="s">
        <v>21</v>
      </c>
      <c r="AW3" s="1" t="s">
        <v>22</v>
      </c>
      <c r="AX3" s="1" t="s">
        <v>23</v>
      </c>
      <c r="BD3" s="66" t="s">
        <v>4</v>
      </c>
      <c r="BE3" s="57" t="s">
        <v>19</v>
      </c>
      <c r="BF3" s="57" t="s">
        <v>20</v>
      </c>
      <c r="BG3" s="57" t="s">
        <v>21</v>
      </c>
      <c r="BH3" s="57" t="s">
        <v>22</v>
      </c>
      <c r="BI3" s="57" t="s">
        <v>23</v>
      </c>
      <c r="BO3" s="62" t="s">
        <v>2</v>
      </c>
      <c r="BP3" s="1" t="s">
        <v>19</v>
      </c>
      <c r="BQ3" s="1" t="s">
        <v>20</v>
      </c>
      <c r="BR3" s="1" t="s">
        <v>21</v>
      </c>
      <c r="BS3" s="1" t="s">
        <v>22</v>
      </c>
      <c r="BT3" s="1" t="s">
        <v>23</v>
      </c>
    </row>
    <row r="4" spans="1:72" ht="17.399999999999999" thickBot="1" x14ac:dyDescent="0.35">
      <c r="A4" s="2" t="s">
        <v>0</v>
      </c>
      <c r="B4" s="37">
        <f>1/C3</f>
        <v>0.33333333333333331</v>
      </c>
      <c r="C4" s="67">
        <v>1</v>
      </c>
      <c r="D4" s="68">
        <v>4</v>
      </c>
      <c r="E4" s="68">
        <v>3</v>
      </c>
      <c r="F4" s="68">
        <v>3</v>
      </c>
      <c r="G4" s="69">
        <v>5</v>
      </c>
      <c r="M4" s="1" t="s">
        <v>19</v>
      </c>
      <c r="N4" s="67">
        <v>1</v>
      </c>
      <c r="O4" s="68">
        <v>2</v>
      </c>
      <c r="P4" s="68">
        <v>3</v>
      </c>
      <c r="Q4" s="68">
        <v>4</v>
      </c>
      <c r="R4" s="69">
        <v>4</v>
      </c>
      <c r="S4" s="10"/>
      <c r="W4" s="1" t="s">
        <v>19</v>
      </c>
      <c r="X4" s="106">
        <v>1</v>
      </c>
      <c r="Y4" s="10">
        <v>2</v>
      </c>
      <c r="Z4" s="10">
        <v>4</v>
      </c>
      <c r="AA4" s="10">
        <v>5</v>
      </c>
      <c r="AB4" s="107">
        <v>4</v>
      </c>
      <c r="AC4" s="10"/>
      <c r="AD4" s="10"/>
      <c r="AH4" s="1" t="s">
        <v>19</v>
      </c>
      <c r="AI4" s="106">
        <v>1</v>
      </c>
      <c r="AJ4" s="10">
        <v>4</v>
      </c>
      <c r="AK4" s="10">
        <v>4</v>
      </c>
      <c r="AL4" s="10">
        <v>5</v>
      </c>
      <c r="AM4" s="107">
        <v>4</v>
      </c>
      <c r="AS4" s="1" t="s">
        <v>19</v>
      </c>
      <c r="AT4" s="106">
        <v>1</v>
      </c>
      <c r="AU4" s="10">
        <v>2</v>
      </c>
      <c r="AV4" s="10">
        <v>3</v>
      </c>
      <c r="AW4" s="10">
        <v>5</v>
      </c>
      <c r="AX4" s="35">
        <f>1/4</f>
        <v>0.25</v>
      </c>
      <c r="BD4" s="57" t="s">
        <v>19</v>
      </c>
      <c r="BE4" s="106">
        <v>1</v>
      </c>
      <c r="BF4" s="34">
        <f>1/3</f>
        <v>0.33333333333333331</v>
      </c>
      <c r="BG4" s="34">
        <f>1/5</f>
        <v>0.2</v>
      </c>
      <c r="BH4" s="34">
        <f>1/7</f>
        <v>0.14285714285714285</v>
      </c>
      <c r="BI4" s="35">
        <f>1/3</f>
        <v>0.33333333333333331</v>
      </c>
      <c r="BO4" s="1" t="s">
        <v>19</v>
      </c>
      <c r="BP4" s="106">
        <v>1</v>
      </c>
      <c r="BQ4" s="34">
        <f>1/3</f>
        <v>0.33333333333333331</v>
      </c>
      <c r="BR4" s="34">
        <f>1/4</f>
        <v>0.25</v>
      </c>
      <c r="BS4" s="34">
        <f>1/6</f>
        <v>0.16666666666666666</v>
      </c>
      <c r="BT4" s="35">
        <f>1/2</f>
        <v>0.5</v>
      </c>
    </row>
    <row r="5" spans="1:72" ht="17.399999999999999" thickBot="1" x14ac:dyDescent="0.35">
      <c r="A5" s="1" t="s">
        <v>3</v>
      </c>
      <c r="B5" s="37">
        <f>1/D3</f>
        <v>0.25</v>
      </c>
      <c r="C5" s="37">
        <f>1/D4</f>
        <v>0.25</v>
      </c>
      <c r="D5" s="67">
        <v>1</v>
      </c>
      <c r="E5" s="68">
        <v>3</v>
      </c>
      <c r="F5" s="68">
        <v>3</v>
      </c>
      <c r="G5" s="69">
        <v>5</v>
      </c>
      <c r="M5" s="2" t="s">
        <v>20</v>
      </c>
      <c r="N5" s="37">
        <f>1/$O$4</f>
        <v>0.5</v>
      </c>
      <c r="O5" s="67">
        <v>1</v>
      </c>
      <c r="P5" s="68">
        <v>2</v>
      </c>
      <c r="Q5" s="68">
        <v>3</v>
      </c>
      <c r="R5" s="69">
        <v>3</v>
      </c>
      <c r="S5" s="10"/>
      <c r="W5" s="2" t="s">
        <v>20</v>
      </c>
      <c r="X5" s="37">
        <f>1/Y4</f>
        <v>0.5</v>
      </c>
      <c r="Y5" s="106">
        <v>1</v>
      </c>
      <c r="Z5" s="10">
        <v>3</v>
      </c>
      <c r="AA5" s="10">
        <v>4</v>
      </c>
      <c r="AB5" s="107">
        <v>4</v>
      </c>
      <c r="AC5" s="10"/>
      <c r="AD5" s="10"/>
      <c r="AH5" s="2" t="s">
        <v>20</v>
      </c>
      <c r="AI5" s="37">
        <f>1/AJ4</f>
        <v>0.25</v>
      </c>
      <c r="AJ5" s="106">
        <v>1</v>
      </c>
      <c r="AK5" s="10">
        <v>3</v>
      </c>
      <c r="AL5" s="10">
        <v>4</v>
      </c>
      <c r="AM5" s="107">
        <v>4</v>
      </c>
      <c r="AS5" s="2" t="s">
        <v>20</v>
      </c>
      <c r="AT5" s="37">
        <f>1/AU4</f>
        <v>0.5</v>
      </c>
      <c r="AU5" s="106">
        <v>1</v>
      </c>
      <c r="AV5" s="10">
        <v>2</v>
      </c>
      <c r="AW5" s="34">
        <f>1/4</f>
        <v>0.25</v>
      </c>
      <c r="AX5" s="107">
        <v>3</v>
      </c>
      <c r="BD5" s="58" t="s">
        <v>20</v>
      </c>
      <c r="BE5" s="11">
        <f>1/BF4</f>
        <v>3</v>
      </c>
      <c r="BF5" s="106">
        <v>1</v>
      </c>
      <c r="BG5" s="34">
        <f>1/3</f>
        <v>0.33333333333333331</v>
      </c>
      <c r="BH5" s="34">
        <v>0.25</v>
      </c>
      <c r="BI5" s="107">
        <v>3</v>
      </c>
      <c r="BO5" s="2" t="s">
        <v>20</v>
      </c>
      <c r="BP5" s="37">
        <f>1/BQ4</f>
        <v>3</v>
      </c>
      <c r="BQ5" s="106">
        <v>1</v>
      </c>
      <c r="BR5" s="34">
        <f>1/3</f>
        <v>0.33333333333333331</v>
      </c>
      <c r="BS5" s="34">
        <f>1/5</f>
        <v>0.2</v>
      </c>
      <c r="BT5" s="35">
        <v>2</v>
      </c>
    </row>
    <row r="6" spans="1:72" ht="17.399999999999999" thickBot="1" x14ac:dyDescent="0.35">
      <c r="A6" s="2" t="s">
        <v>1</v>
      </c>
      <c r="B6" s="37">
        <f>1/E3</f>
        <v>0.2</v>
      </c>
      <c r="C6" s="37">
        <f>1/E4</f>
        <v>0.33333333333333331</v>
      </c>
      <c r="D6" s="37">
        <f>1/E5</f>
        <v>0.33333333333333331</v>
      </c>
      <c r="E6" s="67">
        <v>1</v>
      </c>
      <c r="F6" s="68">
        <v>3</v>
      </c>
      <c r="G6" s="69">
        <v>5</v>
      </c>
      <c r="M6" s="1" t="s">
        <v>21</v>
      </c>
      <c r="N6" s="37">
        <f>1/$P$4</f>
        <v>0.33333333333333331</v>
      </c>
      <c r="O6" s="37">
        <f>1/P5</f>
        <v>0.5</v>
      </c>
      <c r="P6" s="67">
        <v>1</v>
      </c>
      <c r="Q6" s="68">
        <v>3</v>
      </c>
      <c r="R6" s="69">
        <v>3</v>
      </c>
      <c r="S6" s="10"/>
      <c r="W6" s="1" t="s">
        <v>21</v>
      </c>
      <c r="X6" s="37">
        <f>1/Z4</f>
        <v>0.25</v>
      </c>
      <c r="Y6" s="37">
        <f>1/Z5</f>
        <v>0.33333333333333331</v>
      </c>
      <c r="Z6" s="106">
        <v>1</v>
      </c>
      <c r="AA6" s="10">
        <v>3</v>
      </c>
      <c r="AB6" s="107">
        <v>3</v>
      </c>
      <c r="AC6" s="10"/>
      <c r="AD6" s="10"/>
      <c r="AH6" s="1" t="s">
        <v>21</v>
      </c>
      <c r="AI6" s="37">
        <f>1/AK4</f>
        <v>0.25</v>
      </c>
      <c r="AJ6" s="37">
        <f>1/AK5</f>
        <v>0.33333333333333331</v>
      </c>
      <c r="AK6" s="106">
        <v>1</v>
      </c>
      <c r="AL6" s="10">
        <v>3</v>
      </c>
      <c r="AM6" s="107">
        <v>3</v>
      </c>
      <c r="AS6" s="1" t="s">
        <v>21</v>
      </c>
      <c r="AT6" s="37">
        <f>1/AV4</f>
        <v>0.33333333333333331</v>
      </c>
      <c r="AU6" s="37">
        <f>1/AV5</f>
        <v>0.5</v>
      </c>
      <c r="AV6" s="106">
        <v>1</v>
      </c>
      <c r="AW6" s="10">
        <v>3</v>
      </c>
      <c r="AX6" s="107">
        <v>4</v>
      </c>
      <c r="BD6" s="57" t="s">
        <v>21</v>
      </c>
      <c r="BE6" s="11">
        <f>1/BG4</f>
        <v>5</v>
      </c>
      <c r="BF6" s="11">
        <f>1/BG5</f>
        <v>3</v>
      </c>
      <c r="BG6" s="106">
        <v>1</v>
      </c>
      <c r="BH6" s="34">
        <f>1/3</f>
        <v>0.33333333333333331</v>
      </c>
      <c r="BI6" s="107">
        <v>3</v>
      </c>
      <c r="BO6" s="1" t="s">
        <v>21</v>
      </c>
      <c r="BP6" s="37">
        <f>1/BR4</f>
        <v>4</v>
      </c>
      <c r="BQ6" s="11">
        <f>1/BR5</f>
        <v>3</v>
      </c>
      <c r="BR6" s="106">
        <v>1</v>
      </c>
      <c r="BS6" s="34">
        <v>3</v>
      </c>
      <c r="BT6" s="35">
        <v>6</v>
      </c>
    </row>
    <row r="7" spans="1:72" ht="17.399999999999999" thickBot="1" x14ac:dyDescent="0.35">
      <c r="A7" s="1" t="s">
        <v>4</v>
      </c>
      <c r="B7" s="37">
        <f>1/F3</f>
        <v>0.2</v>
      </c>
      <c r="C7" s="37">
        <f>1/F4</f>
        <v>0.33333333333333331</v>
      </c>
      <c r="D7" s="37">
        <f>1/F5</f>
        <v>0.33333333333333331</v>
      </c>
      <c r="E7" s="37">
        <f>1/F6</f>
        <v>0.33333333333333331</v>
      </c>
      <c r="F7" s="67">
        <v>1</v>
      </c>
      <c r="G7" s="69">
        <v>3</v>
      </c>
      <c r="M7" s="2" t="s">
        <v>22</v>
      </c>
      <c r="N7" s="37">
        <f>1/$Q$4</f>
        <v>0.25</v>
      </c>
      <c r="O7" s="37">
        <f>1/Q5</f>
        <v>0.33333333333333331</v>
      </c>
      <c r="P7" s="37">
        <f>1/Q6</f>
        <v>0.33333333333333331</v>
      </c>
      <c r="Q7" s="67">
        <v>1</v>
      </c>
      <c r="R7" s="69">
        <v>2</v>
      </c>
      <c r="S7" s="10"/>
      <c r="W7" s="2" t="s">
        <v>22</v>
      </c>
      <c r="X7" s="37">
        <f>1/AA4</f>
        <v>0.2</v>
      </c>
      <c r="Y7" s="37">
        <f>1/AA5</f>
        <v>0.25</v>
      </c>
      <c r="Z7" s="37">
        <f>1/AA6</f>
        <v>0.33333333333333331</v>
      </c>
      <c r="AA7" s="106">
        <v>1</v>
      </c>
      <c r="AB7" s="107">
        <v>2</v>
      </c>
      <c r="AC7" s="10"/>
      <c r="AD7" s="10"/>
      <c r="AH7" s="2" t="s">
        <v>22</v>
      </c>
      <c r="AI7" s="37">
        <f>1/AL4</f>
        <v>0.2</v>
      </c>
      <c r="AJ7" s="37">
        <f>1/AL5</f>
        <v>0.25</v>
      </c>
      <c r="AK7" s="37">
        <f>1/AL6</f>
        <v>0.33333333333333331</v>
      </c>
      <c r="AL7" s="106">
        <v>1</v>
      </c>
      <c r="AM7" s="107">
        <v>2</v>
      </c>
      <c r="AS7" s="2" t="s">
        <v>22</v>
      </c>
      <c r="AT7" s="37">
        <f>1/AW4</f>
        <v>0.2</v>
      </c>
      <c r="AU7" s="11">
        <f>1/AW5</f>
        <v>4</v>
      </c>
      <c r="AV7" s="37">
        <f>1/AW6</f>
        <v>0.33333333333333331</v>
      </c>
      <c r="AW7" s="106">
        <v>1</v>
      </c>
      <c r="AX7" s="107">
        <v>3</v>
      </c>
      <c r="BD7" s="58" t="s">
        <v>22</v>
      </c>
      <c r="BE7" s="11">
        <f>1/BH4</f>
        <v>7</v>
      </c>
      <c r="BF7" s="11">
        <f>1/BH5</f>
        <v>4</v>
      </c>
      <c r="BG7" s="11">
        <f>1/BH6</f>
        <v>3</v>
      </c>
      <c r="BH7" s="106">
        <v>1</v>
      </c>
      <c r="BI7" s="107">
        <v>4</v>
      </c>
      <c r="BO7" s="2" t="s">
        <v>22</v>
      </c>
      <c r="BP7" s="37">
        <f>1/BS4</f>
        <v>6</v>
      </c>
      <c r="BQ7" s="11">
        <f>1/BS5</f>
        <v>5</v>
      </c>
      <c r="BR7" s="37">
        <f>1/BS6</f>
        <v>0.33333333333333331</v>
      </c>
      <c r="BS7" s="33">
        <v>1</v>
      </c>
      <c r="BT7" s="35">
        <v>5</v>
      </c>
    </row>
    <row r="8" spans="1:72" ht="17.399999999999999" thickBot="1" x14ac:dyDescent="0.35">
      <c r="A8" s="2" t="s">
        <v>2</v>
      </c>
      <c r="B8" s="38">
        <f>1/G3</f>
        <v>0.14285714285714285</v>
      </c>
      <c r="C8" s="38">
        <f>1/G4</f>
        <v>0.2</v>
      </c>
      <c r="D8" s="38">
        <f>1/G5</f>
        <v>0.2</v>
      </c>
      <c r="E8" s="38">
        <f>1/G6</f>
        <v>0.2</v>
      </c>
      <c r="F8" s="38">
        <f>1/G7</f>
        <v>0.33333333333333331</v>
      </c>
      <c r="G8" s="71">
        <v>1</v>
      </c>
      <c r="I8" s="36"/>
      <c r="M8" s="1" t="s">
        <v>23</v>
      </c>
      <c r="N8" s="42">
        <f>1/$R$4</f>
        <v>0.25</v>
      </c>
      <c r="O8" s="38">
        <f>1/R5</f>
        <v>0.33333333333333331</v>
      </c>
      <c r="P8" s="38">
        <f>1/R6</f>
        <v>0.33333333333333331</v>
      </c>
      <c r="Q8" s="38">
        <f>1/R7</f>
        <v>0.5</v>
      </c>
      <c r="R8" s="71">
        <v>1</v>
      </c>
      <c r="S8" s="10"/>
      <c r="W8" s="1" t="s">
        <v>23</v>
      </c>
      <c r="X8" s="38">
        <f>1/AB4</f>
        <v>0.25</v>
      </c>
      <c r="Y8" s="38">
        <f>1/AB5</f>
        <v>0.25</v>
      </c>
      <c r="Z8" s="38">
        <f>1/AB6</f>
        <v>0.33333333333333331</v>
      </c>
      <c r="AA8" s="38">
        <f>1/AB7</f>
        <v>0.5</v>
      </c>
      <c r="AB8" s="108">
        <v>1</v>
      </c>
      <c r="AC8" s="10"/>
      <c r="AD8" s="10"/>
      <c r="AH8" s="1" t="s">
        <v>23</v>
      </c>
      <c r="AI8" s="38">
        <f>1/AM4</f>
        <v>0.25</v>
      </c>
      <c r="AJ8" s="38">
        <f>1/AM5</f>
        <v>0.25</v>
      </c>
      <c r="AK8" s="38">
        <f>1/AM6</f>
        <v>0.33333333333333331</v>
      </c>
      <c r="AL8" s="38">
        <f>1/AM7</f>
        <v>0.5</v>
      </c>
      <c r="AM8" s="108">
        <v>1</v>
      </c>
      <c r="AS8" s="1" t="s">
        <v>23</v>
      </c>
      <c r="AT8" s="118">
        <f>1/AX4</f>
        <v>4</v>
      </c>
      <c r="AU8" s="38">
        <f>1/AX5</f>
        <v>0.33333333333333331</v>
      </c>
      <c r="AV8" s="38">
        <f>1/AX6</f>
        <v>0.25</v>
      </c>
      <c r="AW8" s="38">
        <f>1/AX7</f>
        <v>0.33333333333333331</v>
      </c>
      <c r="AX8" s="108">
        <v>1</v>
      </c>
      <c r="BD8" s="57" t="s">
        <v>23</v>
      </c>
      <c r="BE8" s="118">
        <f>1/BI4</f>
        <v>3</v>
      </c>
      <c r="BF8" s="38">
        <f>1/BI5</f>
        <v>0.33333333333333331</v>
      </c>
      <c r="BG8" s="38">
        <f>1/BI6</f>
        <v>0.33333333333333331</v>
      </c>
      <c r="BH8" s="38">
        <f>1/BI7</f>
        <v>0.25</v>
      </c>
      <c r="BI8" s="108">
        <v>1</v>
      </c>
      <c r="BO8" s="1" t="s">
        <v>23</v>
      </c>
      <c r="BP8" s="38">
        <f>1/BT4</f>
        <v>2</v>
      </c>
      <c r="BQ8" s="38">
        <f>1/BT5</f>
        <v>0.5</v>
      </c>
      <c r="BR8" s="38">
        <f>1/BT6</f>
        <v>0.16666666666666666</v>
      </c>
      <c r="BS8" s="38">
        <f>1/BT7</f>
        <v>0.2</v>
      </c>
      <c r="BT8" s="39">
        <v>1</v>
      </c>
    </row>
    <row r="9" spans="1:72" ht="16.8" x14ac:dyDescent="0.3">
      <c r="A9" s="5"/>
      <c r="B9" s="12"/>
      <c r="C9" s="12"/>
      <c r="D9" s="12"/>
      <c r="E9" s="12"/>
      <c r="F9" s="12"/>
      <c r="G9" s="13"/>
      <c r="M9" s="5"/>
      <c r="N9" s="11"/>
      <c r="O9" s="11"/>
      <c r="P9" s="11"/>
      <c r="Q9" s="11"/>
      <c r="R9" s="11"/>
      <c r="S9" s="10"/>
    </row>
    <row r="10" spans="1:72" ht="14.4" thickBot="1" x14ac:dyDescent="0.3"/>
    <row r="11" spans="1:72" ht="17.399999999999999" thickBot="1" x14ac:dyDescent="0.35">
      <c r="A11" s="3" t="s">
        <v>8</v>
      </c>
      <c r="M11" s="3" t="s">
        <v>8</v>
      </c>
      <c r="W11" s="7" t="s">
        <v>8</v>
      </c>
      <c r="AH11" s="7" t="s">
        <v>8</v>
      </c>
      <c r="AS11" s="7" t="s">
        <v>8</v>
      </c>
      <c r="BD11" s="55" t="s">
        <v>8</v>
      </c>
      <c r="BE11" s="56"/>
      <c r="BF11" s="56"/>
      <c r="BG11" s="56"/>
      <c r="BH11" s="56"/>
      <c r="BI11" s="56"/>
      <c r="BO11" s="7" t="s">
        <v>8</v>
      </c>
    </row>
    <row r="12" spans="1:72" ht="17.399999999999999" thickBot="1" x14ac:dyDescent="0.35">
      <c r="A12" s="61" t="s">
        <v>6</v>
      </c>
      <c r="B12" s="1" t="s">
        <v>5</v>
      </c>
      <c r="C12" s="9" t="s">
        <v>26</v>
      </c>
      <c r="D12" s="1" t="s">
        <v>3</v>
      </c>
      <c r="E12" s="9" t="s">
        <v>1</v>
      </c>
      <c r="F12" s="1" t="s">
        <v>4</v>
      </c>
      <c r="G12" s="9" t="s">
        <v>2</v>
      </c>
      <c r="M12" s="62" t="s">
        <v>5</v>
      </c>
      <c r="N12" s="1" t="s">
        <v>19</v>
      </c>
      <c r="O12" s="1" t="s">
        <v>20</v>
      </c>
      <c r="P12" s="1" t="s">
        <v>21</v>
      </c>
      <c r="Q12" s="1" t="s">
        <v>22</v>
      </c>
      <c r="R12" s="1" t="s">
        <v>23</v>
      </c>
      <c r="W12" s="62" t="s">
        <v>0</v>
      </c>
      <c r="X12" s="1" t="s">
        <v>19</v>
      </c>
      <c r="Y12" s="1" t="s">
        <v>20</v>
      </c>
      <c r="Z12" s="1" t="s">
        <v>21</v>
      </c>
      <c r="AA12" s="1" t="s">
        <v>22</v>
      </c>
      <c r="AB12" s="1" t="s">
        <v>23</v>
      </c>
      <c r="AH12" s="62" t="s">
        <v>3</v>
      </c>
      <c r="AI12" s="1" t="s">
        <v>19</v>
      </c>
      <c r="AJ12" s="1" t="s">
        <v>20</v>
      </c>
      <c r="AK12" s="1" t="s">
        <v>21</v>
      </c>
      <c r="AL12" s="1" t="s">
        <v>22</v>
      </c>
      <c r="AM12" s="1" t="s">
        <v>23</v>
      </c>
      <c r="AS12" s="62" t="s">
        <v>1</v>
      </c>
      <c r="AT12" s="1" t="s">
        <v>19</v>
      </c>
      <c r="AU12" s="1" t="s">
        <v>20</v>
      </c>
      <c r="AV12" s="1" t="s">
        <v>21</v>
      </c>
      <c r="AW12" s="1" t="s">
        <v>22</v>
      </c>
      <c r="AX12" s="1" t="s">
        <v>23</v>
      </c>
      <c r="BD12" s="66" t="s">
        <v>4</v>
      </c>
      <c r="BE12" s="57" t="s">
        <v>19</v>
      </c>
      <c r="BF12" s="57" t="s">
        <v>20</v>
      </c>
      <c r="BG12" s="57" t="s">
        <v>21</v>
      </c>
      <c r="BH12" s="57" t="s">
        <v>22</v>
      </c>
      <c r="BI12" s="57" t="s">
        <v>23</v>
      </c>
      <c r="BO12" s="62" t="s">
        <v>2</v>
      </c>
      <c r="BP12" s="1" t="s">
        <v>19</v>
      </c>
      <c r="BQ12" s="1" t="s">
        <v>20</v>
      </c>
      <c r="BR12" s="1" t="s">
        <v>21</v>
      </c>
      <c r="BS12" s="1" t="s">
        <v>22</v>
      </c>
      <c r="BT12" s="1" t="s">
        <v>23</v>
      </c>
    </row>
    <row r="13" spans="1:72" ht="17.399999999999999" thickBot="1" x14ac:dyDescent="0.35">
      <c r="A13" s="1" t="s">
        <v>5</v>
      </c>
      <c r="B13" s="67">
        <f t="shared" ref="B13:G13" si="0">B3</f>
        <v>1</v>
      </c>
      <c r="C13" s="68">
        <f t="shared" si="0"/>
        <v>3</v>
      </c>
      <c r="D13" s="68">
        <f t="shared" si="0"/>
        <v>4</v>
      </c>
      <c r="E13" s="68">
        <f t="shared" si="0"/>
        <v>5</v>
      </c>
      <c r="F13" s="68">
        <f t="shared" si="0"/>
        <v>5</v>
      </c>
      <c r="G13" s="69">
        <f t="shared" si="0"/>
        <v>7</v>
      </c>
      <c r="M13" s="1" t="s">
        <v>19</v>
      </c>
      <c r="N13" s="67">
        <f>N4</f>
        <v>1</v>
      </c>
      <c r="O13" s="68">
        <f>O4</f>
        <v>2</v>
      </c>
      <c r="P13" s="68">
        <f>P4</f>
        <v>3</v>
      </c>
      <c r="Q13" s="68">
        <f>Q4</f>
        <v>4</v>
      </c>
      <c r="R13" s="69">
        <f>R4</f>
        <v>4</v>
      </c>
      <c r="W13" s="1" t="s">
        <v>19</v>
      </c>
      <c r="X13" s="67">
        <v>1</v>
      </c>
      <c r="Y13" s="68">
        <f>Y4</f>
        <v>2</v>
      </c>
      <c r="Z13" s="68">
        <f>Z4</f>
        <v>4</v>
      </c>
      <c r="AA13" s="68">
        <f>AA4</f>
        <v>5</v>
      </c>
      <c r="AB13" s="69">
        <f>AB4</f>
        <v>4</v>
      </c>
      <c r="AH13" s="1" t="s">
        <v>19</v>
      </c>
      <c r="AI13" s="106">
        <f>AI4</f>
        <v>1</v>
      </c>
      <c r="AJ13" s="10">
        <f>AJ4</f>
        <v>4</v>
      </c>
      <c r="AK13" s="10">
        <f>AK4</f>
        <v>4</v>
      </c>
      <c r="AL13" s="10">
        <f>AL4</f>
        <v>5</v>
      </c>
      <c r="AM13" s="107">
        <f>AM4</f>
        <v>4</v>
      </c>
      <c r="AS13" s="1" t="s">
        <v>19</v>
      </c>
      <c r="AT13" s="106">
        <v>1</v>
      </c>
      <c r="AU13" s="10">
        <f>AU4</f>
        <v>2</v>
      </c>
      <c r="AV13" s="10">
        <f>AV4</f>
        <v>3</v>
      </c>
      <c r="AW13" s="10">
        <f>AW4</f>
        <v>5</v>
      </c>
      <c r="AX13" s="107">
        <f>AX4</f>
        <v>0.25</v>
      </c>
      <c r="BD13" s="57" t="s">
        <v>19</v>
      </c>
      <c r="BE13" s="106">
        <f>BE4</f>
        <v>1</v>
      </c>
      <c r="BF13" s="15">
        <f>BF4</f>
        <v>0.33333333333333331</v>
      </c>
      <c r="BG13" s="15">
        <f>BG4</f>
        <v>0.2</v>
      </c>
      <c r="BH13" s="15">
        <f>BH4</f>
        <v>0.14285714285714285</v>
      </c>
      <c r="BI13" s="16">
        <f>BI4</f>
        <v>0.33333333333333331</v>
      </c>
      <c r="BO13" s="1" t="s">
        <v>19</v>
      </c>
      <c r="BP13" s="106">
        <f>BP4</f>
        <v>1</v>
      </c>
      <c r="BQ13" s="15">
        <f t="shared" ref="BQ13:BT13" si="1">BQ4</f>
        <v>0.33333333333333331</v>
      </c>
      <c r="BR13" s="15">
        <f t="shared" si="1"/>
        <v>0.25</v>
      </c>
      <c r="BS13" s="15">
        <f t="shared" si="1"/>
        <v>0.16666666666666666</v>
      </c>
      <c r="BT13" s="16">
        <f t="shared" si="1"/>
        <v>0.5</v>
      </c>
    </row>
    <row r="14" spans="1:72" ht="17.399999999999999" thickBot="1" x14ac:dyDescent="0.35">
      <c r="A14" s="2" t="s">
        <v>0</v>
      </c>
      <c r="B14" s="15">
        <f t="shared" ref="B14:G18" si="2">B4</f>
        <v>0.33333333333333331</v>
      </c>
      <c r="C14" s="67">
        <f t="shared" si="2"/>
        <v>1</v>
      </c>
      <c r="D14" s="68">
        <f t="shared" si="2"/>
        <v>4</v>
      </c>
      <c r="E14" s="68">
        <f t="shared" si="2"/>
        <v>3</v>
      </c>
      <c r="F14" s="68">
        <f t="shared" si="2"/>
        <v>3</v>
      </c>
      <c r="G14" s="69">
        <f t="shared" si="2"/>
        <v>5</v>
      </c>
      <c r="M14" s="2" t="s">
        <v>20</v>
      </c>
      <c r="N14" s="15">
        <f t="shared" ref="N14:R17" si="3">N5</f>
        <v>0.5</v>
      </c>
      <c r="O14" s="67">
        <f t="shared" si="3"/>
        <v>1</v>
      </c>
      <c r="P14" s="68">
        <f t="shared" si="3"/>
        <v>2</v>
      </c>
      <c r="Q14" s="68">
        <f t="shared" si="3"/>
        <v>3</v>
      </c>
      <c r="R14" s="69">
        <f t="shared" si="3"/>
        <v>3</v>
      </c>
      <c r="W14" s="2" t="s">
        <v>20</v>
      </c>
      <c r="X14" s="17">
        <f>1/Y13</f>
        <v>0.5</v>
      </c>
      <c r="Y14" s="106">
        <v>1</v>
      </c>
      <c r="Z14" s="10">
        <f>Z5</f>
        <v>3</v>
      </c>
      <c r="AA14" s="10">
        <f>AA5</f>
        <v>4</v>
      </c>
      <c r="AB14" s="107">
        <f>AB5</f>
        <v>4</v>
      </c>
      <c r="AH14" s="2" t="s">
        <v>20</v>
      </c>
      <c r="AI14" s="15">
        <f t="shared" ref="AI14:AM17" si="4">AI5</f>
        <v>0.25</v>
      </c>
      <c r="AJ14" s="106">
        <f t="shared" si="4"/>
        <v>1</v>
      </c>
      <c r="AK14" s="10">
        <f t="shared" si="4"/>
        <v>3</v>
      </c>
      <c r="AL14" s="10">
        <f t="shared" si="4"/>
        <v>4</v>
      </c>
      <c r="AM14" s="107">
        <f t="shared" si="4"/>
        <v>4</v>
      </c>
      <c r="AS14" s="2" t="s">
        <v>20</v>
      </c>
      <c r="AT14" s="17">
        <f>1/AU13</f>
        <v>0.5</v>
      </c>
      <c r="AU14" s="106">
        <v>1</v>
      </c>
      <c r="AV14" s="10">
        <f>AV5</f>
        <v>2</v>
      </c>
      <c r="AW14" s="10">
        <f>AW5</f>
        <v>0.25</v>
      </c>
      <c r="AX14" s="107">
        <f>AX5</f>
        <v>3</v>
      </c>
      <c r="BD14" s="58" t="s">
        <v>20</v>
      </c>
      <c r="BE14" s="10">
        <f t="shared" ref="BE14:BI17" si="5">BE5</f>
        <v>3</v>
      </c>
      <c r="BF14" s="106">
        <f t="shared" si="5"/>
        <v>1</v>
      </c>
      <c r="BG14" s="15">
        <f t="shared" si="5"/>
        <v>0.33333333333333331</v>
      </c>
      <c r="BH14" s="10">
        <f>BH5</f>
        <v>0.25</v>
      </c>
      <c r="BI14" s="107">
        <f t="shared" si="5"/>
        <v>3</v>
      </c>
      <c r="BO14" s="2" t="s">
        <v>20</v>
      </c>
      <c r="BP14" s="15">
        <f t="shared" ref="BP14:BT17" si="6">BP5</f>
        <v>3</v>
      </c>
      <c r="BQ14" s="106">
        <f t="shared" si="6"/>
        <v>1</v>
      </c>
      <c r="BR14" s="15">
        <f t="shared" si="6"/>
        <v>0.33333333333333331</v>
      </c>
      <c r="BS14" s="15">
        <f t="shared" si="6"/>
        <v>0.2</v>
      </c>
      <c r="BT14" s="107">
        <f t="shared" si="6"/>
        <v>2</v>
      </c>
    </row>
    <row r="15" spans="1:72" ht="17.399999999999999" thickBot="1" x14ac:dyDescent="0.35">
      <c r="A15" s="1" t="s">
        <v>3</v>
      </c>
      <c r="B15" s="15">
        <f t="shared" si="2"/>
        <v>0.25</v>
      </c>
      <c r="C15" s="15">
        <f t="shared" si="2"/>
        <v>0.25</v>
      </c>
      <c r="D15" s="67">
        <f t="shared" si="2"/>
        <v>1</v>
      </c>
      <c r="E15" s="68">
        <f t="shared" si="2"/>
        <v>3</v>
      </c>
      <c r="F15" s="68">
        <f t="shared" si="2"/>
        <v>3</v>
      </c>
      <c r="G15" s="69">
        <f t="shared" si="2"/>
        <v>5</v>
      </c>
      <c r="M15" s="1" t="s">
        <v>21</v>
      </c>
      <c r="N15" s="15">
        <f t="shared" si="3"/>
        <v>0.33333333333333331</v>
      </c>
      <c r="O15" s="15">
        <f t="shared" si="3"/>
        <v>0.5</v>
      </c>
      <c r="P15" s="67">
        <f t="shared" si="3"/>
        <v>1</v>
      </c>
      <c r="Q15" s="68">
        <f t="shared" si="3"/>
        <v>3</v>
      </c>
      <c r="R15" s="69">
        <f t="shared" si="3"/>
        <v>3</v>
      </c>
      <c r="W15" s="1" t="s">
        <v>21</v>
      </c>
      <c r="X15" s="17">
        <f>1/Z13</f>
        <v>0.25</v>
      </c>
      <c r="Y15" s="17">
        <f>1/Z14</f>
        <v>0.33333333333333331</v>
      </c>
      <c r="Z15" s="106">
        <v>1</v>
      </c>
      <c r="AA15" s="10">
        <f>AA6</f>
        <v>3</v>
      </c>
      <c r="AB15" s="107">
        <f>AB6</f>
        <v>3</v>
      </c>
      <c r="AH15" s="1" t="s">
        <v>21</v>
      </c>
      <c r="AI15" s="15">
        <f t="shared" si="4"/>
        <v>0.25</v>
      </c>
      <c r="AJ15" s="15">
        <f t="shared" si="4"/>
        <v>0.33333333333333331</v>
      </c>
      <c r="AK15" s="106">
        <f t="shared" si="4"/>
        <v>1</v>
      </c>
      <c r="AL15" s="10">
        <f t="shared" si="4"/>
        <v>3</v>
      </c>
      <c r="AM15" s="107">
        <f t="shared" si="4"/>
        <v>3</v>
      </c>
      <c r="AS15" s="1" t="s">
        <v>21</v>
      </c>
      <c r="AT15" s="17">
        <f>1/AV13</f>
        <v>0.33333333333333331</v>
      </c>
      <c r="AU15" s="17">
        <f>1/AV14</f>
        <v>0.5</v>
      </c>
      <c r="AV15" s="106">
        <v>1</v>
      </c>
      <c r="AW15" s="10">
        <f>AW6</f>
        <v>3</v>
      </c>
      <c r="AX15" s="107">
        <f>AX6</f>
        <v>4</v>
      </c>
      <c r="BD15" s="57" t="s">
        <v>21</v>
      </c>
      <c r="BE15" s="10">
        <f t="shared" si="5"/>
        <v>5</v>
      </c>
      <c r="BF15" s="10">
        <f t="shared" si="5"/>
        <v>3</v>
      </c>
      <c r="BG15" s="106">
        <f t="shared" si="5"/>
        <v>1</v>
      </c>
      <c r="BH15" s="15">
        <f t="shared" si="5"/>
        <v>0.33333333333333331</v>
      </c>
      <c r="BI15" s="107">
        <f t="shared" si="5"/>
        <v>3</v>
      </c>
      <c r="BO15" s="1" t="s">
        <v>21</v>
      </c>
      <c r="BP15" s="15">
        <f t="shared" si="6"/>
        <v>4</v>
      </c>
      <c r="BQ15" s="15">
        <f t="shared" si="6"/>
        <v>3</v>
      </c>
      <c r="BR15" s="106">
        <f t="shared" si="6"/>
        <v>1</v>
      </c>
      <c r="BS15" s="10">
        <f t="shared" si="6"/>
        <v>3</v>
      </c>
      <c r="BT15" s="107">
        <f t="shared" si="6"/>
        <v>6</v>
      </c>
    </row>
    <row r="16" spans="1:72" ht="17.399999999999999" thickBot="1" x14ac:dyDescent="0.35">
      <c r="A16" s="2" t="s">
        <v>1</v>
      </c>
      <c r="B16" s="15">
        <f t="shared" si="2"/>
        <v>0.2</v>
      </c>
      <c r="C16" s="15">
        <f t="shared" si="2"/>
        <v>0.33333333333333331</v>
      </c>
      <c r="D16" s="15">
        <f t="shared" si="2"/>
        <v>0.33333333333333331</v>
      </c>
      <c r="E16" s="67">
        <f t="shared" si="2"/>
        <v>1</v>
      </c>
      <c r="F16" s="68">
        <f t="shared" si="2"/>
        <v>3</v>
      </c>
      <c r="G16" s="69">
        <f t="shared" si="2"/>
        <v>5</v>
      </c>
      <c r="M16" s="2" t="s">
        <v>22</v>
      </c>
      <c r="N16" s="15">
        <f t="shared" si="3"/>
        <v>0.25</v>
      </c>
      <c r="O16" s="15">
        <f t="shared" si="3"/>
        <v>0.33333333333333331</v>
      </c>
      <c r="P16" s="15">
        <f t="shared" si="3"/>
        <v>0.33333333333333331</v>
      </c>
      <c r="Q16" s="67">
        <f t="shared" si="3"/>
        <v>1</v>
      </c>
      <c r="R16" s="69">
        <f t="shared" si="3"/>
        <v>2</v>
      </c>
      <c r="W16" s="2" t="s">
        <v>22</v>
      </c>
      <c r="X16" s="17">
        <f>1/AA13</f>
        <v>0.2</v>
      </c>
      <c r="Y16" s="17">
        <f>1/AA14</f>
        <v>0.25</v>
      </c>
      <c r="Z16" s="17">
        <f>1/AA15</f>
        <v>0.33333333333333331</v>
      </c>
      <c r="AA16" s="106">
        <v>1</v>
      </c>
      <c r="AB16" s="107">
        <f>AB7</f>
        <v>2</v>
      </c>
      <c r="AH16" s="2" t="s">
        <v>22</v>
      </c>
      <c r="AI16" s="15">
        <f t="shared" si="4"/>
        <v>0.2</v>
      </c>
      <c r="AJ16" s="15">
        <f t="shared" si="4"/>
        <v>0.25</v>
      </c>
      <c r="AK16" s="15">
        <f t="shared" si="4"/>
        <v>0.33333333333333331</v>
      </c>
      <c r="AL16" s="106">
        <f t="shared" si="4"/>
        <v>1</v>
      </c>
      <c r="AM16" s="107">
        <f t="shared" si="4"/>
        <v>2</v>
      </c>
      <c r="AS16" s="2" t="s">
        <v>22</v>
      </c>
      <c r="AT16" s="17">
        <f>1/AW13</f>
        <v>0.2</v>
      </c>
      <c r="AU16" s="17">
        <f>1/AW14</f>
        <v>4</v>
      </c>
      <c r="AV16" s="17">
        <f>1/AW15</f>
        <v>0.33333333333333331</v>
      </c>
      <c r="AW16" s="106">
        <v>1</v>
      </c>
      <c r="AX16" s="107">
        <f>AX7</f>
        <v>3</v>
      </c>
      <c r="BD16" s="58" t="s">
        <v>22</v>
      </c>
      <c r="BE16" s="10">
        <f t="shared" si="5"/>
        <v>7</v>
      </c>
      <c r="BF16" s="15">
        <f t="shared" si="5"/>
        <v>4</v>
      </c>
      <c r="BG16" s="10">
        <f t="shared" si="5"/>
        <v>3</v>
      </c>
      <c r="BH16" s="106">
        <f t="shared" si="5"/>
        <v>1</v>
      </c>
      <c r="BI16" s="107">
        <f t="shared" si="5"/>
        <v>4</v>
      </c>
      <c r="BO16" s="2" t="s">
        <v>22</v>
      </c>
      <c r="BP16" s="15">
        <f t="shared" si="6"/>
        <v>6</v>
      </c>
      <c r="BQ16" s="15">
        <f t="shared" si="6"/>
        <v>5</v>
      </c>
      <c r="BR16" s="15">
        <f t="shared" si="6"/>
        <v>0.33333333333333331</v>
      </c>
      <c r="BS16" s="106">
        <f t="shared" si="6"/>
        <v>1</v>
      </c>
      <c r="BT16" s="107">
        <f t="shared" si="6"/>
        <v>5</v>
      </c>
    </row>
    <row r="17" spans="1:73" ht="17.399999999999999" thickBot="1" x14ac:dyDescent="0.35">
      <c r="A17" s="1" t="s">
        <v>4</v>
      </c>
      <c r="B17" s="15">
        <f t="shared" si="2"/>
        <v>0.2</v>
      </c>
      <c r="C17" s="15">
        <f t="shared" si="2"/>
        <v>0.33333333333333331</v>
      </c>
      <c r="D17" s="15">
        <f t="shared" si="2"/>
        <v>0.33333333333333331</v>
      </c>
      <c r="E17" s="15">
        <f t="shared" si="2"/>
        <v>0.33333333333333331</v>
      </c>
      <c r="F17" s="67">
        <f t="shared" si="2"/>
        <v>1</v>
      </c>
      <c r="G17" s="69">
        <f t="shared" si="2"/>
        <v>3</v>
      </c>
      <c r="M17" s="1" t="s">
        <v>23</v>
      </c>
      <c r="N17" s="23">
        <f t="shared" si="3"/>
        <v>0.25</v>
      </c>
      <c r="O17" s="24">
        <f t="shared" si="3"/>
        <v>0.33333333333333331</v>
      </c>
      <c r="P17" s="24">
        <f t="shared" si="3"/>
        <v>0.33333333333333331</v>
      </c>
      <c r="Q17" s="24">
        <f t="shared" si="3"/>
        <v>0.5</v>
      </c>
      <c r="R17" s="71">
        <f t="shared" si="3"/>
        <v>1</v>
      </c>
      <c r="W17" s="1" t="s">
        <v>23</v>
      </c>
      <c r="X17" s="18">
        <f>1/AB13</f>
        <v>0.25</v>
      </c>
      <c r="Y17" s="18">
        <f>1/AB14</f>
        <v>0.25</v>
      </c>
      <c r="Z17" s="18">
        <f>1/AB15</f>
        <v>0.33333333333333331</v>
      </c>
      <c r="AA17" s="18">
        <f>1/AB16</f>
        <v>0.5</v>
      </c>
      <c r="AB17" s="71">
        <v>1</v>
      </c>
      <c r="AH17" s="1" t="s">
        <v>23</v>
      </c>
      <c r="AI17" s="23">
        <f t="shared" si="4"/>
        <v>0.25</v>
      </c>
      <c r="AJ17" s="24">
        <f t="shared" si="4"/>
        <v>0.25</v>
      </c>
      <c r="AK17" s="24">
        <f t="shared" si="4"/>
        <v>0.33333333333333331</v>
      </c>
      <c r="AL17" s="24">
        <f t="shared" si="4"/>
        <v>0.5</v>
      </c>
      <c r="AM17" s="108">
        <f t="shared" si="4"/>
        <v>1</v>
      </c>
      <c r="AS17" s="1" t="s">
        <v>23</v>
      </c>
      <c r="AT17" s="18">
        <f>1/AX13</f>
        <v>4</v>
      </c>
      <c r="AU17" s="18">
        <f>1/AX14</f>
        <v>0.33333333333333331</v>
      </c>
      <c r="AV17" s="18">
        <f>1/AX15</f>
        <v>0.25</v>
      </c>
      <c r="AW17" s="18">
        <f>1/AX16</f>
        <v>0.33333333333333331</v>
      </c>
      <c r="AX17" s="108">
        <v>1</v>
      </c>
      <c r="BD17" s="57" t="s">
        <v>23</v>
      </c>
      <c r="BE17" s="120">
        <f t="shared" si="5"/>
        <v>3</v>
      </c>
      <c r="BF17" s="24">
        <f t="shared" si="5"/>
        <v>0.33333333333333331</v>
      </c>
      <c r="BG17" s="24">
        <f t="shared" si="5"/>
        <v>0.33333333333333331</v>
      </c>
      <c r="BH17" s="24">
        <f t="shared" si="5"/>
        <v>0.25</v>
      </c>
      <c r="BI17" s="108">
        <f t="shared" si="5"/>
        <v>1</v>
      </c>
      <c r="BO17" s="1" t="s">
        <v>23</v>
      </c>
      <c r="BP17" s="24">
        <f t="shared" si="6"/>
        <v>2</v>
      </c>
      <c r="BQ17" s="24">
        <f t="shared" si="6"/>
        <v>0.5</v>
      </c>
      <c r="BR17" s="24">
        <f t="shared" si="6"/>
        <v>0.16666666666666666</v>
      </c>
      <c r="BS17" s="24">
        <f t="shared" si="6"/>
        <v>0.2</v>
      </c>
      <c r="BT17" s="108">
        <f t="shared" si="6"/>
        <v>1</v>
      </c>
    </row>
    <row r="18" spans="1:73" ht="17.399999999999999" thickBot="1" x14ac:dyDescent="0.35">
      <c r="A18" s="2" t="s">
        <v>2</v>
      </c>
      <c r="B18" s="15">
        <f t="shared" si="2"/>
        <v>0.14285714285714285</v>
      </c>
      <c r="C18" s="15">
        <f t="shared" si="2"/>
        <v>0.2</v>
      </c>
      <c r="D18" s="15">
        <f t="shared" si="2"/>
        <v>0.2</v>
      </c>
      <c r="E18" s="15">
        <f t="shared" si="2"/>
        <v>0.2</v>
      </c>
      <c r="F18" s="15">
        <f t="shared" si="2"/>
        <v>0.33333333333333331</v>
      </c>
      <c r="G18" s="70">
        <f t="shared" si="2"/>
        <v>1</v>
      </c>
      <c r="M18" s="4" t="s">
        <v>9</v>
      </c>
      <c r="N18" s="20">
        <f>SUM(N13:N17)</f>
        <v>2.333333333333333</v>
      </c>
      <c r="O18" s="20">
        <f>SUM(O13:O17)</f>
        <v>4.166666666666667</v>
      </c>
      <c r="P18" s="20">
        <f>SUM(P13:P17)</f>
        <v>6.6666666666666661</v>
      </c>
      <c r="Q18" s="20">
        <f t="shared" ref="Q18:R18" si="7">SUM(Q13:Q17)</f>
        <v>11.5</v>
      </c>
      <c r="R18" s="21">
        <f t="shared" si="7"/>
        <v>13</v>
      </c>
      <c r="S18" s="43"/>
      <c r="W18" s="4" t="s">
        <v>9</v>
      </c>
      <c r="X18" s="20">
        <f>SUM(X13:X17)</f>
        <v>2.2000000000000002</v>
      </c>
      <c r="Y18" s="20">
        <f t="shared" ref="Y18:AB18" si="8">SUM(Y13:Y17)</f>
        <v>3.8333333333333335</v>
      </c>
      <c r="Z18" s="20">
        <f t="shared" si="8"/>
        <v>8.6666666666666679</v>
      </c>
      <c r="AA18" s="20">
        <f t="shared" si="8"/>
        <v>13.5</v>
      </c>
      <c r="AB18" s="21">
        <f t="shared" si="8"/>
        <v>14</v>
      </c>
      <c r="AH18" s="4" t="s">
        <v>9</v>
      </c>
      <c r="AI18" s="54">
        <f>SUM(AI13:AI17)</f>
        <v>1.95</v>
      </c>
      <c r="AJ18" s="54">
        <f t="shared" ref="AJ18:AM18" si="9">SUM(AJ13:AJ17)</f>
        <v>5.833333333333333</v>
      </c>
      <c r="AK18" s="54">
        <f t="shared" si="9"/>
        <v>8.6666666666666679</v>
      </c>
      <c r="AL18" s="54">
        <f t="shared" si="9"/>
        <v>13.5</v>
      </c>
      <c r="AM18" s="26">
        <f t="shared" si="9"/>
        <v>14</v>
      </c>
      <c r="AS18" s="4" t="s">
        <v>9</v>
      </c>
      <c r="AT18" s="54">
        <f>SUM(AT13:AT17)</f>
        <v>6.0333333333333332</v>
      </c>
      <c r="AU18" s="54">
        <f t="shared" ref="AU18:AX18" si="10">SUM(AU13:AU17)</f>
        <v>7.833333333333333</v>
      </c>
      <c r="AV18" s="54">
        <f t="shared" si="10"/>
        <v>6.583333333333333</v>
      </c>
      <c r="AW18" s="54">
        <f t="shared" si="10"/>
        <v>9.5833333333333339</v>
      </c>
      <c r="AX18" s="26">
        <f t="shared" si="10"/>
        <v>11.25</v>
      </c>
      <c r="BD18" s="4" t="s">
        <v>9</v>
      </c>
      <c r="BE18" s="54">
        <f>SUM(BE13:BE17)</f>
        <v>19</v>
      </c>
      <c r="BF18" s="54">
        <f t="shared" ref="BF18:BI18" si="11">SUM(BF13:BF17)</f>
        <v>8.6666666666666661</v>
      </c>
      <c r="BG18" s="54">
        <f t="shared" si="11"/>
        <v>4.8666666666666663</v>
      </c>
      <c r="BH18" s="54">
        <f t="shared" si="11"/>
        <v>1.9761904761904763</v>
      </c>
      <c r="BI18" s="26">
        <f t="shared" si="11"/>
        <v>11.333333333333334</v>
      </c>
      <c r="BO18" s="4" t="s">
        <v>9</v>
      </c>
      <c r="BP18" s="54">
        <f>SUM(BP13:BP17)</f>
        <v>16</v>
      </c>
      <c r="BQ18" s="54">
        <f t="shared" ref="BQ18:BT18" si="12">SUM(BQ13:BQ17)</f>
        <v>9.8333333333333321</v>
      </c>
      <c r="BR18" s="54">
        <f t="shared" si="12"/>
        <v>2.083333333333333</v>
      </c>
      <c r="BS18" s="54">
        <f t="shared" si="12"/>
        <v>4.5666666666666673</v>
      </c>
      <c r="BT18" s="26">
        <f t="shared" si="12"/>
        <v>14.5</v>
      </c>
    </row>
    <row r="19" spans="1:73" ht="15.6" customHeight="1" thickBot="1" x14ac:dyDescent="0.35">
      <c r="A19" s="4" t="s">
        <v>9</v>
      </c>
      <c r="B19" s="20">
        <f>SUM(B13:B18)</f>
        <v>2.1261904761904762</v>
      </c>
      <c r="C19" s="20">
        <f t="shared" ref="C19:G19" si="13">SUM(C13:C18)</f>
        <v>5.1166666666666663</v>
      </c>
      <c r="D19" s="20">
        <f t="shared" si="13"/>
        <v>9.8666666666666671</v>
      </c>
      <c r="E19" s="20">
        <f t="shared" si="13"/>
        <v>12.533333333333333</v>
      </c>
      <c r="F19" s="20">
        <f t="shared" si="13"/>
        <v>15.333333333333334</v>
      </c>
      <c r="G19" s="21">
        <f t="shared" si="13"/>
        <v>26</v>
      </c>
    </row>
    <row r="20" spans="1:73" ht="15.6" customHeight="1" thickBot="1" x14ac:dyDescent="0.35">
      <c r="A20" s="5"/>
      <c r="B20" s="22"/>
      <c r="C20" s="22"/>
      <c r="D20" s="22"/>
      <c r="E20" s="22"/>
      <c r="F20" s="22"/>
      <c r="G20" s="22"/>
    </row>
    <row r="21" spans="1:73" ht="14.4" thickBot="1" x14ac:dyDescent="0.3">
      <c r="M21" s="44" t="s">
        <v>24</v>
      </c>
      <c r="N21" s="45"/>
      <c r="O21" s="45"/>
      <c r="P21" s="45"/>
      <c r="Q21" s="45"/>
      <c r="R21" s="45"/>
      <c r="W21" s="7" t="s">
        <v>10</v>
      </c>
      <c r="AH21" s="7" t="s">
        <v>10</v>
      </c>
      <c r="AS21" s="7" t="s">
        <v>10</v>
      </c>
      <c r="BD21" s="55" t="s">
        <v>10</v>
      </c>
      <c r="BE21" s="56"/>
      <c r="BF21" s="56"/>
      <c r="BG21" s="56"/>
      <c r="BH21" s="56"/>
      <c r="BI21" s="56"/>
      <c r="BO21" s="7" t="s">
        <v>10</v>
      </c>
    </row>
    <row r="22" spans="1:73" ht="17.399999999999999" thickBot="1" x14ac:dyDescent="0.35">
      <c r="A22" s="3" t="s">
        <v>10</v>
      </c>
      <c r="M22" s="63" t="s">
        <v>5</v>
      </c>
      <c r="N22" s="46" t="s">
        <v>19</v>
      </c>
      <c r="O22" s="46" t="s">
        <v>20</v>
      </c>
      <c r="P22" s="46" t="s">
        <v>21</v>
      </c>
      <c r="Q22" s="46" t="s">
        <v>22</v>
      </c>
      <c r="R22" s="46" t="s">
        <v>23</v>
      </c>
      <c r="W22" s="62" t="s">
        <v>0</v>
      </c>
      <c r="X22" s="1" t="s">
        <v>19</v>
      </c>
      <c r="Y22" s="1" t="s">
        <v>20</v>
      </c>
      <c r="Z22" s="1" t="s">
        <v>21</v>
      </c>
      <c r="AA22" s="1" t="s">
        <v>22</v>
      </c>
      <c r="AB22" s="1" t="s">
        <v>23</v>
      </c>
      <c r="AH22" s="62" t="s">
        <v>3</v>
      </c>
      <c r="AI22" s="1" t="s">
        <v>19</v>
      </c>
      <c r="AJ22" s="1" t="s">
        <v>20</v>
      </c>
      <c r="AK22" s="1" t="s">
        <v>21</v>
      </c>
      <c r="AL22" s="1" t="s">
        <v>22</v>
      </c>
      <c r="AM22" s="1" t="s">
        <v>23</v>
      </c>
      <c r="AS22" s="62" t="s">
        <v>1</v>
      </c>
      <c r="AT22" s="1" t="s">
        <v>19</v>
      </c>
      <c r="AU22" s="1" t="s">
        <v>20</v>
      </c>
      <c r="AV22" s="1" t="s">
        <v>21</v>
      </c>
      <c r="AW22" s="1" t="s">
        <v>22</v>
      </c>
      <c r="AX22" s="1" t="s">
        <v>23</v>
      </c>
      <c r="BD22" s="66" t="s">
        <v>4</v>
      </c>
      <c r="BE22" s="57" t="s">
        <v>19</v>
      </c>
      <c r="BF22" s="57" t="s">
        <v>20</v>
      </c>
      <c r="BG22" s="57" t="s">
        <v>21</v>
      </c>
      <c r="BH22" s="57" t="s">
        <v>22</v>
      </c>
      <c r="BI22" s="57" t="s">
        <v>23</v>
      </c>
      <c r="BO22" s="62" t="s">
        <v>2</v>
      </c>
      <c r="BP22" s="1" t="s">
        <v>19</v>
      </c>
      <c r="BQ22" s="1" t="s">
        <v>20</v>
      </c>
      <c r="BR22" s="1" t="s">
        <v>21</v>
      </c>
      <c r="BS22" s="1" t="s">
        <v>22</v>
      </c>
      <c r="BT22" s="1" t="s">
        <v>23</v>
      </c>
    </row>
    <row r="23" spans="1:73" ht="17.399999999999999" thickBot="1" x14ac:dyDescent="0.35">
      <c r="A23" s="6" t="s">
        <v>16</v>
      </c>
      <c r="B23" s="1" t="s">
        <v>5</v>
      </c>
      <c r="C23" s="9" t="s">
        <v>26</v>
      </c>
      <c r="D23" s="1" t="s">
        <v>3</v>
      </c>
      <c r="E23" s="9" t="s">
        <v>1</v>
      </c>
      <c r="F23" s="1" t="s">
        <v>4</v>
      </c>
      <c r="G23" s="9" t="s">
        <v>2</v>
      </c>
      <c r="M23" s="47" t="s">
        <v>19</v>
      </c>
      <c r="N23" s="94">
        <f>N13/$N$18</f>
        <v>0.4285714285714286</v>
      </c>
      <c r="O23" s="95">
        <f>O13/$O$18</f>
        <v>0.48</v>
      </c>
      <c r="P23" s="95">
        <f>P13/$P$18</f>
        <v>0.45000000000000007</v>
      </c>
      <c r="Q23" s="95">
        <f>Q13/$Q$18</f>
        <v>0.34782608695652173</v>
      </c>
      <c r="R23" s="96">
        <f>R13/$R$18</f>
        <v>0.30769230769230771</v>
      </c>
      <c r="W23" s="1" t="s">
        <v>19</v>
      </c>
      <c r="X23" s="72">
        <f>X13/$X$18</f>
        <v>0.45454545454545453</v>
      </c>
      <c r="Y23" s="73">
        <f>Y13/$Y$18</f>
        <v>0.52173913043478259</v>
      </c>
      <c r="Z23" s="73">
        <f>Z13/$Z$18</f>
        <v>0.46153846153846145</v>
      </c>
      <c r="AA23" s="73">
        <f>AA13/$AA$18</f>
        <v>0.37037037037037035</v>
      </c>
      <c r="AB23" s="74">
        <f>AB13/$AB$18</f>
        <v>0.2857142857142857</v>
      </c>
      <c r="AH23" s="1" t="s">
        <v>19</v>
      </c>
      <c r="AI23" s="72">
        <f>AI13/$AI$18</f>
        <v>0.51282051282051289</v>
      </c>
      <c r="AJ23" s="73">
        <f>AJ13/$AJ$18</f>
        <v>0.68571428571428572</v>
      </c>
      <c r="AK23" s="73">
        <f>AK13/$AK$18</f>
        <v>0.46153846153846145</v>
      </c>
      <c r="AL23" s="73">
        <f>AL13/$AL$18</f>
        <v>0.37037037037037035</v>
      </c>
      <c r="AM23" s="74">
        <f>AM13/$AM$18</f>
        <v>0.2857142857142857</v>
      </c>
      <c r="AS23" s="1" t="s">
        <v>19</v>
      </c>
      <c r="AT23" s="72">
        <f>AT13/$AT$18</f>
        <v>0.16574585635359115</v>
      </c>
      <c r="AU23" s="73">
        <f>AU13/$AU$18</f>
        <v>0.25531914893617025</v>
      </c>
      <c r="AV23" s="73">
        <f>AV13/$AV$18</f>
        <v>0.45569620253164561</v>
      </c>
      <c r="AW23" s="73">
        <f>AW13/$AW$18</f>
        <v>0.52173913043478259</v>
      </c>
      <c r="AX23" s="74">
        <f>AX13/$AX$18</f>
        <v>2.2222222222222223E-2</v>
      </c>
      <c r="BD23" s="57" t="s">
        <v>19</v>
      </c>
      <c r="BE23" s="72">
        <f>BE13/$BE$18</f>
        <v>5.2631578947368418E-2</v>
      </c>
      <c r="BF23" s="73">
        <f>BF13/$BF$18</f>
        <v>3.8461538461538464E-2</v>
      </c>
      <c r="BG23" s="73">
        <f>BG13/$BG$18</f>
        <v>4.1095890410958909E-2</v>
      </c>
      <c r="BH23" s="73">
        <f>BH13/$BH$18</f>
        <v>7.2289156626506021E-2</v>
      </c>
      <c r="BI23" s="74">
        <f>BI13/$BI$18</f>
        <v>2.9411764705882349E-2</v>
      </c>
      <c r="BO23" s="1" t="s">
        <v>19</v>
      </c>
      <c r="BP23" s="114">
        <f>BP13/$BP$18</f>
        <v>6.25E-2</v>
      </c>
      <c r="BQ23" s="115">
        <f>BQ13/$BQ$18</f>
        <v>3.3898305084745763E-2</v>
      </c>
      <c r="BR23" s="115">
        <f>BR13/$BR$18</f>
        <v>0.12000000000000002</v>
      </c>
      <c r="BS23" s="115">
        <f>BS13/$BS$18</f>
        <v>3.6496350364963494E-2</v>
      </c>
      <c r="BT23" s="116">
        <f>BT13/$BT$18</f>
        <v>3.4482758620689655E-2</v>
      </c>
    </row>
    <row r="24" spans="1:73" ht="17.399999999999999" thickBot="1" x14ac:dyDescent="0.35">
      <c r="A24" s="1" t="s">
        <v>5</v>
      </c>
      <c r="B24" s="72">
        <f>B13/$B$19</f>
        <v>0.47032474804031354</v>
      </c>
      <c r="C24" s="73">
        <f>C13/$C$19</f>
        <v>0.58631921824104238</v>
      </c>
      <c r="D24" s="73">
        <f>D13/$D$19</f>
        <v>0.40540540540540537</v>
      </c>
      <c r="E24" s="73">
        <f>E13/$E$19</f>
        <v>0.39893617021276595</v>
      </c>
      <c r="F24" s="73">
        <f>F13/$F$19</f>
        <v>0.32608695652173914</v>
      </c>
      <c r="G24" s="74">
        <f>G13/$G$19</f>
        <v>0.26923076923076922</v>
      </c>
      <c r="M24" s="47" t="s">
        <v>20</v>
      </c>
      <c r="N24" s="95">
        <f t="shared" ref="N24:N27" si="14">N14/$N$18</f>
        <v>0.2142857142857143</v>
      </c>
      <c r="O24" s="97">
        <f t="shared" ref="O24:O27" si="15">O14/$O$18</f>
        <v>0.24</v>
      </c>
      <c r="P24" s="95">
        <f t="shared" ref="P24:P27" si="16">P14/$P$18</f>
        <v>0.30000000000000004</v>
      </c>
      <c r="Q24" s="95">
        <f t="shared" ref="Q24:Q27" si="17">Q14/$Q$18</f>
        <v>0.2608695652173913</v>
      </c>
      <c r="R24" s="96">
        <f t="shared" ref="R24:R27" si="18">R14/$R$18</f>
        <v>0.23076923076923078</v>
      </c>
      <c r="W24" s="2" t="s">
        <v>20</v>
      </c>
      <c r="X24" s="73">
        <f t="shared" ref="X24:X27" si="19">X14/$X$18</f>
        <v>0.22727272727272727</v>
      </c>
      <c r="Y24" s="72">
        <f t="shared" ref="Y24:Y27" si="20">Y14/$Y$18</f>
        <v>0.2608695652173913</v>
      </c>
      <c r="Z24" s="73">
        <f t="shared" ref="Z24:Z27" si="21">Z14/$Z$18</f>
        <v>0.34615384615384609</v>
      </c>
      <c r="AA24" s="73">
        <f t="shared" ref="AA24:AA27" si="22">AA14/$AA$18</f>
        <v>0.29629629629629628</v>
      </c>
      <c r="AB24" s="74">
        <f t="shared" ref="AB24:AB27" si="23">AB14/$AB$18</f>
        <v>0.2857142857142857</v>
      </c>
      <c r="AH24" s="2" t="s">
        <v>20</v>
      </c>
      <c r="AI24" s="73">
        <f t="shared" ref="AI24:AI27" si="24">AI14/$AI$18</f>
        <v>0.12820512820512822</v>
      </c>
      <c r="AJ24" s="72">
        <f t="shared" ref="AJ24:AJ27" si="25">AJ14/$AJ$18</f>
        <v>0.17142857142857143</v>
      </c>
      <c r="AK24" s="73">
        <f t="shared" ref="AK24:AK27" si="26">AK14/$AK$18</f>
        <v>0.34615384615384609</v>
      </c>
      <c r="AL24" s="73">
        <f t="shared" ref="AL24:AL27" si="27">AL14/$AL$18</f>
        <v>0.29629629629629628</v>
      </c>
      <c r="AM24" s="74">
        <f t="shared" ref="AM24:AM27" si="28">AM14/$AM$18</f>
        <v>0.2857142857142857</v>
      </c>
      <c r="AS24" s="2" t="s">
        <v>20</v>
      </c>
      <c r="AT24" s="73">
        <f t="shared" ref="AT24:AT27" si="29">AT14/$AT$18</f>
        <v>8.2872928176795577E-2</v>
      </c>
      <c r="AU24" s="72">
        <f t="shared" ref="AU24:AU27" si="30">AU14/$AU$18</f>
        <v>0.12765957446808512</v>
      </c>
      <c r="AV24" s="73">
        <f t="shared" ref="AV24:AV27" si="31">AV14/$AV$18</f>
        <v>0.30379746835443039</v>
      </c>
      <c r="AW24" s="73">
        <f t="shared" ref="AW24:AW27" si="32">AW14/$AW$18</f>
        <v>2.6086956521739129E-2</v>
      </c>
      <c r="AX24" s="74">
        <f t="shared" ref="AX24:AX27" si="33">AX14/$AX$18</f>
        <v>0.26666666666666666</v>
      </c>
      <c r="BD24" s="58" t="s">
        <v>20</v>
      </c>
      <c r="BE24" s="73">
        <f t="shared" ref="BE24:BE27" si="34">BE14/$BE$18</f>
        <v>0.15789473684210525</v>
      </c>
      <c r="BF24" s="72">
        <f t="shared" ref="BF24:BF27" si="35">BF14/$BF$18</f>
        <v>0.11538461538461539</v>
      </c>
      <c r="BG24" s="73">
        <f t="shared" ref="BG24:BG27" si="36">BG14/$BG$18</f>
        <v>6.8493150684931503E-2</v>
      </c>
      <c r="BH24" s="73">
        <f t="shared" ref="BH24:BH27" si="37">BH14/$BH$18</f>
        <v>0.12650602409638553</v>
      </c>
      <c r="BI24" s="74">
        <f t="shared" ref="BI24:BI27" si="38">BI14/$BI$18</f>
        <v>0.26470588235294118</v>
      </c>
      <c r="BO24" s="2" t="s">
        <v>20</v>
      </c>
      <c r="BP24" s="117">
        <f t="shared" ref="BP24:BP27" si="39">BP14/$BP$18</f>
        <v>0.1875</v>
      </c>
      <c r="BQ24" s="72">
        <f t="shared" ref="BQ24:BQ27" si="40">BQ14/$BQ$18</f>
        <v>0.10169491525423729</v>
      </c>
      <c r="BR24" s="73">
        <f t="shared" ref="BR24:BR27" si="41">BR14/$BR$18</f>
        <v>0.16</v>
      </c>
      <c r="BS24" s="73">
        <f t="shared" ref="BS24:BS27" si="42">BS14/$BS$18</f>
        <v>4.3795620437956199E-2</v>
      </c>
      <c r="BT24" s="74">
        <f t="shared" ref="BT24:BT27" si="43">BT14/$BT$18</f>
        <v>0.13793103448275862</v>
      </c>
    </row>
    <row r="25" spans="1:73" ht="17.399999999999999" thickBot="1" x14ac:dyDescent="0.35">
      <c r="A25" s="2" t="s">
        <v>0</v>
      </c>
      <c r="B25" s="73">
        <f t="shared" ref="B25:B28" si="44">B14/$B$19</f>
        <v>0.15677491601343785</v>
      </c>
      <c r="C25" s="72">
        <f t="shared" ref="C25:C28" si="45">C14/$C$19</f>
        <v>0.19543973941368079</v>
      </c>
      <c r="D25" s="73">
        <f t="shared" ref="D25:D28" si="46">D14/$D$19</f>
        <v>0.40540540540540537</v>
      </c>
      <c r="E25" s="73">
        <f t="shared" ref="E25:E28" si="47">E14/$E$19</f>
        <v>0.23936170212765959</v>
      </c>
      <c r="F25" s="73">
        <f t="shared" ref="F25:F28" si="48">F14/$F$19</f>
        <v>0.19565217391304346</v>
      </c>
      <c r="G25" s="74">
        <f t="shared" ref="G25:G28" si="49">G14/$G$19</f>
        <v>0.19230769230769232</v>
      </c>
      <c r="M25" s="47" t="s">
        <v>21</v>
      </c>
      <c r="N25" s="95">
        <f t="shared" si="14"/>
        <v>0.14285714285714288</v>
      </c>
      <c r="O25" s="95">
        <f t="shared" si="15"/>
        <v>0.12</v>
      </c>
      <c r="P25" s="97">
        <f t="shared" si="16"/>
        <v>0.15000000000000002</v>
      </c>
      <c r="Q25" s="95">
        <f t="shared" si="17"/>
        <v>0.2608695652173913</v>
      </c>
      <c r="R25" s="96">
        <f t="shared" si="18"/>
        <v>0.23076923076923078</v>
      </c>
      <c r="W25" s="1" t="s">
        <v>21</v>
      </c>
      <c r="X25" s="73">
        <f t="shared" si="19"/>
        <v>0.11363636363636363</v>
      </c>
      <c r="Y25" s="73">
        <f t="shared" si="20"/>
        <v>8.6956521739130432E-2</v>
      </c>
      <c r="Z25" s="72">
        <f t="shared" si="21"/>
        <v>0.11538461538461536</v>
      </c>
      <c r="AA25" s="73">
        <f t="shared" si="22"/>
        <v>0.22222222222222221</v>
      </c>
      <c r="AB25" s="74">
        <f t="shared" si="23"/>
        <v>0.21428571428571427</v>
      </c>
      <c r="AH25" s="1" t="s">
        <v>21</v>
      </c>
      <c r="AI25" s="73">
        <f t="shared" si="24"/>
        <v>0.12820512820512822</v>
      </c>
      <c r="AJ25" s="73">
        <f t="shared" si="25"/>
        <v>5.7142857142857141E-2</v>
      </c>
      <c r="AK25" s="72">
        <f t="shared" si="26"/>
        <v>0.11538461538461536</v>
      </c>
      <c r="AL25" s="73">
        <f t="shared" si="27"/>
        <v>0.22222222222222221</v>
      </c>
      <c r="AM25" s="74">
        <f t="shared" si="28"/>
        <v>0.21428571428571427</v>
      </c>
      <c r="AS25" s="1" t="s">
        <v>21</v>
      </c>
      <c r="AT25" s="73">
        <f t="shared" si="29"/>
        <v>5.5248618784530384E-2</v>
      </c>
      <c r="AU25" s="73">
        <f t="shared" si="30"/>
        <v>6.3829787234042562E-2</v>
      </c>
      <c r="AV25" s="72">
        <f t="shared" si="31"/>
        <v>0.15189873417721519</v>
      </c>
      <c r="AW25" s="73">
        <f t="shared" si="32"/>
        <v>0.31304347826086953</v>
      </c>
      <c r="AX25" s="74">
        <f t="shared" si="33"/>
        <v>0.35555555555555557</v>
      </c>
      <c r="BD25" s="57" t="s">
        <v>21</v>
      </c>
      <c r="BE25" s="73">
        <f t="shared" si="34"/>
        <v>0.26315789473684209</v>
      </c>
      <c r="BF25" s="73">
        <f t="shared" si="35"/>
        <v>0.3461538461538462</v>
      </c>
      <c r="BG25" s="72">
        <f t="shared" si="36"/>
        <v>0.20547945205479454</v>
      </c>
      <c r="BH25" s="73">
        <f t="shared" si="37"/>
        <v>0.16867469879518071</v>
      </c>
      <c r="BI25" s="74">
        <f t="shared" si="38"/>
        <v>0.26470588235294118</v>
      </c>
      <c r="BO25" s="1" t="s">
        <v>21</v>
      </c>
      <c r="BP25" s="117">
        <f t="shared" si="39"/>
        <v>0.25</v>
      </c>
      <c r="BQ25" s="73">
        <f t="shared" si="40"/>
        <v>0.30508474576271188</v>
      </c>
      <c r="BR25" s="72">
        <f t="shared" si="41"/>
        <v>0.48000000000000009</v>
      </c>
      <c r="BS25" s="73">
        <f t="shared" si="42"/>
        <v>0.65693430656934293</v>
      </c>
      <c r="BT25" s="74">
        <f t="shared" si="43"/>
        <v>0.41379310344827586</v>
      </c>
    </row>
    <row r="26" spans="1:73" ht="17.399999999999999" thickBot="1" x14ac:dyDescent="0.35">
      <c r="A26" s="1" t="s">
        <v>3</v>
      </c>
      <c r="B26" s="73">
        <f t="shared" si="44"/>
        <v>0.11758118701007839</v>
      </c>
      <c r="C26" s="73">
        <f t="shared" si="45"/>
        <v>4.8859934853420196E-2</v>
      </c>
      <c r="D26" s="72">
        <f t="shared" si="46"/>
        <v>0.10135135135135134</v>
      </c>
      <c r="E26" s="73">
        <f t="shared" si="47"/>
        <v>0.23936170212765959</v>
      </c>
      <c r="F26" s="73">
        <f t="shared" si="48"/>
        <v>0.19565217391304346</v>
      </c>
      <c r="G26" s="74">
        <f t="shared" si="49"/>
        <v>0.19230769230769232</v>
      </c>
      <c r="M26" s="47" t="s">
        <v>22</v>
      </c>
      <c r="N26" s="95">
        <f t="shared" si="14"/>
        <v>0.10714285714285715</v>
      </c>
      <c r="O26" s="95">
        <f t="shared" si="15"/>
        <v>7.9999999999999988E-2</v>
      </c>
      <c r="P26" s="95">
        <f t="shared" si="16"/>
        <v>0.05</v>
      </c>
      <c r="Q26" s="97">
        <f t="shared" si="17"/>
        <v>8.6956521739130432E-2</v>
      </c>
      <c r="R26" s="96">
        <f t="shared" si="18"/>
        <v>0.15384615384615385</v>
      </c>
      <c r="W26" s="2" t="s">
        <v>22</v>
      </c>
      <c r="X26" s="73">
        <f t="shared" si="19"/>
        <v>9.0909090909090912E-2</v>
      </c>
      <c r="Y26" s="73">
        <f t="shared" si="20"/>
        <v>6.5217391304347824E-2</v>
      </c>
      <c r="Z26" s="73">
        <f t="shared" si="21"/>
        <v>3.8461538461538457E-2</v>
      </c>
      <c r="AA26" s="72">
        <f t="shared" si="22"/>
        <v>7.407407407407407E-2</v>
      </c>
      <c r="AB26" s="74">
        <f t="shared" si="23"/>
        <v>0.14285714285714285</v>
      </c>
      <c r="AH26" s="2" t="s">
        <v>22</v>
      </c>
      <c r="AI26" s="73">
        <f t="shared" si="24"/>
        <v>0.10256410256410257</v>
      </c>
      <c r="AJ26" s="73">
        <f t="shared" si="25"/>
        <v>4.2857142857142858E-2</v>
      </c>
      <c r="AK26" s="73">
        <f t="shared" si="26"/>
        <v>3.8461538461538457E-2</v>
      </c>
      <c r="AL26" s="72">
        <f t="shared" si="27"/>
        <v>7.407407407407407E-2</v>
      </c>
      <c r="AM26" s="74">
        <f t="shared" si="28"/>
        <v>0.14285714285714285</v>
      </c>
      <c r="AS26" s="2" t="s">
        <v>22</v>
      </c>
      <c r="AT26" s="73">
        <f t="shared" si="29"/>
        <v>3.3149171270718238E-2</v>
      </c>
      <c r="AU26" s="73">
        <f t="shared" si="30"/>
        <v>0.5106382978723405</v>
      </c>
      <c r="AV26" s="73">
        <f t="shared" si="31"/>
        <v>5.0632911392405063E-2</v>
      </c>
      <c r="AW26" s="72">
        <f t="shared" si="32"/>
        <v>0.10434782608695652</v>
      </c>
      <c r="AX26" s="74">
        <f t="shared" si="33"/>
        <v>0.26666666666666666</v>
      </c>
      <c r="BD26" s="58" t="s">
        <v>22</v>
      </c>
      <c r="BE26" s="73">
        <f t="shared" si="34"/>
        <v>0.36842105263157893</v>
      </c>
      <c r="BF26" s="73">
        <f t="shared" si="35"/>
        <v>0.46153846153846156</v>
      </c>
      <c r="BG26" s="73">
        <f t="shared" si="36"/>
        <v>0.61643835616438358</v>
      </c>
      <c r="BH26" s="72">
        <f t="shared" si="37"/>
        <v>0.50602409638554213</v>
      </c>
      <c r="BI26" s="74">
        <f t="shared" si="38"/>
        <v>0.3529411764705882</v>
      </c>
      <c r="BO26" s="2" t="s">
        <v>22</v>
      </c>
      <c r="BP26" s="117">
        <f t="shared" si="39"/>
        <v>0.375</v>
      </c>
      <c r="BQ26" s="73">
        <f t="shared" si="40"/>
        <v>0.50847457627118653</v>
      </c>
      <c r="BR26" s="73">
        <f t="shared" si="41"/>
        <v>0.16</v>
      </c>
      <c r="BS26" s="72">
        <f t="shared" si="42"/>
        <v>0.218978102189781</v>
      </c>
      <c r="BT26" s="74">
        <f t="shared" si="43"/>
        <v>0.34482758620689657</v>
      </c>
    </row>
    <row r="27" spans="1:73" ht="17.399999999999999" thickBot="1" x14ac:dyDescent="0.35">
      <c r="A27" s="2" t="s">
        <v>1</v>
      </c>
      <c r="B27" s="73">
        <f t="shared" si="44"/>
        <v>9.406494960806272E-2</v>
      </c>
      <c r="C27" s="73">
        <f t="shared" si="45"/>
        <v>6.5146579804560262E-2</v>
      </c>
      <c r="D27" s="73">
        <f t="shared" si="46"/>
        <v>3.3783783783783779E-2</v>
      </c>
      <c r="E27" s="72">
        <f t="shared" si="47"/>
        <v>7.9787234042553196E-2</v>
      </c>
      <c r="F27" s="73">
        <f t="shared" si="48"/>
        <v>0.19565217391304346</v>
      </c>
      <c r="G27" s="74">
        <f t="shared" si="49"/>
        <v>0.19230769230769232</v>
      </c>
      <c r="M27" s="47" t="s">
        <v>23</v>
      </c>
      <c r="N27" s="98">
        <f t="shared" si="14"/>
        <v>0.10714285714285715</v>
      </c>
      <c r="O27" s="99">
        <f t="shared" si="15"/>
        <v>7.9999999999999988E-2</v>
      </c>
      <c r="P27" s="99">
        <f t="shared" si="16"/>
        <v>0.05</v>
      </c>
      <c r="Q27" s="99">
        <f t="shared" si="17"/>
        <v>4.3478260869565216E-2</v>
      </c>
      <c r="R27" s="100">
        <f t="shared" si="18"/>
        <v>7.6923076923076927E-2</v>
      </c>
      <c r="W27" s="1" t="s">
        <v>23</v>
      </c>
      <c r="X27" s="75">
        <f t="shared" si="19"/>
        <v>0.11363636363636363</v>
      </c>
      <c r="Y27" s="76">
        <f t="shared" si="20"/>
        <v>6.5217391304347824E-2</v>
      </c>
      <c r="Z27" s="76">
        <f t="shared" si="21"/>
        <v>3.8461538461538457E-2</v>
      </c>
      <c r="AA27" s="76">
        <f t="shared" si="22"/>
        <v>3.7037037037037035E-2</v>
      </c>
      <c r="AB27" s="77">
        <f t="shared" si="23"/>
        <v>7.1428571428571425E-2</v>
      </c>
      <c r="AH27" s="1" t="s">
        <v>23</v>
      </c>
      <c r="AI27" s="75">
        <f t="shared" si="24"/>
        <v>0.12820512820512822</v>
      </c>
      <c r="AJ27" s="76">
        <f t="shared" si="25"/>
        <v>4.2857142857142858E-2</v>
      </c>
      <c r="AK27" s="76">
        <f t="shared" si="26"/>
        <v>3.8461538461538457E-2</v>
      </c>
      <c r="AL27" s="76">
        <f t="shared" si="27"/>
        <v>3.7037037037037035E-2</v>
      </c>
      <c r="AM27" s="77">
        <f t="shared" si="28"/>
        <v>7.1428571428571425E-2</v>
      </c>
      <c r="AS27" s="1" t="s">
        <v>23</v>
      </c>
      <c r="AT27" s="75">
        <f t="shared" si="29"/>
        <v>0.66298342541436461</v>
      </c>
      <c r="AU27" s="76">
        <f t="shared" si="30"/>
        <v>4.2553191489361701E-2</v>
      </c>
      <c r="AV27" s="76">
        <f t="shared" si="31"/>
        <v>3.7974683544303799E-2</v>
      </c>
      <c r="AW27" s="76">
        <f t="shared" si="32"/>
        <v>3.4782608695652167E-2</v>
      </c>
      <c r="AX27" s="77">
        <f t="shared" si="33"/>
        <v>8.8888888888888892E-2</v>
      </c>
      <c r="BD27" s="57" t="s">
        <v>23</v>
      </c>
      <c r="BE27" s="75">
        <f t="shared" si="34"/>
        <v>0.15789473684210525</v>
      </c>
      <c r="BF27" s="76">
        <f t="shared" si="35"/>
        <v>3.8461538461538464E-2</v>
      </c>
      <c r="BG27" s="76">
        <f t="shared" si="36"/>
        <v>6.8493150684931503E-2</v>
      </c>
      <c r="BH27" s="76">
        <f t="shared" si="37"/>
        <v>0.12650602409638553</v>
      </c>
      <c r="BI27" s="77">
        <f t="shared" si="38"/>
        <v>8.8235294117647051E-2</v>
      </c>
      <c r="BO27" s="1" t="s">
        <v>23</v>
      </c>
      <c r="BP27" s="75">
        <f t="shared" si="39"/>
        <v>0.125</v>
      </c>
      <c r="BQ27" s="76">
        <f t="shared" si="40"/>
        <v>5.0847457627118647E-2</v>
      </c>
      <c r="BR27" s="76">
        <f t="shared" si="41"/>
        <v>0.08</v>
      </c>
      <c r="BS27" s="76">
        <f t="shared" si="42"/>
        <v>4.3795620437956199E-2</v>
      </c>
      <c r="BT27" s="77">
        <f t="shared" si="43"/>
        <v>6.8965517241379309E-2</v>
      </c>
    </row>
    <row r="28" spans="1:73" ht="17.399999999999999" thickBot="1" x14ac:dyDescent="0.35">
      <c r="A28" s="1" t="s">
        <v>4</v>
      </c>
      <c r="B28" s="73">
        <f t="shared" si="44"/>
        <v>9.406494960806272E-2</v>
      </c>
      <c r="C28" s="73">
        <f t="shared" si="45"/>
        <v>6.5146579804560262E-2</v>
      </c>
      <c r="D28" s="73">
        <f t="shared" si="46"/>
        <v>3.3783783783783779E-2</v>
      </c>
      <c r="E28" s="73">
        <f t="shared" si="47"/>
        <v>2.6595744680851064E-2</v>
      </c>
      <c r="F28" s="72">
        <f t="shared" si="48"/>
        <v>6.5217391304347824E-2</v>
      </c>
      <c r="G28" s="74">
        <f t="shared" si="49"/>
        <v>0.11538461538461539</v>
      </c>
      <c r="BO28" s="5"/>
      <c r="BP28" s="15"/>
      <c r="BQ28" s="15"/>
      <c r="BR28" s="15"/>
      <c r="BS28" s="15"/>
      <c r="BT28" s="15"/>
    </row>
    <row r="29" spans="1:73" ht="17.399999999999999" thickBot="1" x14ac:dyDescent="0.35">
      <c r="A29" s="2" t="s">
        <v>2</v>
      </c>
      <c r="B29" s="75">
        <f>B18/$B$19</f>
        <v>6.7189249720044794E-2</v>
      </c>
      <c r="C29" s="76">
        <f>C18/$C$19</f>
        <v>3.908794788273616E-2</v>
      </c>
      <c r="D29" s="76">
        <f>D18/$D$19</f>
        <v>2.0270270270270271E-2</v>
      </c>
      <c r="E29" s="76">
        <f>E18/$E$19</f>
        <v>1.5957446808510641E-2</v>
      </c>
      <c r="F29" s="76">
        <f>F18/$F$19</f>
        <v>2.1739130434782608E-2</v>
      </c>
      <c r="G29" s="77">
        <f>G18/$G$19</f>
        <v>3.8461538461538464E-2</v>
      </c>
    </row>
    <row r="30" spans="1:73" ht="14.4" thickBot="1" x14ac:dyDescent="0.3">
      <c r="M30" s="44" t="s">
        <v>11</v>
      </c>
      <c r="N30" s="45"/>
      <c r="O30" s="45"/>
      <c r="P30" s="45"/>
      <c r="Q30" s="45"/>
      <c r="R30" s="45"/>
      <c r="W30" s="7" t="s">
        <v>11</v>
      </c>
      <c r="AH30" s="7" t="s">
        <v>11</v>
      </c>
      <c r="AS30" s="7" t="s">
        <v>11</v>
      </c>
      <c r="BD30" s="55" t="s">
        <v>11</v>
      </c>
      <c r="BE30" s="56"/>
      <c r="BF30" s="56"/>
      <c r="BG30" s="56"/>
      <c r="BH30" s="56"/>
      <c r="BI30" s="56"/>
      <c r="BO30" s="7" t="s">
        <v>11</v>
      </c>
    </row>
    <row r="31" spans="1:73" ht="17.399999999999999" thickBot="1" x14ac:dyDescent="0.35">
      <c r="M31" s="64" t="s">
        <v>5</v>
      </c>
      <c r="N31" s="46" t="s">
        <v>19</v>
      </c>
      <c r="O31" s="46" t="s">
        <v>20</v>
      </c>
      <c r="P31" s="46" t="s">
        <v>21</v>
      </c>
      <c r="Q31" s="46" t="s">
        <v>22</v>
      </c>
      <c r="R31" s="46" t="s">
        <v>23</v>
      </c>
      <c r="S31" s="25" t="s">
        <v>12</v>
      </c>
      <c r="W31" s="62" t="s">
        <v>0</v>
      </c>
      <c r="X31" s="1" t="s">
        <v>19</v>
      </c>
      <c r="Y31" s="1" t="s">
        <v>20</v>
      </c>
      <c r="Z31" s="1" t="s">
        <v>21</v>
      </c>
      <c r="AA31" s="1" t="s">
        <v>22</v>
      </c>
      <c r="AB31" s="1" t="s">
        <v>23</v>
      </c>
      <c r="AC31" s="51" t="s">
        <v>12</v>
      </c>
      <c r="AH31" s="62" t="s">
        <v>3</v>
      </c>
      <c r="AI31" s="1" t="s">
        <v>19</v>
      </c>
      <c r="AJ31" s="1" t="s">
        <v>20</v>
      </c>
      <c r="AK31" s="1" t="s">
        <v>21</v>
      </c>
      <c r="AL31" s="1" t="s">
        <v>22</v>
      </c>
      <c r="AM31" s="1" t="s">
        <v>23</v>
      </c>
      <c r="AN31" s="51" t="s">
        <v>12</v>
      </c>
      <c r="AS31" s="62" t="s">
        <v>1</v>
      </c>
      <c r="AT31" s="1" t="s">
        <v>19</v>
      </c>
      <c r="AU31" s="1" t="s">
        <v>20</v>
      </c>
      <c r="AV31" s="1" t="s">
        <v>21</v>
      </c>
      <c r="AW31" s="1" t="s">
        <v>22</v>
      </c>
      <c r="AX31" s="1" t="s">
        <v>23</v>
      </c>
      <c r="AY31" s="51" t="s">
        <v>12</v>
      </c>
      <c r="BD31" s="66" t="s">
        <v>4</v>
      </c>
      <c r="BE31" s="57" t="s">
        <v>19</v>
      </c>
      <c r="BF31" s="57" t="s">
        <v>20</v>
      </c>
      <c r="BG31" s="57" t="s">
        <v>21</v>
      </c>
      <c r="BH31" s="57" t="s">
        <v>22</v>
      </c>
      <c r="BI31" s="57" t="s">
        <v>23</v>
      </c>
      <c r="BJ31" s="51" t="s">
        <v>12</v>
      </c>
      <c r="BO31" s="62" t="s">
        <v>2</v>
      </c>
      <c r="BP31" s="1" t="s">
        <v>19</v>
      </c>
      <c r="BQ31" s="1" t="s">
        <v>20</v>
      </c>
      <c r="BR31" s="1" t="s">
        <v>21</v>
      </c>
      <c r="BS31" s="1" t="s">
        <v>22</v>
      </c>
      <c r="BT31" s="1" t="s">
        <v>23</v>
      </c>
      <c r="BU31" s="51" t="s">
        <v>12</v>
      </c>
    </row>
    <row r="32" spans="1:73" ht="17.399999999999999" thickBot="1" x14ac:dyDescent="0.35">
      <c r="A32" s="3" t="s">
        <v>11</v>
      </c>
      <c r="M32" s="47" t="s">
        <v>19</v>
      </c>
      <c r="N32" s="94">
        <f t="shared" ref="N32:R36" si="50">N23</f>
        <v>0.4285714285714286</v>
      </c>
      <c r="O32" s="95">
        <f t="shared" si="50"/>
        <v>0.48</v>
      </c>
      <c r="P32" s="95">
        <f t="shared" si="50"/>
        <v>0.45000000000000007</v>
      </c>
      <c r="Q32" s="95">
        <f t="shared" si="50"/>
        <v>0.34782608695652173</v>
      </c>
      <c r="R32" s="101">
        <f t="shared" si="50"/>
        <v>0.30769230769230771</v>
      </c>
      <c r="S32" s="103">
        <f>SUM(N32:R32)/5</f>
        <v>0.40281796464405162</v>
      </c>
      <c r="W32" s="1" t="s">
        <v>19</v>
      </c>
      <c r="X32" s="72">
        <f t="shared" ref="X32:AB36" si="51">X23</f>
        <v>0.45454545454545453</v>
      </c>
      <c r="Y32" s="73">
        <f t="shared" si="51"/>
        <v>0.52173913043478259</v>
      </c>
      <c r="Z32" s="73">
        <f t="shared" si="51"/>
        <v>0.46153846153846145</v>
      </c>
      <c r="AA32" s="73">
        <f t="shared" si="51"/>
        <v>0.37037037037037035</v>
      </c>
      <c r="AB32" s="74">
        <f t="shared" si="51"/>
        <v>0.2857142857142857</v>
      </c>
      <c r="AC32" s="104">
        <f>SUM(X32:AB32)/5</f>
        <v>0.41878154052067085</v>
      </c>
      <c r="AH32" s="1" t="s">
        <v>19</v>
      </c>
      <c r="AI32" s="72">
        <f t="shared" ref="AI32:AM36" si="52">AI23</f>
        <v>0.51282051282051289</v>
      </c>
      <c r="AJ32" s="73">
        <f t="shared" si="52"/>
        <v>0.68571428571428572</v>
      </c>
      <c r="AK32" s="73">
        <f t="shared" si="52"/>
        <v>0.46153846153846145</v>
      </c>
      <c r="AL32" s="73">
        <f t="shared" si="52"/>
        <v>0.37037037037037035</v>
      </c>
      <c r="AM32" s="74">
        <f t="shared" si="52"/>
        <v>0.2857142857142857</v>
      </c>
      <c r="AN32" s="104">
        <f>SUM(AI32:AM32)/5</f>
        <v>0.46323158323158325</v>
      </c>
      <c r="AS32" s="1" t="s">
        <v>19</v>
      </c>
      <c r="AT32" s="114">
        <f t="shared" ref="AT32:AX36" si="53">AT23</f>
        <v>0.16574585635359115</v>
      </c>
      <c r="AU32" s="115">
        <f t="shared" si="53"/>
        <v>0.25531914893617025</v>
      </c>
      <c r="AV32" s="115">
        <f t="shared" si="53"/>
        <v>0.45569620253164561</v>
      </c>
      <c r="AW32" s="115">
        <f t="shared" si="53"/>
        <v>0.52173913043478259</v>
      </c>
      <c r="AX32" s="116">
        <f t="shared" si="53"/>
        <v>2.2222222222222223E-2</v>
      </c>
      <c r="AY32" s="104">
        <f>SUM(AT32:AX32)/5</f>
        <v>0.28414451209568237</v>
      </c>
      <c r="BD32" s="57" t="s">
        <v>19</v>
      </c>
      <c r="BE32" s="72">
        <f t="shared" ref="BE32:BI36" si="54">BE23</f>
        <v>5.2631578947368418E-2</v>
      </c>
      <c r="BF32" s="73">
        <f t="shared" si="54"/>
        <v>3.8461538461538464E-2</v>
      </c>
      <c r="BG32" s="73">
        <f t="shared" si="54"/>
        <v>4.1095890410958909E-2</v>
      </c>
      <c r="BH32" s="73">
        <f t="shared" si="54"/>
        <v>7.2289156626506021E-2</v>
      </c>
      <c r="BI32" s="74">
        <f t="shared" si="54"/>
        <v>2.9411764705882349E-2</v>
      </c>
      <c r="BJ32" s="104">
        <f>SUM(BE32:BI32)/5</f>
        <v>4.6777985830450827E-2</v>
      </c>
      <c r="BO32" s="1" t="s">
        <v>19</v>
      </c>
      <c r="BP32" s="72">
        <f>BP23</f>
        <v>6.25E-2</v>
      </c>
      <c r="BQ32" s="73">
        <f t="shared" ref="BQ32:BT32" si="55">BQ23</f>
        <v>3.3898305084745763E-2</v>
      </c>
      <c r="BR32" s="73">
        <f t="shared" si="55"/>
        <v>0.12000000000000002</v>
      </c>
      <c r="BS32" s="73">
        <f t="shared" si="55"/>
        <v>3.6496350364963494E-2</v>
      </c>
      <c r="BT32" s="74">
        <f t="shared" si="55"/>
        <v>3.4482758620689655E-2</v>
      </c>
      <c r="BU32" s="104">
        <f>SUM(BP32:BT32)/5</f>
        <v>5.7475482814079791E-2</v>
      </c>
    </row>
    <row r="33" spans="1:75" ht="17.399999999999999" thickBot="1" x14ac:dyDescent="0.35">
      <c r="A33" s="6" t="s">
        <v>16</v>
      </c>
      <c r="B33" s="1" t="s">
        <v>5</v>
      </c>
      <c r="C33" s="9" t="s">
        <v>26</v>
      </c>
      <c r="D33" s="1" t="s">
        <v>3</v>
      </c>
      <c r="E33" s="9" t="s">
        <v>1</v>
      </c>
      <c r="F33" s="1" t="s">
        <v>4</v>
      </c>
      <c r="G33" s="9" t="s">
        <v>2</v>
      </c>
      <c r="H33" s="51" t="s">
        <v>12</v>
      </c>
      <c r="M33" s="47" t="s">
        <v>20</v>
      </c>
      <c r="N33" s="95">
        <f t="shared" si="50"/>
        <v>0.2142857142857143</v>
      </c>
      <c r="O33" s="94">
        <f t="shared" si="50"/>
        <v>0.24</v>
      </c>
      <c r="P33" s="95">
        <f t="shared" si="50"/>
        <v>0.30000000000000004</v>
      </c>
      <c r="Q33" s="95">
        <f t="shared" si="50"/>
        <v>0.2608695652173913</v>
      </c>
      <c r="R33" s="96">
        <f t="shared" si="50"/>
        <v>0.23076923076923078</v>
      </c>
      <c r="S33" s="104">
        <f t="shared" ref="S33:S36" si="56">SUM(N33:R33)/5</f>
        <v>0.24918490205446728</v>
      </c>
      <c r="W33" s="2" t="s">
        <v>20</v>
      </c>
      <c r="X33" s="73">
        <f t="shared" si="51"/>
        <v>0.22727272727272727</v>
      </c>
      <c r="Y33" s="72">
        <f t="shared" si="51"/>
        <v>0.2608695652173913</v>
      </c>
      <c r="Z33" s="73">
        <f t="shared" si="51"/>
        <v>0.34615384615384609</v>
      </c>
      <c r="AA33" s="73">
        <f t="shared" si="51"/>
        <v>0.29629629629629628</v>
      </c>
      <c r="AB33" s="74">
        <f t="shared" si="51"/>
        <v>0.2857142857142857</v>
      </c>
      <c r="AC33" s="103">
        <f t="shared" ref="AC33:AC36" si="57">SUM(X33:AB33)/5</f>
        <v>0.28326134413090936</v>
      </c>
      <c r="AH33" s="2" t="s">
        <v>20</v>
      </c>
      <c r="AI33" s="73">
        <f t="shared" si="52"/>
        <v>0.12820512820512822</v>
      </c>
      <c r="AJ33" s="72">
        <f t="shared" si="52"/>
        <v>0.17142857142857143</v>
      </c>
      <c r="AK33" s="73">
        <f t="shared" si="52"/>
        <v>0.34615384615384609</v>
      </c>
      <c r="AL33" s="73">
        <f t="shared" si="52"/>
        <v>0.29629629629629628</v>
      </c>
      <c r="AM33" s="74">
        <f t="shared" si="52"/>
        <v>0.2857142857142857</v>
      </c>
      <c r="AN33" s="104">
        <f t="shared" ref="AN33:AN36" si="58">SUM(AI33:AM33)/5</f>
        <v>0.24555962555962552</v>
      </c>
      <c r="AS33" s="2" t="s">
        <v>20</v>
      </c>
      <c r="AT33" s="117">
        <f t="shared" si="53"/>
        <v>8.2872928176795577E-2</v>
      </c>
      <c r="AU33" s="72">
        <f t="shared" si="53"/>
        <v>0.12765957446808512</v>
      </c>
      <c r="AV33" s="73">
        <f t="shared" si="53"/>
        <v>0.30379746835443039</v>
      </c>
      <c r="AW33" s="73">
        <f t="shared" si="53"/>
        <v>2.6086956521739129E-2</v>
      </c>
      <c r="AX33" s="74">
        <f t="shared" si="53"/>
        <v>0.26666666666666666</v>
      </c>
      <c r="AY33" s="104">
        <f t="shared" ref="AY33:AY36" si="59">SUM(AT33:AX33)/5</f>
        <v>0.16141671883754335</v>
      </c>
      <c r="BD33" s="58" t="s">
        <v>20</v>
      </c>
      <c r="BE33" s="73">
        <f t="shared" si="54"/>
        <v>0.15789473684210525</v>
      </c>
      <c r="BF33" s="72">
        <f t="shared" si="54"/>
        <v>0.11538461538461539</v>
      </c>
      <c r="BG33" s="73">
        <f t="shared" si="54"/>
        <v>6.8493150684931503E-2</v>
      </c>
      <c r="BH33" s="73">
        <f t="shared" si="54"/>
        <v>0.12650602409638553</v>
      </c>
      <c r="BI33" s="74">
        <f t="shared" si="54"/>
        <v>0.26470588235294118</v>
      </c>
      <c r="BJ33" s="104">
        <f t="shared" ref="BJ33:BJ36" si="60">SUM(BE33:BI33)/5</f>
        <v>0.14659688187219574</v>
      </c>
      <c r="BO33" s="2" t="s">
        <v>20</v>
      </c>
      <c r="BP33" s="73">
        <f t="shared" ref="BP33:BT36" si="61">BP24</f>
        <v>0.1875</v>
      </c>
      <c r="BQ33" s="72">
        <f t="shared" si="61"/>
        <v>0.10169491525423729</v>
      </c>
      <c r="BR33" s="73">
        <f t="shared" si="61"/>
        <v>0.16</v>
      </c>
      <c r="BS33" s="73">
        <f t="shared" si="61"/>
        <v>4.3795620437956199E-2</v>
      </c>
      <c r="BT33" s="74">
        <f t="shared" si="61"/>
        <v>0.13793103448275862</v>
      </c>
      <c r="BU33" s="104">
        <f t="shared" ref="BU33:BU36" si="62">SUM(BP33:BT33)/5</f>
        <v>0.12618431403499042</v>
      </c>
    </row>
    <row r="34" spans="1:75" ht="18" thickTop="1" thickBot="1" x14ac:dyDescent="0.35">
      <c r="A34" s="1" t="s">
        <v>5</v>
      </c>
      <c r="B34" s="72">
        <f t="shared" ref="B34:G38" si="63">B24</f>
        <v>0.47032474804031354</v>
      </c>
      <c r="C34" s="73">
        <f t="shared" si="63"/>
        <v>0.58631921824104238</v>
      </c>
      <c r="D34" s="73">
        <f t="shared" si="63"/>
        <v>0.40540540540540537</v>
      </c>
      <c r="E34" s="73">
        <f t="shared" si="63"/>
        <v>0.39893617021276595</v>
      </c>
      <c r="F34" s="73">
        <f t="shared" si="63"/>
        <v>0.32608695652173914</v>
      </c>
      <c r="G34" s="73">
        <f t="shared" si="63"/>
        <v>0.26923076923076922</v>
      </c>
      <c r="H34" s="79">
        <f>AVERAGE(B34:G34)</f>
        <v>0.40938387794200598</v>
      </c>
      <c r="M34" s="47" t="s">
        <v>21</v>
      </c>
      <c r="N34" s="95">
        <f t="shared" si="50"/>
        <v>0.14285714285714288</v>
      </c>
      <c r="O34" s="95">
        <f t="shared" si="50"/>
        <v>0.12</v>
      </c>
      <c r="P34" s="94">
        <f t="shared" si="50"/>
        <v>0.15000000000000002</v>
      </c>
      <c r="Q34" s="95">
        <f t="shared" si="50"/>
        <v>0.2608695652173913</v>
      </c>
      <c r="R34" s="96">
        <f t="shared" si="50"/>
        <v>0.23076923076923078</v>
      </c>
      <c r="S34" s="103">
        <f t="shared" si="56"/>
        <v>0.18089918776875299</v>
      </c>
      <c r="W34" s="1" t="s">
        <v>21</v>
      </c>
      <c r="X34" s="73">
        <f t="shared" si="51"/>
        <v>0.11363636363636363</v>
      </c>
      <c r="Y34" s="73">
        <f t="shared" si="51"/>
        <v>8.6956521739130432E-2</v>
      </c>
      <c r="Z34" s="72">
        <f t="shared" si="51"/>
        <v>0.11538461538461536</v>
      </c>
      <c r="AA34" s="73">
        <f t="shared" si="51"/>
        <v>0.22222222222222221</v>
      </c>
      <c r="AB34" s="74">
        <f t="shared" si="51"/>
        <v>0.21428571428571427</v>
      </c>
      <c r="AC34" s="104">
        <f t="shared" si="57"/>
        <v>0.15049708745360918</v>
      </c>
      <c r="AH34" s="1" t="s">
        <v>21</v>
      </c>
      <c r="AI34" s="73">
        <f t="shared" si="52"/>
        <v>0.12820512820512822</v>
      </c>
      <c r="AJ34" s="73">
        <f t="shared" si="52"/>
        <v>5.7142857142857141E-2</v>
      </c>
      <c r="AK34" s="72">
        <f t="shared" si="52"/>
        <v>0.11538461538461536</v>
      </c>
      <c r="AL34" s="73">
        <f t="shared" si="52"/>
        <v>0.22222222222222221</v>
      </c>
      <c r="AM34" s="74">
        <f t="shared" si="52"/>
        <v>0.21428571428571427</v>
      </c>
      <c r="AN34" s="104">
        <f t="shared" si="58"/>
        <v>0.14744810744810743</v>
      </c>
      <c r="AS34" s="1" t="s">
        <v>21</v>
      </c>
      <c r="AT34" s="117">
        <f t="shared" si="53"/>
        <v>5.5248618784530384E-2</v>
      </c>
      <c r="AU34" s="73">
        <f t="shared" si="53"/>
        <v>6.3829787234042562E-2</v>
      </c>
      <c r="AV34" s="72">
        <f t="shared" si="53"/>
        <v>0.15189873417721519</v>
      </c>
      <c r="AW34" s="73">
        <f t="shared" si="53"/>
        <v>0.31304347826086953</v>
      </c>
      <c r="AX34" s="74">
        <f t="shared" si="53"/>
        <v>0.35555555555555557</v>
      </c>
      <c r="AY34" s="104">
        <f t="shared" si="59"/>
        <v>0.18791523480244265</v>
      </c>
      <c r="BD34" s="57" t="s">
        <v>21</v>
      </c>
      <c r="BE34" s="73">
        <f t="shared" si="54"/>
        <v>0.26315789473684209</v>
      </c>
      <c r="BF34" s="73">
        <f t="shared" si="54"/>
        <v>0.3461538461538462</v>
      </c>
      <c r="BG34" s="72">
        <f t="shared" si="54"/>
        <v>0.20547945205479454</v>
      </c>
      <c r="BH34" s="73">
        <f t="shared" si="54"/>
        <v>0.16867469879518071</v>
      </c>
      <c r="BI34" s="74">
        <f t="shared" si="54"/>
        <v>0.26470588235294118</v>
      </c>
      <c r="BJ34" s="104">
        <f t="shared" si="60"/>
        <v>0.24963435481872093</v>
      </c>
      <c r="BO34" s="1" t="s">
        <v>21</v>
      </c>
      <c r="BP34" s="73">
        <f>BP25</f>
        <v>0.25</v>
      </c>
      <c r="BQ34" s="73">
        <f t="shared" ref="BQ34:BT34" si="64">BQ25</f>
        <v>0.30508474576271188</v>
      </c>
      <c r="BR34" s="72">
        <f t="shared" si="64"/>
        <v>0.48000000000000009</v>
      </c>
      <c r="BS34" s="73">
        <f>BS25</f>
        <v>0.65693430656934293</v>
      </c>
      <c r="BT34" s="74">
        <f t="shared" si="64"/>
        <v>0.41379310344827586</v>
      </c>
      <c r="BU34" s="104">
        <f t="shared" si="62"/>
        <v>0.42116243115606611</v>
      </c>
    </row>
    <row r="35" spans="1:75" ht="18" thickTop="1" thickBot="1" x14ac:dyDescent="0.35">
      <c r="A35" s="2" t="s">
        <v>0</v>
      </c>
      <c r="B35" s="73">
        <f t="shared" si="63"/>
        <v>0.15677491601343785</v>
      </c>
      <c r="C35" s="72">
        <f t="shared" si="63"/>
        <v>0.19543973941368079</v>
      </c>
      <c r="D35" s="73">
        <f t="shared" si="63"/>
        <v>0.40540540540540537</v>
      </c>
      <c r="E35" s="73">
        <f t="shared" si="63"/>
        <v>0.23936170212765959</v>
      </c>
      <c r="F35" s="73">
        <f t="shared" si="63"/>
        <v>0.19565217391304346</v>
      </c>
      <c r="G35" s="73">
        <f t="shared" si="63"/>
        <v>0.19230769230769232</v>
      </c>
      <c r="H35" s="79">
        <f t="shared" ref="H35:H39" si="65">AVERAGE(B35:G35)</f>
        <v>0.23082360486348655</v>
      </c>
      <c r="M35" s="47" t="s">
        <v>22</v>
      </c>
      <c r="N35" s="95">
        <f t="shared" si="50"/>
        <v>0.10714285714285715</v>
      </c>
      <c r="O35" s="95">
        <f t="shared" si="50"/>
        <v>7.9999999999999988E-2</v>
      </c>
      <c r="P35" s="95">
        <f t="shared" si="50"/>
        <v>0.05</v>
      </c>
      <c r="Q35" s="94">
        <f t="shared" si="50"/>
        <v>8.6956521739130432E-2</v>
      </c>
      <c r="R35" s="96">
        <f t="shared" si="50"/>
        <v>0.15384615384615385</v>
      </c>
      <c r="S35" s="104">
        <f t="shared" si="56"/>
        <v>9.5589106545628286E-2</v>
      </c>
      <c r="W35" s="2" t="s">
        <v>22</v>
      </c>
      <c r="X35" s="73">
        <f t="shared" si="51"/>
        <v>9.0909090909090912E-2</v>
      </c>
      <c r="Y35" s="73">
        <f t="shared" si="51"/>
        <v>6.5217391304347824E-2</v>
      </c>
      <c r="Z35" s="73">
        <f t="shared" si="51"/>
        <v>3.8461538461538457E-2</v>
      </c>
      <c r="AA35" s="72">
        <f t="shared" si="51"/>
        <v>7.407407407407407E-2</v>
      </c>
      <c r="AB35" s="74">
        <f t="shared" si="51"/>
        <v>0.14285714285714285</v>
      </c>
      <c r="AC35" s="103">
        <f t="shared" si="57"/>
        <v>8.2303847521238815E-2</v>
      </c>
      <c r="AH35" s="2" t="s">
        <v>22</v>
      </c>
      <c r="AI35" s="73">
        <f t="shared" si="52"/>
        <v>0.10256410256410257</v>
      </c>
      <c r="AJ35" s="73">
        <f t="shared" si="52"/>
        <v>4.2857142857142858E-2</v>
      </c>
      <c r="AK35" s="73">
        <f t="shared" si="52"/>
        <v>3.8461538461538457E-2</v>
      </c>
      <c r="AL35" s="72">
        <f t="shared" si="52"/>
        <v>7.407407407407407E-2</v>
      </c>
      <c r="AM35" s="74">
        <f t="shared" si="52"/>
        <v>0.14285714285714285</v>
      </c>
      <c r="AN35" s="104">
        <f t="shared" si="58"/>
        <v>8.0162800162800169E-2</v>
      </c>
      <c r="AS35" s="2" t="s">
        <v>22</v>
      </c>
      <c r="AT35" s="117">
        <f t="shared" si="53"/>
        <v>3.3149171270718238E-2</v>
      </c>
      <c r="AU35" s="73">
        <f t="shared" si="53"/>
        <v>0.5106382978723405</v>
      </c>
      <c r="AV35" s="73">
        <f t="shared" si="53"/>
        <v>5.0632911392405063E-2</v>
      </c>
      <c r="AW35" s="72">
        <f t="shared" si="53"/>
        <v>0.10434782608695652</v>
      </c>
      <c r="AX35" s="74">
        <f t="shared" si="53"/>
        <v>0.26666666666666666</v>
      </c>
      <c r="AY35" s="104">
        <f t="shared" si="59"/>
        <v>0.19308697465781738</v>
      </c>
      <c r="BD35" s="58" t="s">
        <v>22</v>
      </c>
      <c r="BE35" s="73">
        <f t="shared" si="54"/>
        <v>0.36842105263157893</v>
      </c>
      <c r="BF35" s="73">
        <f t="shared" si="54"/>
        <v>0.46153846153846156</v>
      </c>
      <c r="BG35" s="73">
        <f t="shared" si="54"/>
        <v>0.61643835616438358</v>
      </c>
      <c r="BH35" s="72">
        <f t="shared" si="54"/>
        <v>0.50602409638554213</v>
      </c>
      <c r="BI35" s="74">
        <f t="shared" si="54"/>
        <v>0.3529411764705882</v>
      </c>
      <c r="BJ35" s="104">
        <f t="shared" si="60"/>
        <v>0.46107262863811088</v>
      </c>
      <c r="BO35" s="2" t="s">
        <v>22</v>
      </c>
      <c r="BP35" s="73">
        <f>BP26</f>
        <v>0.375</v>
      </c>
      <c r="BQ35" s="73">
        <f t="shared" ref="BQ35:BT35" si="66">BQ26</f>
        <v>0.50847457627118653</v>
      </c>
      <c r="BR35" s="73">
        <f t="shared" si="66"/>
        <v>0.16</v>
      </c>
      <c r="BS35" s="72">
        <f t="shared" si="66"/>
        <v>0.218978102189781</v>
      </c>
      <c r="BT35" s="74">
        <f t="shared" si="66"/>
        <v>0.34482758620689657</v>
      </c>
      <c r="BU35" s="104">
        <f t="shared" si="62"/>
        <v>0.32145605293357282</v>
      </c>
    </row>
    <row r="36" spans="1:75" ht="18" thickTop="1" thickBot="1" x14ac:dyDescent="0.35">
      <c r="A36" s="1" t="s">
        <v>3</v>
      </c>
      <c r="B36" s="73">
        <f t="shared" si="63"/>
        <v>0.11758118701007839</v>
      </c>
      <c r="C36" s="73">
        <f t="shared" si="63"/>
        <v>4.8859934853420196E-2</v>
      </c>
      <c r="D36" s="72">
        <f t="shared" si="63"/>
        <v>0.10135135135135134</v>
      </c>
      <c r="E36" s="73">
        <f t="shared" si="63"/>
        <v>0.23936170212765959</v>
      </c>
      <c r="F36" s="73">
        <f t="shared" si="63"/>
        <v>0.19565217391304346</v>
      </c>
      <c r="G36" s="73">
        <f t="shared" si="63"/>
        <v>0.19230769230769232</v>
      </c>
      <c r="H36" s="79">
        <f t="shared" si="65"/>
        <v>0.14918567359387422</v>
      </c>
      <c r="M36" s="47" t="s">
        <v>23</v>
      </c>
      <c r="N36" s="98">
        <f t="shared" si="50"/>
        <v>0.10714285714285715</v>
      </c>
      <c r="O36" s="99">
        <f t="shared" si="50"/>
        <v>7.9999999999999988E-2</v>
      </c>
      <c r="P36" s="99">
        <f t="shared" si="50"/>
        <v>0.05</v>
      </c>
      <c r="Q36" s="99">
        <f t="shared" si="50"/>
        <v>4.3478260869565216E-2</v>
      </c>
      <c r="R36" s="102">
        <f t="shared" si="50"/>
        <v>7.6923076923076927E-2</v>
      </c>
      <c r="S36" s="104">
        <f t="shared" si="56"/>
        <v>7.1508838987099865E-2</v>
      </c>
      <c r="W36" s="1" t="s">
        <v>23</v>
      </c>
      <c r="X36" s="76">
        <f t="shared" si="51"/>
        <v>0.11363636363636363</v>
      </c>
      <c r="Y36" s="76">
        <f t="shared" si="51"/>
        <v>6.5217391304347824E-2</v>
      </c>
      <c r="Z36" s="76">
        <f t="shared" si="51"/>
        <v>3.8461538461538457E-2</v>
      </c>
      <c r="AA36" s="76">
        <f t="shared" si="51"/>
        <v>3.7037037037037035E-2</v>
      </c>
      <c r="AB36" s="77">
        <f t="shared" si="51"/>
        <v>7.1428571428571425E-2</v>
      </c>
      <c r="AC36" s="104">
        <f t="shared" si="57"/>
        <v>6.5156180373571668E-2</v>
      </c>
      <c r="AH36" s="1" t="s">
        <v>23</v>
      </c>
      <c r="AI36" s="75">
        <f t="shared" si="52"/>
        <v>0.12820512820512822</v>
      </c>
      <c r="AJ36" s="76">
        <f t="shared" si="52"/>
        <v>4.2857142857142858E-2</v>
      </c>
      <c r="AK36" s="76">
        <f t="shared" si="52"/>
        <v>3.8461538461538457E-2</v>
      </c>
      <c r="AL36" s="76">
        <f t="shared" si="52"/>
        <v>3.7037037037037035E-2</v>
      </c>
      <c r="AM36" s="77">
        <f t="shared" si="52"/>
        <v>7.1428571428571425E-2</v>
      </c>
      <c r="AN36" s="104">
        <f t="shared" si="58"/>
        <v>6.3597883597883598E-2</v>
      </c>
      <c r="AS36" s="1" t="s">
        <v>23</v>
      </c>
      <c r="AT36" s="75">
        <f t="shared" si="53"/>
        <v>0.66298342541436461</v>
      </c>
      <c r="AU36" s="76">
        <f t="shared" si="53"/>
        <v>4.2553191489361701E-2</v>
      </c>
      <c r="AV36" s="76">
        <f t="shared" si="53"/>
        <v>3.7974683544303799E-2</v>
      </c>
      <c r="AW36" s="76">
        <f t="shared" si="53"/>
        <v>3.4782608695652167E-2</v>
      </c>
      <c r="AX36" s="77">
        <f t="shared" si="53"/>
        <v>8.8888888888888892E-2</v>
      </c>
      <c r="AY36" s="104">
        <f t="shared" si="59"/>
        <v>0.17343655960651422</v>
      </c>
      <c r="BD36" s="57" t="s">
        <v>23</v>
      </c>
      <c r="BE36" s="75">
        <f t="shared" si="54"/>
        <v>0.15789473684210525</v>
      </c>
      <c r="BF36" s="76">
        <f t="shared" si="54"/>
        <v>3.8461538461538464E-2</v>
      </c>
      <c r="BG36" s="76">
        <f t="shared" si="54"/>
        <v>6.8493150684931503E-2</v>
      </c>
      <c r="BH36" s="76">
        <f t="shared" si="54"/>
        <v>0.12650602409638553</v>
      </c>
      <c r="BI36" s="77">
        <f t="shared" si="54"/>
        <v>8.8235294117647051E-2</v>
      </c>
      <c r="BJ36" s="104">
        <f t="shared" si="60"/>
        <v>9.5918148840521564E-2</v>
      </c>
      <c r="BO36" s="1" t="s">
        <v>23</v>
      </c>
      <c r="BP36" s="76">
        <f t="shared" si="61"/>
        <v>0.125</v>
      </c>
      <c r="BQ36" s="76">
        <f t="shared" si="61"/>
        <v>5.0847457627118647E-2</v>
      </c>
      <c r="BR36" s="76">
        <f t="shared" si="61"/>
        <v>0.08</v>
      </c>
      <c r="BS36" s="76">
        <f t="shared" si="61"/>
        <v>4.3795620437956199E-2</v>
      </c>
      <c r="BT36" s="77">
        <f t="shared" si="61"/>
        <v>6.8965517241379309E-2</v>
      </c>
      <c r="BU36" s="104">
        <f t="shared" si="62"/>
        <v>7.3721719061290839E-2</v>
      </c>
    </row>
    <row r="37" spans="1:75" ht="18" thickTop="1" thickBot="1" x14ac:dyDescent="0.35">
      <c r="A37" s="2" t="s">
        <v>1</v>
      </c>
      <c r="B37" s="73">
        <f t="shared" si="63"/>
        <v>9.406494960806272E-2</v>
      </c>
      <c r="C37" s="73">
        <f t="shared" si="63"/>
        <v>6.5146579804560262E-2</v>
      </c>
      <c r="D37" s="73">
        <f t="shared" si="63"/>
        <v>3.3783783783783779E-2</v>
      </c>
      <c r="E37" s="72">
        <f t="shared" si="63"/>
        <v>7.9787234042553196E-2</v>
      </c>
      <c r="F37" s="73">
        <f t="shared" si="63"/>
        <v>0.19565217391304346</v>
      </c>
      <c r="G37" s="73">
        <f t="shared" si="63"/>
        <v>0.19230769230769232</v>
      </c>
      <c r="H37" s="79">
        <f t="shared" si="65"/>
        <v>0.11012373557661596</v>
      </c>
    </row>
    <row r="38" spans="1:75" ht="18" thickTop="1" thickBot="1" x14ac:dyDescent="0.35">
      <c r="A38" s="1" t="s">
        <v>4</v>
      </c>
      <c r="B38" s="73">
        <f t="shared" si="63"/>
        <v>9.406494960806272E-2</v>
      </c>
      <c r="C38" s="73">
        <f t="shared" si="63"/>
        <v>6.5146579804560262E-2</v>
      </c>
      <c r="D38" s="73">
        <f t="shared" si="63"/>
        <v>3.3783783783783779E-2</v>
      </c>
      <c r="E38" s="73">
        <f t="shared" si="63"/>
        <v>2.6595744680851064E-2</v>
      </c>
      <c r="F38" s="72">
        <f t="shared" si="63"/>
        <v>6.5217391304347824E-2</v>
      </c>
      <c r="G38" s="73">
        <f t="shared" si="63"/>
        <v>0.11538461538461539</v>
      </c>
      <c r="H38" s="79">
        <f t="shared" si="65"/>
        <v>6.6698844094370172E-2</v>
      </c>
    </row>
    <row r="39" spans="1:75" ht="18" thickTop="1" thickBot="1" x14ac:dyDescent="0.35">
      <c r="A39" s="2" t="s">
        <v>2</v>
      </c>
      <c r="B39" s="75">
        <f t="shared" ref="B39:G39" si="67">B29</f>
        <v>6.7189249720044794E-2</v>
      </c>
      <c r="C39" s="76">
        <f t="shared" si="67"/>
        <v>3.908794788273616E-2</v>
      </c>
      <c r="D39" s="76">
        <f t="shared" si="67"/>
        <v>2.0270270270270271E-2</v>
      </c>
      <c r="E39" s="76">
        <f t="shared" si="67"/>
        <v>1.5957446808510641E-2</v>
      </c>
      <c r="F39" s="76">
        <f t="shared" si="67"/>
        <v>2.1739130434782608E-2</v>
      </c>
      <c r="G39" s="78">
        <f t="shared" si="67"/>
        <v>3.8461538461538464E-2</v>
      </c>
      <c r="H39" s="79">
        <f t="shared" si="65"/>
        <v>3.3784263929647153E-2</v>
      </c>
      <c r="M39" s="44" t="s">
        <v>13</v>
      </c>
      <c r="N39" s="45"/>
      <c r="O39" s="45"/>
      <c r="P39" s="45"/>
      <c r="Q39" s="45"/>
      <c r="R39" s="45"/>
      <c r="W39" s="7" t="s">
        <v>13</v>
      </c>
      <c r="AH39" s="7" t="s">
        <v>13</v>
      </c>
      <c r="AS39" s="7" t="s">
        <v>13</v>
      </c>
      <c r="BD39" s="55" t="s">
        <v>13</v>
      </c>
      <c r="BE39" s="56"/>
      <c r="BF39" s="56"/>
      <c r="BG39" s="56"/>
      <c r="BH39" s="56"/>
      <c r="BI39" s="56"/>
      <c r="BO39" s="7" t="s">
        <v>13</v>
      </c>
    </row>
    <row r="40" spans="1:75" ht="17.399999999999999" thickBot="1" x14ac:dyDescent="0.35">
      <c r="M40" s="64" t="s">
        <v>5</v>
      </c>
      <c r="N40" s="46" t="s">
        <v>19</v>
      </c>
      <c r="O40" s="46" t="s">
        <v>20</v>
      </c>
      <c r="P40" s="46" t="s">
        <v>21</v>
      </c>
      <c r="Q40" s="46" t="s">
        <v>22</v>
      </c>
      <c r="R40" s="46" t="s">
        <v>23</v>
      </c>
      <c r="S40" s="51" t="s">
        <v>12</v>
      </c>
      <c r="W40" s="62" t="s">
        <v>0</v>
      </c>
      <c r="X40" s="1" t="s">
        <v>19</v>
      </c>
      <c r="Y40" s="1" t="s">
        <v>20</v>
      </c>
      <c r="Z40" s="1" t="s">
        <v>21</v>
      </c>
      <c r="AA40" s="1" t="s">
        <v>22</v>
      </c>
      <c r="AB40" s="1" t="s">
        <v>23</v>
      </c>
      <c r="AC40" s="51" t="s">
        <v>12</v>
      </c>
      <c r="AH40" s="62" t="s">
        <v>3</v>
      </c>
      <c r="AI40" s="1" t="s">
        <v>19</v>
      </c>
      <c r="AJ40" s="1" t="s">
        <v>20</v>
      </c>
      <c r="AK40" s="1" t="s">
        <v>21</v>
      </c>
      <c r="AL40" s="1" t="s">
        <v>22</v>
      </c>
      <c r="AM40" s="1" t="s">
        <v>23</v>
      </c>
      <c r="AN40" s="51" t="s">
        <v>12</v>
      </c>
      <c r="AS40" s="65" t="s">
        <v>1</v>
      </c>
      <c r="AT40" s="1" t="s">
        <v>19</v>
      </c>
      <c r="AU40" s="1" t="s">
        <v>20</v>
      </c>
      <c r="AV40" s="1" t="s">
        <v>21</v>
      </c>
      <c r="AW40" s="1" t="s">
        <v>22</v>
      </c>
      <c r="AX40" s="1" t="s">
        <v>23</v>
      </c>
      <c r="AY40" s="51" t="s">
        <v>12</v>
      </c>
      <c r="BD40" s="66" t="s">
        <v>4</v>
      </c>
      <c r="BE40" s="57" t="s">
        <v>19</v>
      </c>
      <c r="BF40" s="57" t="s">
        <v>20</v>
      </c>
      <c r="BG40" s="57" t="s">
        <v>21</v>
      </c>
      <c r="BH40" s="57" t="s">
        <v>22</v>
      </c>
      <c r="BI40" s="57" t="s">
        <v>23</v>
      </c>
      <c r="BJ40" s="51" t="s">
        <v>12</v>
      </c>
      <c r="BO40" s="62" t="s">
        <v>2</v>
      </c>
      <c r="BP40" s="1" t="s">
        <v>19</v>
      </c>
      <c r="BQ40" s="1" t="s">
        <v>20</v>
      </c>
      <c r="BR40" s="1" t="s">
        <v>21</v>
      </c>
      <c r="BS40" s="1" t="s">
        <v>22</v>
      </c>
      <c r="BT40" s="1" t="s">
        <v>23</v>
      </c>
      <c r="BU40" s="51" t="s">
        <v>12</v>
      </c>
    </row>
    <row r="41" spans="1:75" ht="17.399999999999999" thickBot="1" x14ac:dyDescent="0.35">
      <c r="M41" s="47" t="s">
        <v>19</v>
      </c>
      <c r="N41" s="92">
        <f t="shared" ref="N41:R45" si="68">N13</f>
        <v>1</v>
      </c>
      <c r="O41" s="93">
        <f t="shared" si="68"/>
        <v>2</v>
      </c>
      <c r="P41" s="93">
        <f t="shared" si="68"/>
        <v>3</v>
      </c>
      <c r="Q41" s="93">
        <f t="shared" si="68"/>
        <v>4</v>
      </c>
      <c r="R41" s="93">
        <f t="shared" si="68"/>
        <v>4</v>
      </c>
      <c r="S41" s="104">
        <f>S32</f>
        <v>0.40281796464405162</v>
      </c>
      <c r="W41" s="1" t="s">
        <v>19</v>
      </c>
      <c r="X41" s="109">
        <f t="shared" ref="X41:AB45" si="69">X4</f>
        <v>1</v>
      </c>
      <c r="Y41" s="110">
        <f t="shared" si="69"/>
        <v>2</v>
      </c>
      <c r="Z41" s="110">
        <f t="shared" si="69"/>
        <v>4</v>
      </c>
      <c r="AA41" s="110">
        <f t="shared" si="69"/>
        <v>5</v>
      </c>
      <c r="AB41" s="111">
        <f t="shared" si="69"/>
        <v>4</v>
      </c>
      <c r="AC41" s="104">
        <f>AC32</f>
        <v>0.41878154052067085</v>
      </c>
      <c r="AH41" s="1" t="s">
        <v>19</v>
      </c>
      <c r="AI41" s="109">
        <f t="shared" ref="AI41:AM45" si="70">AI13</f>
        <v>1</v>
      </c>
      <c r="AJ41" s="110">
        <f t="shared" si="70"/>
        <v>4</v>
      </c>
      <c r="AK41" s="110">
        <f t="shared" si="70"/>
        <v>4</v>
      </c>
      <c r="AL41" s="110">
        <f t="shared" si="70"/>
        <v>5</v>
      </c>
      <c r="AM41" s="111">
        <f t="shared" si="70"/>
        <v>4</v>
      </c>
      <c r="AN41" s="104">
        <f>AN32</f>
        <v>0.46323158323158325</v>
      </c>
      <c r="AS41" s="1" t="s">
        <v>19</v>
      </c>
      <c r="AT41" s="106">
        <f t="shared" ref="AT41:AX45" si="71">AT13</f>
        <v>1</v>
      </c>
      <c r="AU41" s="10">
        <f t="shared" si="71"/>
        <v>2</v>
      </c>
      <c r="AV41" s="10">
        <f t="shared" si="71"/>
        <v>3</v>
      </c>
      <c r="AW41" s="10">
        <f t="shared" si="71"/>
        <v>5</v>
      </c>
      <c r="AX41" s="10">
        <f t="shared" si="71"/>
        <v>0.25</v>
      </c>
      <c r="AY41" s="104">
        <f>AY32</f>
        <v>0.28414451209568237</v>
      </c>
      <c r="BD41" s="57" t="s">
        <v>19</v>
      </c>
      <c r="BE41" s="109">
        <f t="shared" ref="BE41:BI45" si="72">BE13</f>
        <v>1</v>
      </c>
      <c r="BF41" s="110">
        <f t="shared" si="72"/>
        <v>0.33333333333333331</v>
      </c>
      <c r="BG41" s="110">
        <f t="shared" si="72"/>
        <v>0.2</v>
      </c>
      <c r="BH41" s="110">
        <f t="shared" si="72"/>
        <v>0.14285714285714285</v>
      </c>
      <c r="BI41" s="111">
        <f t="shared" si="72"/>
        <v>0.33333333333333331</v>
      </c>
      <c r="BJ41" s="104">
        <f>BJ32</f>
        <v>4.6777985830450827E-2</v>
      </c>
      <c r="BO41" s="1" t="s">
        <v>19</v>
      </c>
      <c r="BP41" s="106">
        <f>BP13</f>
        <v>1</v>
      </c>
      <c r="BQ41" s="15">
        <f t="shared" ref="BQ41:BT41" si="73">BQ13</f>
        <v>0.33333333333333331</v>
      </c>
      <c r="BR41" s="15">
        <f t="shared" si="73"/>
        <v>0.25</v>
      </c>
      <c r="BS41" s="15">
        <f t="shared" si="73"/>
        <v>0.16666666666666666</v>
      </c>
      <c r="BT41" s="16">
        <f t="shared" si="73"/>
        <v>0.5</v>
      </c>
      <c r="BU41" s="104">
        <f>BU32</f>
        <v>5.7475482814079791E-2</v>
      </c>
    </row>
    <row r="42" spans="1:75" ht="17.399999999999999" thickBot="1" x14ac:dyDescent="0.35">
      <c r="A42" s="3" t="s">
        <v>13</v>
      </c>
      <c r="M42" s="47" t="s">
        <v>20</v>
      </c>
      <c r="N42" s="48">
        <f t="shared" si="68"/>
        <v>0.5</v>
      </c>
      <c r="O42" s="92">
        <f t="shared" si="68"/>
        <v>1</v>
      </c>
      <c r="P42" s="93">
        <f t="shared" si="68"/>
        <v>2</v>
      </c>
      <c r="Q42" s="93">
        <f t="shared" si="68"/>
        <v>3</v>
      </c>
      <c r="R42" s="93">
        <f t="shared" si="68"/>
        <v>3</v>
      </c>
      <c r="S42" s="103">
        <f t="shared" ref="S42:S45" si="74">S33</f>
        <v>0.24918490205446728</v>
      </c>
      <c r="W42" s="2" t="s">
        <v>20</v>
      </c>
      <c r="X42" s="52">
        <f t="shared" si="69"/>
        <v>0.5</v>
      </c>
      <c r="Y42" s="106">
        <f t="shared" si="69"/>
        <v>1</v>
      </c>
      <c r="Z42" s="10">
        <f t="shared" si="69"/>
        <v>3</v>
      </c>
      <c r="AA42" s="10">
        <f t="shared" si="69"/>
        <v>4</v>
      </c>
      <c r="AB42" s="107">
        <f t="shared" si="69"/>
        <v>4</v>
      </c>
      <c r="AC42" s="104">
        <f t="shared" ref="AC42" si="75">AC33</f>
        <v>0.28326134413090936</v>
      </c>
      <c r="AH42" s="2" t="s">
        <v>20</v>
      </c>
      <c r="AI42" s="52">
        <f t="shared" si="70"/>
        <v>0.25</v>
      </c>
      <c r="AJ42" s="106">
        <f t="shared" si="70"/>
        <v>1</v>
      </c>
      <c r="AK42" s="10">
        <f t="shared" si="70"/>
        <v>3</v>
      </c>
      <c r="AL42" s="10">
        <f t="shared" si="70"/>
        <v>4</v>
      </c>
      <c r="AM42" s="107">
        <f t="shared" si="70"/>
        <v>4</v>
      </c>
      <c r="AN42" s="104">
        <f>AN33</f>
        <v>0.24555962555962552</v>
      </c>
      <c r="AS42" s="2" t="s">
        <v>20</v>
      </c>
      <c r="AT42" s="15">
        <f t="shared" si="71"/>
        <v>0.5</v>
      </c>
      <c r="AU42" s="106">
        <f t="shared" si="71"/>
        <v>1</v>
      </c>
      <c r="AV42" s="10">
        <f t="shared" si="71"/>
        <v>2</v>
      </c>
      <c r="AW42" s="10">
        <f t="shared" si="71"/>
        <v>0.25</v>
      </c>
      <c r="AX42" s="10">
        <f t="shared" si="71"/>
        <v>3</v>
      </c>
      <c r="AY42" s="104">
        <f t="shared" ref="AY42:AY44" si="76">AY33</f>
        <v>0.16141671883754335</v>
      </c>
      <c r="BD42" s="58" t="s">
        <v>20</v>
      </c>
      <c r="BE42" s="52">
        <f t="shared" si="72"/>
        <v>3</v>
      </c>
      <c r="BF42" s="106">
        <f t="shared" si="72"/>
        <v>1</v>
      </c>
      <c r="BG42" s="10">
        <f t="shared" si="72"/>
        <v>0.33333333333333331</v>
      </c>
      <c r="BH42" s="10">
        <f t="shared" si="72"/>
        <v>0.25</v>
      </c>
      <c r="BI42" s="107">
        <f t="shared" si="72"/>
        <v>3</v>
      </c>
      <c r="BJ42" s="104">
        <f t="shared" ref="BJ42:BJ45" si="77">BJ33</f>
        <v>0.14659688187219574</v>
      </c>
      <c r="BO42" s="2" t="s">
        <v>20</v>
      </c>
      <c r="BP42" s="10">
        <f t="shared" ref="BP42:BT45" si="78">BP14</f>
        <v>3</v>
      </c>
      <c r="BQ42" s="14">
        <f t="shared" si="78"/>
        <v>1</v>
      </c>
      <c r="BR42" s="15">
        <f t="shared" si="78"/>
        <v>0.33333333333333331</v>
      </c>
      <c r="BS42" s="15">
        <f t="shared" si="78"/>
        <v>0.2</v>
      </c>
      <c r="BT42" s="16">
        <f t="shared" si="78"/>
        <v>2</v>
      </c>
      <c r="BU42" s="104">
        <f t="shared" ref="BU42:BU44" si="79">BU33</f>
        <v>0.12618431403499042</v>
      </c>
    </row>
    <row r="43" spans="1:75" ht="17.399999999999999" thickBot="1" x14ac:dyDescent="0.35">
      <c r="A43" s="6" t="s">
        <v>16</v>
      </c>
      <c r="B43" s="1" t="s">
        <v>5</v>
      </c>
      <c r="C43" s="9" t="s">
        <v>26</v>
      </c>
      <c r="D43" s="1" t="s">
        <v>3</v>
      </c>
      <c r="E43" s="9" t="s">
        <v>1</v>
      </c>
      <c r="F43" s="1" t="s">
        <v>4</v>
      </c>
      <c r="G43" s="9" t="s">
        <v>2</v>
      </c>
      <c r="H43" s="51" t="s">
        <v>12</v>
      </c>
      <c r="M43" s="47" t="s">
        <v>21</v>
      </c>
      <c r="N43" s="48">
        <f t="shared" si="68"/>
        <v>0.33333333333333331</v>
      </c>
      <c r="O43" s="48">
        <f t="shared" si="68"/>
        <v>0.5</v>
      </c>
      <c r="P43" s="92">
        <f t="shared" si="68"/>
        <v>1</v>
      </c>
      <c r="Q43" s="93">
        <f t="shared" si="68"/>
        <v>3</v>
      </c>
      <c r="R43" s="93">
        <f t="shared" si="68"/>
        <v>3</v>
      </c>
      <c r="S43" s="104">
        <f t="shared" si="74"/>
        <v>0.18089918776875299</v>
      </c>
      <c r="W43" s="1" t="s">
        <v>21</v>
      </c>
      <c r="X43" s="52">
        <f t="shared" si="69"/>
        <v>0.25</v>
      </c>
      <c r="Y43" s="15">
        <f t="shared" si="69"/>
        <v>0.33333333333333331</v>
      </c>
      <c r="Z43" s="106">
        <f t="shared" si="69"/>
        <v>1</v>
      </c>
      <c r="AA43" s="10">
        <f t="shared" si="69"/>
        <v>3</v>
      </c>
      <c r="AB43" s="107">
        <f t="shared" si="69"/>
        <v>3</v>
      </c>
      <c r="AC43" s="104">
        <f t="shared" ref="AC43" si="80">AC34</f>
        <v>0.15049708745360918</v>
      </c>
      <c r="AH43" s="1" t="s">
        <v>21</v>
      </c>
      <c r="AI43" s="52">
        <f t="shared" si="70"/>
        <v>0.25</v>
      </c>
      <c r="AJ43" s="15">
        <f t="shared" si="70"/>
        <v>0.33333333333333331</v>
      </c>
      <c r="AK43" s="106">
        <f t="shared" si="70"/>
        <v>1</v>
      </c>
      <c r="AL43" s="10">
        <f t="shared" si="70"/>
        <v>3</v>
      </c>
      <c r="AM43" s="107">
        <f t="shared" si="70"/>
        <v>3</v>
      </c>
      <c r="AN43" s="104">
        <f t="shared" ref="AN43" si="81">AN34</f>
        <v>0.14744810744810743</v>
      </c>
      <c r="AS43" s="1" t="s">
        <v>21</v>
      </c>
      <c r="AT43" s="15">
        <f t="shared" si="71"/>
        <v>0.33333333333333331</v>
      </c>
      <c r="AU43" s="15">
        <f t="shared" si="71"/>
        <v>0.5</v>
      </c>
      <c r="AV43" s="106">
        <f t="shared" si="71"/>
        <v>1</v>
      </c>
      <c r="AW43" s="10">
        <f t="shared" si="71"/>
        <v>3</v>
      </c>
      <c r="AX43" s="10">
        <f t="shared" si="71"/>
        <v>4</v>
      </c>
      <c r="AY43" s="104">
        <f t="shared" si="76"/>
        <v>0.18791523480244265</v>
      </c>
      <c r="BD43" s="57" t="s">
        <v>21</v>
      </c>
      <c r="BE43" s="52">
        <f t="shared" si="72"/>
        <v>5</v>
      </c>
      <c r="BF43" s="15">
        <f t="shared" si="72"/>
        <v>3</v>
      </c>
      <c r="BG43" s="106">
        <f t="shared" si="72"/>
        <v>1</v>
      </c>
      <c r="BH43" s="10">
        <f t="shared" si="72"/>
        <v>0.33333333333333331</v>
      </c>
      <c r="BI43" s="107">
        <f t="shared" si="72"/>
        <v>3</v>
      </c>
      <c r="BJ43" s="104">
        <f t="shared" si="77"/>
        <v>0.24963435481872093</v>
      </c>
      <c r="BO43" s="1" t="s">
        <v>21</v>
      </c>
      <c r="BP43" s="10">
        <f t="shared" si="78"/>
        <v>4</v>
      </c>
      <c r="BQ43" s="15">
        <f t="shared" si="78"/>
        <v>3</v>
      </c>
      <c r="BR43" s="14">
        <f t="shared" si="78"/>
        <v>1</v>
      </c>
      <c r="BS43" s="15">
        <f t="shared" si="78"/>
        <v>3</v>
      </c>
      <c r="BT43" s="16">
        <f t="shared" si="78"/>
        <v>6</v>
      </c>
      <c r="BU43" s="104">
        <f t="shared" si="79"/>
        <v>0.42116243115606611</v>
      </c>
    </row>
    <row r="44" spans="1:75" ht="18" thickTop="1" thickBot="1" x14ac:dyDescent="0.35">
      <c r="A44" s="1" t="s">
        <v>5</v>
      </c>
      <c r="B44" s="67">
        <f t="shared" ref="B44:G49" si="82">B13</f>
        <v>1</v>
      </c>
      <c r="C44" s="68">
        <f t="shared" si="82"/>
        <v>3</v>
      </c>
      <c r="D44" s="68">
        <f t="shared" si="82"/>
        <v>4</v>
      </c>
      <c r="E44" s="68">
        <f t="shared" si="82"/>
        <v>5</v>
      </c>
      <c r="F44" s="68">
        <f t="shared" si="82"/>
        <v>5</v>
      </c>
      <c r="G44" s="68">
        <f t="shared" si="82"/>
        <v>7</v>
      </c>
      <c r="H44" s="81">
        <f>H34</f>
        <v>0.40938387794200598</v>
      </c>
      <c r="M44" s="47" t="s">
        <v>22</v>
      </c>
      <c r="N44" s="48">
        <f t="shared" si="68"/>
        <v>0.25</v>
      </c>
      <c r="O44" s="48">
        <f t="shared" si="68"/>
        <v>0.33333333333333331</v>
      </c>
      <c r="P44" s="48">
        <f t="shared" si="68"/>
        <v>0.33333333333333331</v>
      </c>
      <c r="Q44" s="92">
        <f t="shared" si="68"/>
        <v>1</v>
      </c>
      <c r="R44" s="93">
        <f t="shared" si="68"/>
        <v>2</v>
      </c>
      <c r="S44" s="103">
        <f t="shared" si="74"/>
        <v>9.5589106545628286E-2</v>
      </c>
      <c r="W44" s="2" t="s">
        <v>22</v>
      </c>
      <c r="X44" s="52">
        <f t="shared" si="69"/>
        <v>0.2</v>
      </c>
      <c r="Y44" s="15">
        <f t="shared" si="69"/>
        <v>0.25</v>
      </c>
      <c r="Z44" s="15">
        <f t="shared" si="69"/>
        <v>0.33333333333333331</v>
      </c>
      <c r="AA44" s="106">
        <f t="shared" si="69"/>
        <v>1</v>
      </c>
      <c r="AB44" s="107">
        <f t="shared" si="69"/>
        <v>2</v>
      </c>
      <c r="AC44" s="104">
        <f t="shared" ref="AC44" si="83">AC35</f>
        <v>8.2303847521238815E-2</v>
      </c>
      <c r="AH44" s="2" t="s">
        <v>22</v>
      </c>
      <c r="AI44" s="52">
        <f t="shared" si="70"/>
        <v>0.2</v>
      </c>
      <c r="AJ44" s="15">
        <f t="shared" si="70"/>
        <v>0.25</v>
      </c>
      <c r="AK44" s="15">
        <f t="shared" si="70"/>
        <v>0.33333333333333331</v>
      </c>
      <c r="AL44" s="106">
        <f t="shared" si="70"/>
        <v>1</v>
      </c>
      <c r="AM44" s="107">
        <f t="shared" si="70"/>
        <v>2</v>
      </c>
      <c r="AN44" s="104">
        <f t="shared" ref="AN44:AN45" si="84">AN35</f>
        <v>8.0162800162800169E-2</v>
      </c>
      <c r="AS44" s="2" t="s">
        <v>22</v>
      </c>
      <c r="AT44" s="15">
        <f t="shared" si="71"/>
        <v>0.2</v>
      </c>
      <c r="AU44" s="15">
        <f t="shared" si="71"/>
        <v>4</v>
      </c>
      <c r="AV44" s="15">
        <f t="shared" si="71"/>
        <v>0.33333333333333331</v>
      </c>
      <c r="AW44" s="106">
        <f>AW16</f>
        <v>1</v>
      </c>
      <c r="AX44" s="10">
        <f t="shared" si="71"/>
        <v>3</v>
      </c>
      <c r="AY44" s="104">
        <f t="shared" si="76"/>
        <v>0.19308697465781738</v>
      </c>
      <c r="BD44" s="58" t="s">
        <v>22</v>
      </c>
      <c r="BE44" s="52">
        <f t="shared" si="72"/>
        <v>7</v>
      </c>
      <c r="BF44" s="15">
        <f t="shared" si="72"/>
        <v>4</v>
      </c>
      <c r="BG44" s="15">
        <f t="shared" si="72"/>
        <v>3</v>
      </c>
      <c r="BH44" s="106">
        <f t="shared" si="72"/>
        <v>1</v>
      </c>
      <c r="BI44" s="107">
        <f t="shared" si="72"/>
        <v>4</v>
      </c>
      <c r="BJ44" s="104">
        <f t="shared" si="77"/>
        <v>0.46107262863811088</v>
      </c>
      <c r="BO44" s="2" t="s">
        <v>22</v>
      </c>
      <c r="BP44" s="10">
        <f t="shared" si="78"/>
        <v>6</v>
      </c>
      <c r="BQ44" s="15">
        <f t="shared" si="78"/>
        <v>5</v>
      </c>
      <c r="BR44" s="15">
        <f t="shared" si="78"/>
        <v>0.33333333333333331</v>
      </c>
      <c r="BS44" s="14">
        <f t="shared" si="78"/>
        <v>1</v>
      </c>
      <c r="BT44" s="16">
        <f t="shared" si="78"/>
        <v>5</v>
      </c>
      <c r="BU44" s="104">
        <f t="shared" si="79"/>
        <v>0.32145605293357282</v>
      </c>
    </row>
    <row r="45" spans="1:75" ht="18" thickTop="1" thickBot="1" x14ac:dyDescent="0.35">
      <c r="A45" s="2" t="s">
        <v>0</v>
      </c>
      <c r="B45" s="15">
        <f t="shared" si="82"/>
        <v>0.33333333333333331</v>
      </c>
      <c r="C45" s="67">
        <f t="shared" si="82"/>
        <v>1</v>
      </c>
      <c r="D45" s="68">
        <f t="shared" si="82"/>
        <v>4</v>
      </c>
      <c r="E45" s="68">
        <f t="shared" si="82"/>
        <v>3</v>
      </c>
      <c r="F45" s="68">
        <f t="shared" si="82"/>
        <v>3</v>
      </c>
      <c r="G45" s="68">
        <f t="shared" si="82"/>
        <v>5</v>
      </c>
      <c r="H45" s="81">
        <f>H35</f>
        <v>0.23082360486348655</v>
      </c>
      <c r="M45" s="47" t="s">
        <v>23</v>
      </c>
      <c r="N45" s="49">
        <f t="shared" si="68"/>
        <v>0.25</v>
      </c>
      <c r="O45" s="50">
        <f t="shared" si="68"/>
        <v>0.33333333333333331</v>
      </c>
      <c r="P45" s="50">
        <f t="shared" si="68"/>
        <v>0.33333333333333331</v>
      </c>
      <c r="Q45" s="50">
        <f t="shared" si="68"/>
        <v>0.5</v>
      </c>
      <c r="R45" s="105">
        <f t="shared" si="68"/>
        <v>1</v>
      </c>
      <c r="S45" s="104">
        <f t="shared" si="74"/>
        <v>7.1508838987099865E-2</v>
      </c>
      <c r="W45" s="1" t="s">
        <v>23</v>
      </c>
      <c r="X45" s="23">
        <f t="shared" si="69"/>
        <v>0.25</v>
      </c>
      <c r="Y45" s="24">
        <f t="shared" si="69"/>
        <v>0.25</v>
      </c>
      <c r="Z45" s="24">
        <f t="shared" si="69"/>
        <v>0.33333333333333331</v>
      </c>
      <c r="AA45" s="24">
        <f t="shared" si="69"/>
        <v>0.5</v>
      </c>
      <c r="AB45" s="108">
        <f t="shared" si="69"/>
        <v>1</v>
      </c>
      <c r="AC45" s="104">
        <f t="shared" ref="AC45" si="85">AC36</f>
        <v>6.5156180373571668E-2</v>
      </c>
      <c r="AH45" s="1" t="s">
        <v>23</v>
      </c>
      <c r="AI45" s="23">
        <f t="shared" si="70"/>
        <v>0.25</v>
      </c>
      <c r="AJ45" s="24">
        <f t="shared" si="70"/>
        <v>0.25</v>
      </c>
      <c r="AK45" s="24">
        <f t="shared" si="70"/>
        <v>0.33333333333333331</v>
      </c>
      <c r="AL45" s="24">
        <f t="shared" si="70"/>
        <v>0.5</v>
      </c>
      <c r="AM45" s="108">
        <f t="shared" si="70"/>
        <v>1</v>
      </c>
      <c r="AN45" s="104">
        <f t="shared" si="84"/>
        <v>6.3597883597883598E-2</v>
      </c>
      <c r="AS45" s="1" t="s">
        <v>23</v>
      </c>
      <c r="AT45" s="23">
        <f t="shared" si="71"/>
        <v>4</v>
      </c>
      <c r="AU45" s="24">
        <f t="shared" si="71"/>
        <v>0.33333333333333331</v>
      </c>
      <c r="AV45" s="24">
        <f t="shared" si="71"/>
        <v>0.25</v>
      </c>
      <c r="AW45" s="24">
        <f t="shared" si="71"/>
        <v>0.33333333333333331</v>
      </c>
      <c r="AX45" s="108">
        <f t="shared" si="71"/>
        <v>1</v>
      </c>
      <c r="AY45" s="104">
        <f>AY36</f>
        <v>0.17343655960651422</v>
      </c>
      <c r="BD45" s="57" t="s">
        <v>23</v>
      </c>
      <c r="BE45" s="23">
        <f t="shared" si="72"/>
        <v>3</v>
      </c>
      <c r="BF45" s="24">
        <f t="shared" si="72"/>
        <v>0.33333333333333331</v>
      </c>
      <c r="BG45" s="24">
        <f t="shared" si="72"/>
        <v>0.33333333333333331</v>
      </c>
      <c r="BH45" s="24">
        <f t="shared" si="72"/>
        <v>0.25</v>
      </c>
      <c r="BI45" s="108">
        <f t="shared" si="72"/>
        <v>1</v>
      </c>
      <c r="BJ45" s="104">
        <f t="shared" si="77"/>
        <v>9.5918148840521564E-2</v>
      </c>
      <c r="BO45" s="1" t="s">
        <v>23</v>
      </c>
      <c r="BP45" s="121">
        <f t="shared" si="78"/>
        <v>2</v>
      </c>
      <c r="BQ45" s="24">
        <f t="shared" si="78"/>
        <v>0.5</v>
      </c>
      <c r="BR45" s="24">
        <f t="shared" si="78"/>
        <v>0.16666666666666666</v>
      </c>
      <c r="BS45" s="24">
        <f t="shared" si="78"/>
        <v>0.2</v>
      </c>
      <c r="BT45" s="19">
        <f t="shared" si="78"/>
        <v>1</v>
      </c>
      <c r="BU45" s="104">
        <f>BU36</f>
        <v>7.3721719061290839E-2</v>
      </c>
    </row>
    <row r="46" spans="1:75" ht="18" thickTop="1" thickBot="1" x14ac:dyDescent="0.35">
      <c r="A46" s="1" t="s">
        <v>3</v>
      </c>
      <c r="B46" s="15">
        <f t="shared" si="82"/>
        <v>0.25</v>
      </c>
      <c r="C46" s="15">
        <f t="shared" si="82"/>
        <v>0.25</v>
      </c>
      <c r="D46" s="67">
        <f t="shared" si="82"/>
        <v>1</v>
      </c>
      <c r="E46" s="68">
        <f t="shared" si="82"/>
        <v>3</v>
      </c>
      <c r="F46" s="68">
        <f t="shared" si="82"/>
        <v>3</v>
      </c>
      <c r="G46" s="68">
        <f t="shared" si="82"/>
        <v>5</v>
      </c>
      <c r="H46" s="81">
        <f t="shared" ref="H46:H49" si="86">H36</f>
        <v>0.14918567359387422</v>
      </c>
    </row>
    <row r="47" spans="1:75" ht="18" thickTop="1" thickBot="1" x14ac:dyDescent="0.35">
      <c r="A47" s="2" t="s">
        <v>1</v>
      </c>
      <c r="B47" s="15">
        <f t="shared" si="82"/>
        <v>0.2</v>
      </c>
      <c r="C47" s="15">
        <f t="shared" si="82"/>
        <v>0.33333333333333331</v>
      </c>
      <c r="D47" s="15">
        <f t="shared" si="82"/>
        <v>0.33333333333333331</v>
      </c>
      <c r="E47" s="67">
        <f t="shared" si="82"/>
        <v>1</v>
      </c>
      <c r="F47" s="68">
        <f t="shared" si="82"/>
        <v>3</v>
      </c>
      <c r="G47" s="68">
        <f t="shared" si="82"/>
        <v>5</v>
      </c>
      <c r="H47" s="81">
        <f t="shared" si="86"/>
        <v>0.11012373557661596</v>
      </c>
    </row>
    <row r="48" spans="1:75" ht="18" thickTop="1" thickBot="1" x14ac:dyDescent="0.35">
      <c r="A48" s="1" t="s">
        <v>4</v>
      </c>
      <c r="B48" s="15">
        <f t="shared" si="82"/>
        <v>0.2</v>
      </c>
      <c r="C48" s="15">
        <f t="shared" si="82"/>
        <v>0.33333333333333331</v>
      </c>
      <c r="D48" s="15">
        <f t="shared" si="82"/>
        <v>0.33333333333333331</v>
      </c>
      <c r="E48" s="15">
        <f t="shared" si="82"/>
        <v>0.33333333333333331</v>
      </c>
      <c r="F48" s="67">
        <f t="shared" si="82"/>
        <v>1</v>
      </c>
      <c r="G48" s="68">
        <f t="shared" si="82"/>
        <v>3</v>
      </c>
      <c r="H48" s="81">
        <f t="shared" si="86"/>
        <v>6.6698844094370172E-2</v>
      </c>
      <c r="M48" s="64" t="s">
        <v>5</v>
      </c>
      <c r="N48" s="46" t="s">
        <v>19</v>
      </c>
      <c r="O48" s="46" t="s">
        <v>20</v>
      </c>
      <c r="P48" s="46" t="s">
        <v>21</v>
      </c>
      <c r="Q48" s="46" t="s">
        <v>22</v>
      </c>
      <c r="R48" s="46" t="s">
        <v>23</v>
      </c>
      <c r="S48" s="51" t="s">
        <v>12</v>
      </c>
      <c r="T48" s="30" t="s">
        <v>14</v>
      </c>
      <c r="U48" s="31" t="s">
        <v>15</v>
      </c>
      <c r="W48" s="62" t="s">
        <v>0</v>
      </c>
      <c r="X48" s="1" t="s">
        <v>19</v>
      </c>
      <c r="Y48" s="1" t="s">
        <v>20</v>
      </c>
      <c r="Z48" s="1" t="s">
        <v>21</v>
      </c>
      <c r="AA48" s="1" t="s">
        <v>22</v>
      </c>
      <c r="AB48" s="41" t="s">
        <v>23</v>
      </c>
      <c r="AC48" s="51" t="s">
        <v>12</v>
      </c>
      <c r="AD48" s="30" t="s">
        <v>14</v>
      </c>
      <c r="AE48" s="31" t="s">
        <v>15</v>
      </c>
      <c r="AH48" s="62" t="s">
        <v>3</v>
      </c>
      <c r="AI48" s="1" t="s">
        <v>19</v>
      </c>
      <c r="AJ48" s="1" t="s">
        <v>20</v>
      </c>
      <c r="AK48" s="1" t="s">
        <v>21</v>
      </c>
      <c r="AL48" s="1" t="s">
        <v>22</v>
      </c>
      <c r="AM48" s="41" t="s">
        <v>23</v>
      </c>
      <c r="AN48" s="25" t="s">
        <v>12</v>
      </c>
      <c r="AO48" s="30" t="s">
        <v>14</v>
      </c>
      <c r="AP48" s="31" t="s">
        <v>15</v>
      </c>
      <c r="AS48" s="65" t="s">
        <v>1</v>
      </c>
      <c r="AT48" s="1" t="s">
        <v>19</v>
      </c>
      <c r="AU48" s="1" t="s">
        <v>20</v>
      </c>
      <c r="AV48" s="1" t="s">
        <v>21</v>
      </c>
      <c r="AW48" s="1" t="s">
        <v>22</v>
      </c>
      <c r="AX48" s="1" t="s">
        <v>23</v>
      </c>
      <c r="AY48" s="51" t="s">
        <v>12</v>
      </c>
      <c r="AZ48" s="30" t="s">
        <v>14</v>
      </c>
      <c r="BA48" s="31" t="s">
        <v>15</v>
      </c>
      <c r="BD48" s="66" t="s">
        <v>4</v>
      </c>
      <c r="BE48" s="59" t="s">
        <v>19</v>
      </c>
      <c r="BF48" s="57" t="s">
        <v>20</v>
      </c>
      <c r="BG48" s="57" t="s">
        <v>21</v>
      </c>
      <c r="BH48" s="57" t="s">
        <v>22</v>
      </c>
      <c r="BI48" s="57" t="s">
        <v>23</v>
      </c>
      <c r="BJ48" s="51" t="s">
        <v>12</v>
      </c>
      <c r="BK48" s="30" t="s">
        <v>14</v>
      </c>
      <c r="BL48" s="31" t="s">
        <v>15</v>
      </c>
      <c r="BO48" s="62" t="s">
        <v>2</v>
      </c>
      <c r="BP48" s="1" t="s">
        <v>19</v>
      </c>
      <c r="BQ48" s="1" t="s">
        <v>20</v>
      </c>
      <c r="BR48" s="1" t="s">
        <v>21</v>
      </c>
      <c r="BS48" s="1" t="s">
        <v>22</v>
      </c>
      <c r="BT48" s="1" t="s">
        <v>23</v>
      </c>
      <c r="BU48" s="51" t="s">
        <v>12</v>
      </c>
      <c r="BV48" s="30" t="s">
        <v>14</v>
      </c>
      <c r="BW48" s="31" t="s">
        <v>15</v>
      </c>
    </row>
    <row r="49" spans="1:75" ht="18" thickTop="1" thickBot="1" x14ac:dyDescent="0.35">
      <c r="A49" s="2" t="s">
        <v>2</v>
      </c>
      <c r="B49" s="23">
        <f t="shared" si="82"/>
        <v>0.14285714285714285</v>
      </c>
      <c r="C49" s="24">
        <f t="shared" si="82"/>
        <v>0.2</v>
      </c>
      <c r="D49" s="24">
        <f t="shared" si="82"/>
        <v>0.2</v>
      </c>
      <c r="E49" s="24">
        <f t="shared" si="82"/>
        <v>0.2</v>
      </c>
      <c r="F49" s="24">
        <f t="shared" si="82"/>
        <v>0.33333333333333331</v>
      </c>
      <c r="G49" s="80">
        <f t="shared" si="82"/>
        <v>1</v>
      </c>
      <c r="H49" s="81">
        <f t="shared" si="86"/>
        <v>3.3784263929647153E-2</v>
      </c>
      <c r="M49" s="47" t="s">
        <v>19</v>
      </c>
      <c r="N49" s="97">
        <f>N41*$S$41</f>
        <v>0.40281796464405162</v>
      </c>
      <c r="O49" s="95">
        <f>O41*$S$42</f>
        <v>0.49836980410893456</v>
      </c>
      <c r="P49" s="95">
        <f>P41*$S$43</f>
        <v>0.54269756330625896</v>
      </c>
      <c r="Q49" s="95">
        <f>Q41*$S$44</f>
        <v>0.38235642618251314</v>
      </c>
      <c r="R49" s="95">
        <f>R41*$S$45</f>
        <v>0.28603535594839946</v>
      </c>
      <c r="S49" s="104">
        <f>S41</f>
        <v>0.40281796464405162</v>
      </c>
      <c r="T49" s="87">
        <f>SUM(N49:R49)</f>
        <v>2.1122771141901575</v>
      </c>
      <c r="U49" s="89">
        <f>T49/S49</f>
        <v>5.2437510230127451</v>
      </c>
      <c r="W49" s="1" t="s">
        <v>19</v>
      </c>
      <c r="X49" s="72">
        <f>X41*$AC$41</f>
        <v>0.41878154052067085</v>
      </c>
      <c r="Y49" s="73">
        <f>Y41*$AC$42</f>
        <v>0.56652268826181873</v>
      </c>
      <c r="Z49" s="73">
        <f>Z41*$AC$51</f>
        <v>0.60198834981443672</v>
      </c>
      <c r="AA49" s="73">
        <f>AA41*$AC$52</f>
        <v>0.41151923760619408</v>
      </c>
      <c r="AB49" s="73">
        <f>AB41*$AC$53</f>
        <v>0.26062472149428667</v>
      </c>
      <c r="AC49" s="104">
        <f>AC41</f>
        <v>0.41878154052067085</v>
      </c>
      <c r="AD49" s="87">
        <f>SUM(X49:AB49)</f>
        <v>2.259436537697407</v>
      </c>
      <c r="AE49" s="89">
        <f>AD49/AC49</f>
        <v>5.3952629690607923</v>
      </c>
      <c r="AH49" s="1" t="s">
        <v>19</v>
      </c>
      <c r="AI49" s="72">
        <f>AI41*$AN$41</f>
        <v>0.46323158323158325</v>
      </c>
      <c r="AJ49" s="73">
        <f>AJ41*$AN$50</f>
        <v>0.98223850223850206</v>
      </c>
      <c r="AK49" s="73">
        <f>AK41*$AN$43</f>
        <v>0.58979242979242974</v>
      </c>
      <c r="AL49" s="73">
        <f>AL41*$AN$44</f>
        <v>0.40081400081400087</v>
      </c>
      <c r="AM49" s="73">
        <f>AM41*$AN$45</f>
        <v>0.25439153439153439</v>
      </c>
      <c r="AN49" s="113">
        <f>AN41</f>
        <v>0.46323158323158325</v>
      </c>
      <c r="AO49" s="87">
        <f>SUM(AI49:AM49)</f>
        <v>2.6904680504680503</v>
      </c>
      <c r="AP49" s="89">
        <f>AO49/AN49</f>
        <v>5.8080410487101979</v>
      </c>
      <c r="AS49" s="1" t="s">
        <v>19</v>
      </c>
      <c r="AT49" s="72">
        <f>AT41*$AY$41</f>
        <v>0.28414451209568237</v>
      </c>
      <c r="AU49" s="73">
        <f>AU41*$AY$42</f>
        <v>0.32283343767508671</v>
      </c>
      <c r="AV49" s="73">
        <f>AV41*$AY$43</f>
        <v>0.56374570440732796</v>
      </c>
      <c r="AW49" s="73">
        <f>AW41*$AY$44</f>
        <v>0.96543487328908695</v>
      </c>
      <c r="AX49" s="73">
        <f>AX41*$AY$45</f>
        <v>4.3359139901628554E-2</v>
      </c>
      <c r="AY49" s="104">
        <f>AY41</f>
        <v>0.28414451209568237</v>
      </c>
      <c r="AZ49" s="87">
        <f>SUM(AT49:AX49)</f>
        <v>2.1795176673688124</v>
      </c>
      <c r="BA49" s="89">
        <f>AZ49/AY49</f>
        <v>7.6704549079409459</v>
      </c>
      <c r="BD49" s="57" t="s">
        <v>19</v>
      </c>
      <c r="BE49" s="119">
        <f>BE41*$BJ$41</f>
        <v>4.6777985830450827E-2</v>
      </c>
      <c r="BF49" s="73">
        <f>BF41*$BJ$42</f>
        <v>4.8865627290731913E-2</v>
      </c>
      <c r="BG49" s="73">
        <f>BG41*$BJ$43</f>
        <v>4.9926870963744187E-2</v>
      </c>
      <c r="BH49" s="73">
        <f>BH41*$BJ$44</f>
        <v>6.5867518376872977E-2</v>
      </c>
      <c r="BI49" s="73">
        <f>BI41*$BJ$45</f>
        <v>3.1972716280173855E-2</v>
      </c>
      <c r="BJ49" s="104">
        <f>BJ41</f>
        <v>4.6777985830450827E-2</v>
      </c>
      <c r="BK49" s="87">
        <f>SUM(BE49:BI49)</f>
        <v>0.24341071874197373</v>
      </c>
      <c r="BL49" s="89">
        <f>BK49/BJ49</f>
        <v>5.20353141377716</v>
      </c>
      <c r="BO49" s="1" t="s">
        <v>19</v>
      </c>
      <c r="BP49" s="114">
        <f>BP41*$BU$41</f>
        <v>5.7475482814079791E-2</v>
      </c>
      <c r="BQ49" s="115">
        <f>BQ41*$BU$42</f>
        <v>4.2061438011663468E-2</v>
      </c>
      <c r="BR49" s="115">
        <f>BR41*$BU$43</f>
        <v>0.10529060778901653</v>
      </c>
      <c r="BS49" s="115">
        <f>BS41*$BU$44</f>
        <v>5.3576008822262135E-2</v>
      </c>
      <c r="BT49" s="116">
        <f>BT41*$BU$45</f>
        <v>3.6860859530645419E-2</v>
      </c>
      <c r="BU49" s="104">
        <f>BU41</f>
        <v>5.7475482814079791E-2</v>
      </c>
      <c r="BV49" s="87">
        <f>SUM(BP49:BT49)</f>
        <v>0.29526439696766738</v>
      </c>
      <c r="BW49" s="89">
        <f>BV49/BU49</f>
        <v>5.1372234300802839</v>
      </c>
    </row>
    <row r="50" spans="1:75" ht="17.399999999999999" thickBot="1" x14ac:dyDescent="0.35">
      <c r="M50" s="47" t="s">
        <v>20</v>
      </c>
      <c r="N50" s="95">
        <f t="shared" ref="N50:N53" si="87">N42*$S$41</f>
        <v>0.20140898232202581</v>
      </c>
      <c r="O50" s="97">
        <f t="shared" ref="O50:O53" si="88">O42*$S$42</f>
        <v>0.24918490205446728</v>
      </c>
      <c r="P50" s="95">
        <f t="shared" ref="P50:P53" si="89">P42*$S$43</f>
        <v>0.36179837553750599</v>
      </c>
      <c r="Q50" s="95">
        <f t="shared" ref="Q50:Q53" si="90">Q42*$S$44</f>
        <v>0.28676731963688484</v>
      </c>
      <c r="R50" s="95">
        <f t="shared" ref="R50:R53" si="91">R42*$S$45</f>
        <v>0.2145265169612996</v>
      </c>
      <c r="S50" s="104">
        <f t="shared" ref="S50:S53" si="92">S42</f>
        <v>0.24918490205446728</v>
      </c>
      <c r="T50" s="87">
        <f t="shared" ref="T50:T53" si="93">SUM(N50:R50)</f>
        <v>1.3136860965121835</v>
      </c>
      <c r="U50" s="89">
        <f t="shared" ref="U50:U53" si="94">T50/S50</f>
        <v>5.2719329529243932</v>
      </c>
      <c r="W50" s="2" t="s">
        <v>20</v>
      </c>
      <c r="X50" s="73">
        <f t="shared" ref="X50:X53" si="95">X42*$AC$41</f>
        <v>0.20939077026033542</v>
      </c>
      <c r="Y50" s="72">
        <f t="shared" ref="Y50:Y53" si="96">Y42*$AC$42</f>
        <v>0.28326134413090936</v>
      </c>
      <c r="Z50" s="73">
        <f t="shared" ref="Z50:Z53" si="97">Z42*$AC$51</f>
        <v>0.45149126236082754</v>
      </c>
      <c r="AA50" s="73">
        <f t="shared" ref="AA50:AA53" si="98">AA42*$AC$52</f>
        <v>0.32921539008495526</v>
      </c>
      <c r="AB50" s="73">
        <f t="shared" ref="AB50:AB53" si="99">AB42*$AC$53</f>
        <v>0.26062472149428667</v>
      </c>
      <c r="AC50" s="104">
        <f t="shared" ref="AC50:AC53" si="100">AC42</f>
        <v>0.28326134413090936</v>
      </c>
      <c r="AD50" s="87">
        <f t="shared" ref="AD50:AD53" si="101">SUM(X50:AB50)</f>
        <v>1.5339834883313144</v>
      </c>
      <c r="AE50" s="89">
        <f>AD50/AC50</f>
        <v>5.4154353218855844</v>
      </c>
      <c r="AH50" s="2" t="s">
        <v>20</v>
      </c>
      <c r="AI50" s="73">
        <f t="shared" ref="AI50:AI53" si="102">AI42*$AN$41</f>
        <v>0.11580789580789581</v>
      </c>
      <c r="AJ50" s="72">
        <f t="shared" ref="AJ50:AJ53" si="103">AJ42*$AN$50</f>
        <v>0.24555962555962552</v>
      </c>
      <c r="AK50" s="73">
        <f t="shared" ref="AK50:AK53" si="104">AK42*$AN$43</f>
        <v>0.4423443223443223</v>
      </c>
      <c r="AL50" s="73">
        <f t="shared" ref="AL50:AL53" si="105">AL42*$AN$44</f>
        <v>0.32065120065120067</v>
      </c>
      <c r="AM50" s="73">
        <f t="shared" ref="AM50:AM53" si="106">AM42*$AN$45</f>
        <v>0.25439153439153439</v>
      </c>
      <c r="AN50" s="104">
        <f>AN42</f>
        <v>0.24555962555962552</v>
      </c>
      <c r="AO50" s="87">
        <f t="shared" ref="AO50:AO53" si="107">SUM(AI50:AM50)</f>
        <v>1.3787545787545785</v>
      </c>
      <c r="AP50" s="89">
        <f t="shared" ref="AP50:AP53" si="108">AO50/AN50</f>
        <v>5.6147445884575857</v>
      </c>
      <c r="AS50" s="2" t="s">
        <v>20</v>
      </c>
      <c r="AT50" s="73">
        <f t="shared" ref="AT50:AT53" si="109">AT42*$AY$41</f>
        <v>0.14207225604784118</v>
      </c>
      <c r="AU50" s="72">
        <f t="shared" ref="AU50:AU53" si="110">AU42*$AY$42</f>
        <v>0.16141671883754335</v>
      </c>
      <c r="AV50" s="73">
        <f t="shared" ref="AV50:AV53" si="111">AV42*$AY$43</f>
        <v>0.37583046960488531</v>
      </c>
      <c r="AW50" s="73">
        <f t="shared" ref="AW50:AW53" si="112">AW42*$AY$44</f>
        <v>4.8271743664454345E-2</v>
      </c>
      <c r="AX50" s="73">
        <f t="shared" ref="AX50:AX53" si="113">AX42*$AY$45</f>
        <v>0.52030967881954271</v>
      </c>
      <c r="AY50" s="104">
        <f t="shared" ref="AY50:AY53" si="114">AY42</f>
        <v>0.16141671883754335</v>
      </c>
      <c r="AZ50" s="87">
        <f t="shared" ref="AZ50:AZ53" si="115">SUM(AT50:AX50)</f>
        <v>1.2479008669742668</v>
      </c>
      <c r="BA50" s="89">
        <f t="shared" ref="BA50:BA53" si="116">AZ50/AY50</f>
        <v>7.7309269817967694</v>
      </c>
      <c r="BD50" s="58" t="s">
        <v>20</v>
      </c>
      <c r="BE50" s="73">
        <f t="shared" ref="BE50:BE53" si="117">BE42*$BJ$41</f>
        <v>0.14033395749135247</v>
      </c>
      <c r="BF50" s="72">
        <f t="shared" ref="BF50:BF53" si="118">BF42*$BJ$42</f>
        <v>0.14659688187219574</v>
      </c>
      <c r="BG50" s="73">
        <f t="shared" ref="BG50:BG53" si="119">BG42*$BJ$43</f>
        <v>8.32114516062403E-2</v>
      </c>
      <c r="BH50" s="73">
        <f t="shared" ref="BH50:BH53" si="120">BH42*$BJ$44</f>
        <v>0.11526815715952772</v>
      </c>
      <c r="BI50" s="73">
        <f t="shared" ref="BI50:BI53" si="121">BI42*$BJ$45</f>
        <v>0.28775444652156468</v>
      </c>
      <c r="BJ50" s="104">
        <f t="shared" ref="BJ50:BJ53" si="122">BJ42</f>
        <v>0.14659688187219574</v>
      </c>
      <c r="BK50" s="87">
        <f t="shared" ref="BK50:BK53" si="123">SUM(BE50:BI50)</f>
        <v>0.7731648946508809</v>
      </c>
      <c r="BL50" s="89">
        <f t="shared" ref="BL50:BL53" si="124">BK50/BJ50</f>
        <v>5.2740882669314333</v>
      </c>
      <c r="BO50" s="2" t="s">
        <v>20</v>
      </c>
      <c r="BP50" s="117">
        <f t="shared" ref="BP50:BP53" si="125">BP42*$BU$41</f>
        <v>0.17242644844223937</v>
      </c>
      <c r="BQ50" s="72">
        <f t="shared" ref="BQ50:BQ53" si="126">BQ42*$BU$42</f>
        <v>0.12618431403499042</v>
      </c>
      <c r="BR50" s="73">
        <f t="shared" ref="BR50:BR53" si="127">BR42*$BU$43</f>
        <v>0.14038747705202204</v>
      </c>
      <c r="BS50" s="73">
        <f t="shared" ref="BS50:BS53" si="128">BS42*$BU$44</f>
        <v>6.4291210586714567E-2</v>
      </c>
      <c r="BT50" s="74">
        <f t="shared" ref="BT50:BT53" si="129">BT42*$BU$45</f>
        <v>0.14744343812258168</v>
      </c>
      <c r="BU50" s="104">
        <f t="shared" ref="BU50:BU53" si="130">BU42</f>
        <v>0.12618431403499042</v>
      </c>
      <c r="BV50" s="87">
        <f t="shared" ref="BV50:BV53" si="131">SUM(BP50:BT50)</f>
        <v>0.65073288823854802</v>
      </c>
      <c r="BW50" s="89">
        <f t="shared" ref="BW50:BW53" si="132">BV50/BU50</f>
        <v>5.1570030174915589</v>
      </c>
    </row>
    <row r="51" spans="1:75" ht="17.399999999999999" thickBot="1" x14ac:dyDescent="0.35">
      <c r="M51" s="47" t="s">
        <v>21</v>
      </c>
      <c r="N51" s="95">
        <f t="shared" si="87"/>
        <v>0.13427265488135054</v>
      </c>
      <c r="O51" s="95">
        <f t="shared" si="88"/>
        <v>0.12459245102723364</v>
      </c>
      <c r="P51" s="97">
        <f t="shared" si="89"/>
        <v>0.18089918776875299</v>
      </c>
      <c r="Q51" s="95">
        <f t="shared" si="90"/>
        <v>0.28676731963688484</v>
      </c>
      <c r="R51" s="95">
        <f t="shared" si="91"/>
        <v>0.2145265169612996</v>
      </c>
      <c r="S51" s="104">
        <f t="shared" si="92"/>
        <v>0.18089918776875299</v>
      </c>
      <c r="T51" s="87">
        <f t="shared" si="93"/>
        <v>0.94105813027552165</v>
      </c>
      <c r="U51" s="89">
        <f>T51/S51</f>
        <v>5.2021136296006745</v>
      </c>
      <c r="W51" s="1" t="s">
        <v>21</v>
      </c>
      <c r="X51" s="73">
        <f t="shared" si="95"/>
        <v>0.10469538513016771</v>
      </c>
      <c r="Y51" s="73">
        <f t="shared" si="96"/>
        <v>9.4420448043636446E-2</v>
      </c>
      <c r="Z51" s="72">
        <f t="shared" si="97"/>
        <v>0.15049708745360918</v>
      </c>
      <c r="AA51" s="73">
        <f t="shared" si="98"/>
        <v>0.24691154256371645</v>
      </c>
      <c r="AB51" s="73">
        <f t="shared" si="99"/>
        <v>0.19546854112071499</v>
      </c>
      <c r="AC51" s="104">
        <f t="shared" si="100"/>
        <v>0.15049708745360918</v>
      </c>
      <c r="AD51" s="87">
        <f t="shared" si="101"/>
        <v>0.79199300431184472</v>
      </c>
      <c r="AE51" s="89">
        <f t="shared" ref="AE51:AE53" si="133">AD51/AC51</f>
        <v>5.2625138314120337</v>
      </c>
      <c r="AH51" s="1" t="s">
        <v>21</v>
      </c>
      <c r="AI51" s="73">
        <f t="shared" si="102"/>
        <v>0.11580789580789581</v>
      </c>
      <c r="AJ51" s="73">
        <f t="shared" si="103"/>
        <v>8.1853208519875167E-2</v>
      </c>
      <c r="AK51" s="72">
        <f t="shared" si="104"/>
        <v>0.14744810744810743</v>
      </c>
      <c r="AL51" s="73">
        <f t="shared" si="105"/>
        <v>0.24048840048840051</v>
      </c>
      <c r="AM51" s="73">
        <f t="shared" si="106"/>
        <v>0.19079365079365079</v>
      </c>
      <c r="AN51" s="104">
        <f t="shared" ref="AN51:AN53" si="134">AN43</f>
        <v>0.14744810744810743</v>
      </c>
      <c r="AO51" s="87">
        <f t="shared" si="107"/>
        <v>0.77639126305792971</v>
      </c>
      <c r="AP51" s="89">
        <f t="shared" si="108"/>
        <v>5.2655220639652578</v>
      </c>
      <c r="AS51" s="1" t="s">
        <v>21</v>
      </c>
      <c r="AT51" s="73">
        <f t="shared" si="109"/>
        <v>9.4714837365227456E-2</v>
      </c>
      <c r="AU51" s="73">
        <f t="shared" si="110"/>
        <v>8.0708359418771677E-2</v>
      </c>
      <c r="AV51" s="72">
        <f t="shared" si="111"/>
        <v>0.18791523480244265</v>
      </c>
      <c r="AW51" s="73">
        <f t="shared" si="112"/>
        <v>0.57926092397345208</v>
      </c>
      <c r="AX51" s="73">
        <f t="shared" si="113"/>
        <v>0.69374623842605687</v>
      </c>
      <c r="AY51" s="104">
        <f t="shared" si="114"/>
        <v>0.18791523480244265</v>
      </c>
      <c r="AZ51" s="87">
        <f t="shared" si="115"/>
        <v>1.6363455939859508</v>
      </c>
      <c r="BA51" s="89">
        <f t="shared" si="116"/>
        <v>8.7078921286305437</v>
      </c>
      <c r="BD51" s="57" t="s">
        <v>21</v>
      </c>
      <c r="BE51" s="73">
        <f t="shared" si="117"/>
        <v>0.23388992915225415</v>
      </c>
      <c r="BF51" s="73">
        <f t="shared" si="118"/>
        <v>0.43979064561658721</v>
      </c>
      <c r="BG51" s="72">
        <f t="shared" si="119"/>
        <v>0.24963435481872093</v>
      </c>
      <c r="BH51" s="73">
        <f t="shared" si="120"/>
        <v>0.15369087621270361</v>
      </c>
      <c r="BI51" s="73">
        <f t="shared" si="121"/>
        <v>0.28775444652156468</v>
      </c>
      <c r="BJ51" s="104">
        <f t="shared" si="122"/>
        <v>0.24963435481872093</v>
      </c>
      <c r="BK51" s="87">
        <f t="shared" si="123"/>
        <v>1.3647602523218305</v>
      </c>
      <c r="BL51" s="89">
        <f t="shared" si="124"/>
        <v>5.4670369922156343</v>
      </c>
      <c r="BO51" s="1" t="s">
        <v>21</v>
      </c>
      <c r="BP51" s="117">
        <f t="shared" si="125"/>
        <v>0.22990193125631916</v>
      </c>
      <c r="BQ51" s="73">
        <f t="shared" si="126"/>
        <v>0.37855294210497126</v>
      </c>
      <c r="BR51" s="72">
        <f t="shared" si="127"/>
        <v>0.42116243115606611</v>
      </c>
      <c r="BS51" s="73">
        <f t="shared" si="128"/>
        <v>0.96436815880071847</v>
      </c>
      <c r="BT51" s="74">
        <f t="shared" si="129"/>
        <v>0.44233031436774506</v>
      </c>
      <c r="BU51" s="104">
        <f>BU43</f>
        <v>0.42116243115606611</v>
      </c>
      <c r="BV51" s="87">
        <f t="shared" si="131"/>
        <v>2.4363157776858202</v>
      </c>
      <c r="BW51" s="89">
        <f t="shared" si="132"/>
        <v>5.784741461858971</v>
      </c>
    </row>
    <row r="52" spans="1:75" ht="17.399999999999999" thickBot="1" x14ac:dyDescent="0.35">
      <c r="A52" s="6" t="s">
        <v>16</v>
      </c>
      <c r="B52" s="1" t="s">
        <v>5</v>
      </c>
      <c r="C52" s="27" t="s">
        <v>26</v>
      </c>
      <c r="D52" s="28" t="s">
        <v>3</v>
      </c>
      <c r="E52" s="27" t="s">
        <v>1</v>
      </c>
      <c r="F52" s="28" t="s">
        <v>4</v>
      </c>
      <c r="G52" s="29" t="s">
        <v>2</v>
      </c>
      <c r="H52" s="25" t="s">
        <v>12</v>
      </c>
      <c r="I52" s="30" t="s">
        <v>14</v>
      </c>
      <c r="J52" s="31" t="s">
        <v>15</v>
      </c>
      <c r="M52" s="47" t="s">
        <v>22</v>
      </c>
      <c r="N52" s="95">
        <f t="shared" si="87"/>
        <v>0.1007044911610129</v>
      </c>
      <c r="O52" s="95">
        <f t="shared" si="88"/>
        <v>8.306163401815575E-2</v>
      </c>
      <c r="P52" s="95">
        <f t="shared" si="89"/>
        <v>6.0299729256250996E-2</v>
      </c>
      <c r="Q52" s="97">
        <f t="shared" si="90"/>
        <v>9.5589106545628286E-2</v>
      </c>
      <c r="R52" s="95">
        <f t="shared" si="91"/>
        <v>0.14301767797419973</v>
      </c>
      <c r="S52" s="104">
        <f t="shared" si="92"/>
        <v>9.5589106545628286E-2</v>
      </c>
      <c r="T52" s="87">
        <f t="shared" si="93"/>
        <v>0.48267263895524765</v>
      </c>
      <c r="U52" s="89">
        <f t="shared" si="94"/>
        <v>5.0494523528666919</v>
      </c>
      <c r="W52" s="2" t="s">
        <v>22</v>
      </c>
      <c r="X52" s="73">
        <f t="shared" si="95"/>
        <v>8.3756308104134175E-2</v>
      </c>
      <c r="Y52" s="73">
        <f t="shared" si="96"/>
        <v>7.0815336032727341E-2</v>
      </c>
      <c r="Z52" s="73">
        <f t="shared" si="97"/>
        <v>5.0165695817869727E-2</v>
      </c>
      <c r="AA52" s="72">
        <f t="shared" si="98"/>
        <v>8.2303847521238815E-2</v>
      </c>
      <c r="AB52" s="73">
        <f t="shared" si="99"/>
        <v>0.13031236074714334</v>
      </c>
      <c r="AC52" s="104">
        <f t="shared" si="100"/>
        <v>8.2303847521238815E-2</v>
      </c>
      <c r="AD52" s="87">
        <f t="shared" si="101"/>
        <v>0.41735354822311344</v>
      </c>
      <c r="AE52" s="89">
        <f t="shared" si="133"/>
        <v>5.0708874590026154</v>
      </c>
      <c r="AH52" s="2" t="s">
        <v>22</v>
      </c>
      <c r="AI52" s="73">
        <f t="shared" si="102"/>
        <v>9.2646316646316659E-2</v>
      </c>
      <c r="AJ52" s="73">
        <f t="shared" si="103"/>
        <v>6.1389906389906379E-2</v>
      </c>
      <c r="AK52" s="73">
        <f t="shared" si="104"/>
        <v>4.914936914936914E-2</v>
      </c>
      <c r="AL52" s="72">
        <f t="shared" si="105"/>
        <v>8.0162800162800169E-2</v>
      </c>
      <c r="AM52" s="73">
        <f t="shared" si="106"/>
        <v>0.1271957671957672</v>
      </c>
      <c r="AN52" s="104">
        <f t="shared" si="134"/>
        <v>8.0162800162800169E-2</v>
      </c>
      <c r="AO52" s="87">
        <f t="shared" si="107"/>
        <v>0.41054415954415957</v>
      </c>
      <c r="AP52" s="89">
        <f t="shared" si="108"/>
        <v>5.1213799756295693</v>
      </c>
      <c r="AS52" s="2" t="s">
        <v>22</v>
      </c>
      <c r="AT52" s="73">
        <f t="shared" si="109"/>
        <v>5.6828902419136476E-2</v>
      </c>
      <c r="AU52" s="73">
        <f t="shared" si="110"/>
        <v>0.64566687535017342</v>
      </c>
      <c r="AV52" s="73">
        <f t="shared" si="111"/>
        <v>6.2638411600814209E-2</v>
      </c>
      <c r="AW52" s="72">
        <f t="shared" si="112"/>
        <v>0.19308697465781738</v>
      </c>
      <c r="AX52" s="73">
        <f t="shared" si="113"/>
        <v>0.52030967881954271</v>
      </c>
      <c r="AY52" s="104">
        <f t="shared" si="114"/>
        <v>0.19308697465781738</v>
      </c>
      <c r="AZ52" s="87">
        <f>SUM(AT52:AX52)</f>
        <v>1.4785308428474842</v>
      </c>
      <c r="BA52" s="89">
        <f t="shared" si="116"/>
        <v>7.657330824451984</v>
      </c>
      <c r="BD52" s="58" t="s">
        <v>22</v>
      </c>
      <c r="BE52" s="73">
        <f t="shared" si="117"/>
        <v>0.32744590081315578</v>
      </c>
      <c r="BF52" s="73">
        <f t="shared" si="118"/>
        <v>0.58638752748878298</v>
      </c>
      <c r="BG52" s="73">
        <f t="shared" si="119"/>
        <v>0.74890306445616273</v>
      </c>
      <c r="BH52" s="72">
        <f t="shared" si="120"/>
        <v>0.46107262863811088</v>
      </c>
      <c r="BI52" s="73">
        <f t="shared" si="121"/>
        <v>0.38367259536208626</v>
      </c>
      <c r="BJ52" s="104">
        <f t="shared" si="122"/>
        <v>0.46107262863811088</v>
      </c>
      <c r="BK52" s="87">
        <f t="shared" si="123"/>
        <v>2.5074817167582983</v>
      </c>
      <c r="BL52" s="89">
        <f t="shared" si="124"/>
        <v>5.4383660209124747</v>
      </c>
      <c r="BO52" s="2" t="s">
        <v>22</v>
      </c>
      <c r="BP52" s="117">
        <f t="shared" si="125"/>
        <v>0.34485289688447873</v>
      </c>
      <c r="BQ52" s="73">
        <f t="shared" si="126"/>
        <v>0.6309215701749521</v>
      </c>
      <c r="BR52" s="73">
        <f t="shared" si="127"/>
        <v>0.14038747705202204</v>
      </c>
      <c r="BS52" s="72">
        <f t="shared" si="128"/>
        <v>0.32145605293357282</v>
      </c>
      <c r="BT52" s="74">
        <f t="shared" si="129"/>
        <v>0.36860859530645418</v>
      </c>
      <c r="BU52" s="104">
        <f t="shared" si="130"/>
        <v>0.32145605293357282</v>
      </c>
      <c r="BV52" s="87">
        <f t="shared" si="131"/>
        <v>1.80622659235148</v>
      </c>
      <c r="BW52" s="89">
        <f t="shared" si="132"/>
        <v>5.6188912166003826</v>
      </c>
    </row>
    <row r="53" spans="1:75" ht="17.399999999999999" thickBot="1" x14ac:dyDescent="0.35">
      <c r="A53" s="1" t="s">
        <v>5</v>
      </c>
      <c r="B53" s="72">
        <f>B44*$H$44</f>
        <v>0.40938387794200598</v>
      </c>
      <c r="C53" s="82">
        <f>C44*$H$45</f>
        <v>0.69247081459045967</v>
      </c>
      <c r="D53" s="82">
        <f>D44*$H$46</f>
        <v>0.59674269437549687</v>
      </c>
      <c r="E53" s="82">
        <f>E44*$H$47</f>
        <v>0.55061867788307983</v>
      </c>
      <c r="F53" s="82">
        <f>F44*$H$48</f>
        <v>0.33349422047185084</v>
      </c>
      <c r="G53" s="82">
        <f>G44*$H$49</f>
        <v>0.23648984750753008</v>
      </c>
      <c r="H53" s="83">
        <f>H44</f>
        <v>0.40938387794200598</v>
      </c>
      <c r="I53" s="87">
        <f>SUM(B53:G53)</f>
        <v>2.8192001327704235</v>
      </c>
      <c r="J53" s="89">
        <f>I53/H53</f>
        <v>6.8864464007295281</v>
      </c>
      <c r="M53" s="47" t="s">
        <v>23</v>
      </c>
      <c r="N53" s="98">
        <f t="shared" si="87"/>
        <v>0.1007044911610129</v>
      </c>
      <c r="O53" s="99">
        <f t="shared" si="88"/>
        <v>8.306163401815575E-2</v>
      </c>
      <c r="P53" s="99">
        <f t="shared" si="89"/>
        <v>6.0299729256250996E-2</v>
      </c>
      <c r="Q53" s="99">
        <f t="shared" si="90"/>
        <v>4.7794553272814143E-2</v>
      </c>
      <c r="R53" s="100">
        <f t="shared" si="91"/>
        <v>7.1508838987099865E-2</v>
      </c>
      <c r="S53" s="104">
        <f t="shared" si="92"/>
        <v>7.1508838987099865E-2</v>
      </c>
      <c r="T53" s="88">
        <f t="shared" si="93"/>
        <v>0.36336924669533366</v>
      </c>
      <c r="U53" s="89">
        <f t="shared" si="94"/>
        <v>5.0814591852188391</v>
      </c>
      <c r="W53" s="1" t="s">
        <v>23</v>
      </c>
      <c r="X53" s="75">
        <f t="shared" si="95"/>
        <v>0.10469538513016771</v>
      </c>
      <c r="Y53" s="76">
        <f t="shared" si="96"/>
        <v>7.0815336032727341E-2</v>
      </c>
      <c r="Z53" s="76">
        <f t="shared" si="97"/>
        <v>5.0165695817869727E-2</v>
      </c>
      <c r="AA53" s="76">
        <f t="shared" si="98"/>
        <v>4.1151923760619408E-2</v>
      </c>
      <c r="AB53" s="77">
        <f t="shared" si="99"/>
        <v>6.5156180373571668E-2</v>
      </c>
      <c r="AC53" s="104">
        <f t="shared" si="100"/>
        <v>6.5156180373571668E-2</v>
      </c>
      <c r="AD53" s="88">
        <f t="shared" si="101"/>
        <v>0.33198452111495586</v>
      </c>
      <c r="AE53" s="89">
        <f t="shared" si="133"/>
        <v>5.095211524241126</v>
      </c>
      <c r="AH53" s="1" t="s">
        <v>23</v>
      </c>
      <c r="AI53" s="75">
        <f t="shared" si="102"/>
        <v>0.11580789580789581</v>
      </c>
      <c r="AJ53" s="76">
        <f t="shared" si="103"/>
        <v>6.1389906389906379E-2</v>
      </c>
      <c r="AK53" s="76">
        <f t="shared" si="104"/>
        <v>4.914936914936914E-2</v>
      </c>
      <c r="AL53" s="76">
        <f t="shared" si="105"/>
        <v>4.0081400081400084E-2</v>
      </c>
      <c r="AM53" s="77">
        <f t="shared" si="106"/>
        <v>6.3597883597883598E-2</v>
      </c>
      <c r="AN53" s="104">
        <f t="shared" si="134"/>
        <v>6.3597883597883598E-2</v>
      </c>
      <c r="AO53" s="88">
        <f t="shared" si="107"/>
        <v>0.330026455026455</v>
      </c>
      <c r="AP53" s="89">
        <f t="shared" si="108"/>
        <v>5.1892678868552409</v>
      </c>
      <c r="AS53" s="1" t="s">
        <v>23</v>
      </c>
      <c r="AT53" s="75">
        <f t="shared" si="109"/>
        <v>1.1365780483827295</v>
      </c>
      <c r="AU53" s="76">
        <f t="shared" si="110"/>
        <v>5.3805572945847785E-2</v>
      </c>
      <c r="AV53" s="76">
        <f t="shared" si="111"/>
        <v>4.6978808700610664E-2</v>
      </c>
      <c r="AW53" s="76">
        <f t="shared" si="112"/>
        <v>6.4362324885939126E-2</v>
      </c>
      <c r="AX53" s="77">
        <f t="shared" si="113"/>
        <v>0.17343655960651422</v>
      </c>
      <c r="AY53" s="104">
        <f t="shared" si="114"/>
        <v>0.17343655960651422</v>
      </c>
      <c r="AZ53" s="88">
        <f t="shared" si="115"/>
        <v>1.4751613145216411</v>
      </c>
      <c r="BA53" s="89">
        <f t="shared" si="116"/>
        <v>8.5054807237206891</v>
      </c>
      <c r="BD53" s="57" t="s">
        <v>23</v>
      </c>
      <c r="BE53" s="75">
        <f t="shared" si="117"/>
        <v>0.14033395749135247</v>
      </c>
      <c r="BF53" s="76">
        <f t="shared" si="118"/>
        <v>4.8865627290731913E-2</v>
      </c>
      <c r="BG53" s="76">
        <f t="shared" si="119"/>
        <v>8.32114516062403E-2</v>
      </c>
      <c r="BH53" s="76">
        <f t="shared" si="120"/>
        <v>0.11526815715952772</v>
      </c>
      <c r="BI53" s="77">
        <f t="shared" si="121"/>
        <v>9.5918148840521564E-2</v>
      </c>
      <c r="BJ53" s="104">
        <f t="shared" si="122"/>
        <v>9.5918148840521564E-2</v>
      </c>
      <c r="BK53" s="88">
        <f t="shared" si="123"/>
        <v>0.48359734238837393</v>
      </c>
      <c r="BL53" s="89">
        <f t="shared" si="124"/>
        <v>5.0417710124121315</v>
      </c>
      <c r="BO53" s="1" t="s">
        <v>23</v>
      </c>
      <c r="BP53" s="75">
        <f t="shared" si="125"/>
        <v>0.11495096562815958</v>
      </c>
      <c r="BQ53" s="76">
        <f t="shared" si="126"/>
        <v>6.309215701749521E-2</v>
      </c>
      <c r="BR53" s="76">
        <f t="shared" si="127"/>
        <v>7.0193738526011018E-2</v>
      </c>
      <c r="BS53" s="76">
        <f t="shared" si="128"/>
        <v>6.4291210586714567E-2</v>
      </c>
      <c r="BT53" s="77">
        <f t="shared" si="129"/>
        <v>7.3721719061290839E-2</v>
      </c>
      <c r="BU53" s="104">
        <f t="shared" si="130"/>
        <v>7.3721719061290839E-2</v>
      </c>
      <c r="BV53" s="88">
        <f t="shared" si="131"/>
        <v>0.3862497908196712</v>
      </c>
      <c r="BW53" s="89">
        <f t="shared" si="132"/>
        <v>5.2392944133403949</v>
      </c>
    </row>
    <row r="54" spans="1:75" ht="17.399999999999999" thickBot="1" x14ac:dyDescent="0.35">
      <c r="A54" s="2" t="s">
        <v>0</v>
      </c>
      <c r="B54" s="73">
        <f t="shared" ref="B54:B58" si="135">B45*$H$44</f>
        <v>0.13646129264733531</v>
      </c>
      <c r="C54" s="72">
        <f t="shared" ref="C54:C58" si="136">C45*$H$45</f>
        <v>0.23082360486348655</v>
      </c>
      <c r="D54" s="73">
        <f t="shared" ref="D54:D58" si="137">D45*$H$46</f>
        <v>0.59674269437549687</v>
      </c>
      <c r="E54" s="73">
        <f t="shared" ref="E54:E58" si="138">E45*$H$47</f>
        <v>0.33037120672984788</v>
      </c>
      <c r="F54" s="73">
        <f t="shared" ref="F54:F58" si="139">F45*$H$48</f>
        <v>0.20009653228311053</v>
      </c>
      <c r="G54" s="73">
        <f t="shared" ref="G54:G58" si="140">G45*$H$49</f>
        <v>0.16892131964823576</v>
      </c>
      <c r="H54" s="84">
        <f t="shared" ref="H54:H58" si="141">H45</f>
        <v>0.23082360486348655</v>
      </c>
      <c r="I54" s="87">
        <f t="shared" ref="I54:I58" si="142">SUM(B54:G54)</f>
        <v>1.663416650547513</v>
      </c>
      <c r="J54" s="89">
        <f>I54/H54</f>
        <v>7.2064408297032232</v>
      </c>
    </row>
    <row r="55" spans="1:75" ht="17.399999999999999" thickBot="1" x14ac:dyDescent="0.35">
      <c r="A55" s="1" t="s">
        <v>3</v>
      </c>
      <c r="B55" s="73">
        <f t="shared" si="135"/>
        <v>0.1023459694855015</v>
      </c>
      <c r="C55" s="73">
        <f t="shared" si="136"/>
        <v>5.7705901215871637E-2</v>
      </c>
      <c r="D55" s="72">
        <f t="shared" si="137"/>
        <v>0.14918567359387422</v>
      </c>
      <c r="E55" s="73">
        <f t="shared" si="138"/>
        <v>0.33037120672984788</v>
      </c>
      <c r="F55" s="73">
        <f t="shared" si="139"/>
        <v>0.20009653228311053</v>
      </c>
      <c r="G55" s="73">
        <f t="shared" si="140"/>
        <v>0.16892131964823576</v>
      </c>
      <c r="H55" s="85">
        <f t="shared" si="141"/>
        <v>0.14918567359387422</v>
      </c>
      <c r="I55" s="87">
        <f t="shared" si="142"/>
        <v>1.0086266029564415</v>
      </c>
      <c r="J55" s="89">
        <f t="shared" ref="J55:J58" si="143">I55/H55</f>
        <v>6.7608811131704885</v>
      </c>
    </row>
    <row r="56" spans="1:75" ht="18" thickTop="1" thickBot="1" x14ac:dyDescent="0.35">
      <c r="A56" s="2" t="s">
        <v>1</v>
      </c>
      <c r="B56" s="73">
        <f t="shared" si="135"/>
        <v>8.1876775588401202E-2</v>
      </c>
      <c r="C56" s="73">
        <f t="shared" si="136"/>
        <v>7.6941201621162178E-2</v>
      </c>
      <c r="D56" s="73">
        <f t="shared" si="137"/>
        <v>4.9728557864624739E-2</v>
      </c>
      <c r="E56" s="72">
        <f t="shared" si="138"/>
        <v>0.11012373557661596</v>
      </c>
      <c r="F56" s="73">
        <f t="shared" si="139"/>
        <v>0.20009653228311053</v>
      </c>
      <c r="G56" s="73">
        <f t="shared" si="140"/>
        <v>0.16892131964823576</v>
      </c>
      <c r="H56" s="84">
        <f t="shared" si="141"/>
        <v>0.11012373557661596</v>
      </c>
      <c r="I56" s="87">
        <f t="shared" si="142"/>
        <v>0.68768812258215029</v>
      </c>
      <c r="J56" s="89">
        <f t="shared" si="143"/>
        <v>6.2446857526342052</v>
      </c>
      <c r="M56" s="90" t="s">
        <v>27</v>
      </c>
      <c r="N56" s="112">
        <f>AVERAGE(U48:U53)</f>
        <v>5.1697418287246695</v>
      </c>
      <c r="W56" s="90" t="s">
        <v>27</v>
      </c>
      <c r="X56" s="112">
        <f>AVERAGE(AE48:AE53)</f>
        <v>5.24786222112043</v>
      </c>
      <c r="AH56" s="90" t="s">
        <v>27</v>
      </c>
      <c r="AI56" s="112">
        <f>AVERAGE(AP48:AP53)</f>
        <v>5.3997911127235705</v>
      </c>
      <c r="AS56" s="90" t="s">
        <v>27</v>
      </c>
      <c r="AT56" s="112">
        <f>AVERAGE(BA48:BA53)</f>
        <v>8.0544171133081868</v>
      </c>
      <c r="BD56" s="90" t="s">
        <v>27</v>
      </c>
      <c r="BE56" s="112">
        <f>AVERAGE(BL48:BL53)</f>
        <v>5.2849587412497661</v>
      </c>
      <c r="BO56" s="90" t="s">
        <v>27</v>
      </c>
      <c r="BP56" s="112">
        <f>AVERAGE(BW48:BW53)</f>
        <v>5.3874307078743184</v>
      </c>
    </row>
    <row r="57" spans="1:75" ht="18" thickTop="1" thickBot="1" x14ac:dyDescent="0.35">
      <c r="A57" s="1" t="s">
        <v>4</v>
      </c>
      <c r="B57" s="73">
        <f t="shared" si="135"/>
        <v>8.1876775588401202E-2</v>
      </c>
      <c r="C57" s="73">
        <f t="shared" si="136"/>
        <v>7.6941201621162178E-2</v>
      </c>
      <c r="D57" s="73">
        <f t="shared" si="137"/>
        <v>4.9728557864624739E-2</v>
      </c>
      <c r="E57" s="73">
        <f t="shared" si="138"/>
        <v>3.6707911858871983E-2</v>
      </c>
      <c r="F57" s="72">
        <f t="shared" si="139"/>
        <v>6.6698844094370172E-2</v>
      </c>
      <c r="G57" s="73">
        <f t="shared" si="140"/>
        <v>0.10135279178894147</v>
      </c>
      <c r="H57" s="86">
        <f t="shared" si="141"/>
        <v>6.6698844094370172E-2</v>
      </c>
      <c r="I57" s="87">
        <f t="shared" si="142"/>
        <v>0.41330608281637171</v>
      </c>
      <c r="J57" s="89">
        <f t="shared" si="143"/>
        <v>6.1966003823334246</v>
      </c>
      <c r="M57" s="91" t="s">
        <v>28</v>
      </c>
      <c r="N57" s="112">
        <f>(N56-5)/(5-1)</f>
        <v>4.2435457181167369E-2</v>
      </c>
      <c r="W57" s="91" t="s">
        <v>28</v>
      </c>
      <c r="X57" s="112">
        <f>(X56-5)/(5-1)</f>
        <v>6.1965555280107498E-2</v>
      </c>
      <c r="AH57" s="91" t="s">
        <v>28</v>
      </c>
      <c r="AI57" s="112">
        <f>(AI56-5)/(5-1)</f>
        <v>9.9947778180892621E-2</v>
      </c>
      <c r="AS57" s="91" t="s">
        <v>28</v>
      </c>
      <c r="AT57" s="112">
        <f>(AT56-5)/(5-1)</f>
        <v>0.76360427832704669</v>
      </c>
      <c r="BD57" s="91" t="s">
        <v>28</v>
      </c>
      <c r="BE57" s="112">
        <f>(BE56-5)/(5-1)</f>
        <v>7.1239685312441514E-2</v>
      </c>
      <c r="BO57" s="91" t="s">
        <v>28</v>
      </c>
      <c r="BP57" s="112">
        <f>(BP56-5)/(5-1)</f>
        <v>9.6857676968579609E-2</v>
      </c>
    </row>
    <row r="58" spans="1:75" ht="18" thickTop="1" thickBot="1" x14ac:dyDescent="0.35">
      <c r="A58" s="1" t="s">
        <v>2</v>
      </c>
      <c r="B58" s="76">
        <f t="shared" si="135"/>
        <v>5.8483411134572283E-2</v>
      </c>
      <c r="C58" s="76">
        <f t="shared" si="136"/>
        <v>4.6164720972697311E-2</v>
      </c>
      <c r="D58" s="76">
        <f t="shared" si="137"/>
        <v>2.9837134718774846E-2</v>
      </c>
      <c r="E58" s="76">
        <f t="shared" si="138"/>
        <v>2.2024747115323193E-2</v>
      </c>
      <c r="F58" s="76">
        <f t="shared" si="139"/>
        <v>2.2232948031456722E-2</v>
      </c>
      <c r="G58" s="77">
        <f t="shared" si="140"/>
        <v>3.3784263929647153E-2</v>
      </c>
      <c r="H58" s="86">
        <f t="shared" si="141"/>
        <v>3.3784263929647153E-2</v>
      </c>
      <c r="I58" s="88">
        <f t="shared" si="142"/>
        <v>0.21252722590247153</v>
      </c>
      <c r="J58" s="89">
        <f t="shared" si="143"/>
        <v>6.2907164810528755</v>
      </c>
      <c r="M58" s="91" t="s">
        <v>29</v>
      </c>
      <c r="N58" s="112">
        <f>N57/(1.12)</f>
        <v>3.7888801054613716E-2</v>
      </c>
      <c r="O58" s="8" t="s">
        <v>30</v>
      </c>
      <c r="W58" s="91" t="s">
        <v>29</v>
      </c>
      <c r="X58" s="112">
        <f>X57/(1.12)</f>
        <v>5.5326388642953118E-2</v>
      </c>
      <c r="Y58" s="8" t="s">
        <v>30</v>
      </c>
      <c r="AH58" s="91" t="s">
        <v>29</v>
      </c>
      <c r="AI58" s="112">
        <f>AI57/(1.12)</f>
        <v>8.9239087661511257E-2</v>
      </c>
      <c r="AJ58" s="8" t="s">
        <v>30</v>
      </c>
      <c r="AS58" s="91" t="s">
        <v>29</v>
      </c>
      <c r="AT58" s="112">
        <f>AT57/(1.12)</f>
        <v>0.68178953422057731</v>
      </c>
      <c r="AU58" s="8" t="s">
        <v>30</v>
      </c>
      <c r="BD58" s="91" t="s">
        <v>29</v>
      </c>
      <c r="BE58" s="112">
        <f>BE57/(1.12)</f>
        <v>6.3606861886108493E-2</v>
      </c>
      <c r="BF58" s="8" t="s">
        <v>30</v>
      </c>
      <c r="BO58" s="91" t="s">
        <v>29</v>
      </c>
      <c r="BP58" s="112">
        <f>BP57/(1.12)</f>
        <v>8.6480068721946066E-2</v>
      </c>
      <c r="BQ58" s="8" t="s">
        <v>30</v>
      </c>
    </row>
    <row r="59" spans="1:75" ht="16.8" x14ac:dyDescent="0.3">
      <c r="A59" s="5"/>
      <c r="B59" s="15"/>
      <c r="C59" s="15"/>
      <c r="D59" s="15"/>
      <c r="E59" s="15"/>
      <c r="F59" s="15"/>
      <c r="G59" s="15"/>
      <c r="H59" s="15"/>
      <c r="I59" s="15"/>
      <c r="J59" s="15"/>
      <c r="AD59" s="53"/>
    </row>
    <row r="60" spans="1:75" ht="14.4" thickBot="1" x14ac:dyDescent="0.3"/>
    <row r="61" spans="1:75" ht="18" thickTop="1" thickBot="1" x14ac:dyDescent="0.35">
      <c r="A61" s="90" t="s">
        <v>27</v>
      </c>
      <c r="B61" s="112">
        <f>AVERAGE(J53:J58)</f>
        <v>6.5976284932706237</v>
      </c>
      <c r="M61" s="62" t="s">
        <v>5</v>
      </c>
      <c r="N61" s="51" t="s">
        <v>12</v>
      </c>
      <c r="O61" s="32" t="s">
        <v>18</v>
      </c>
      <c r="W61" s="62" t="s">
        <v>0</v>
      </c>
      <c r="X61" s="51" t="s">
        <v>12</v>
      </c>
      <c r="Y61" s="32" t="s">
        <v>18</v>
      </c>
      <c r="AH61" s="62" t="s">
        <v>3</v>
      </c>
      <c r="AI61" s="25" t="s">
        <v>12</v>
      </c>
      <c r="AJ61" s="32" t="s">
        <v>18</v>
      </c>
      <c r="AS61" s="65" t="s">
        <v>1</v>
      </c>
      <c r="AT61" s="51" t="s">
        <v>12</v>
      </c>
      <c r="AU61" s="32" t="s">
        <v>18</v>
      </c>
      <c r="BD61" s="66" t="s">
        <v>4</v>
      </c>
      <c r="BE61" s="51" t="s">
        <v>12</v>
      </c>
      <c r="BF61" s="32" t="s">
        <v>18</v>
      </c>
      <c r="BO61" s="62" t="s">
        <v>2</v>
      </c>
      <c r="BP61" s="51" t="s">
        <v>12</v>
      </c>
      <c r="BQ61" s="32" t="s">
        <v>18</v>
      </c>
    </row>
    <row r="62" spans="1:75" ht="18" thickTop="1" thickBot="1" x14ac:dyDescent="0.35">
      <c r="A62" s="91" t="s">
        <v>28</v>
      </c>
      <c r="B62" s="112">
        <f>(B61-6)/(6-1)</f>
        <v>0.11952569865412474</v>
      </c>
      <c r="M62" s="1" t="s">
        <v>19</v>
      </c>
      <c r="N62" s="104">
        <f>S49</f>
        <v>0.40281796464405162</v>
      </c>
      <c r="O62" s="40" t="str">
        <f>RANK(N62, $N$62:$N$66, 0) &amp; " (~" &amp; TEXT((N62*100),"0.00") &amp; "%)"</f>
        <v>1 (~40.28%)</v>
      </c>
      <c r="W62" s="1" t="s">
        <v>19</v>
      </c>
      <c r="X62" s="104">
        <f>AC49</f>
        <v>0.41878154052067085</v>
      </c>
      <c r="Y62" s="40" t="str">
        <f>RANK(X62, $X$62:$X$66, 0) &amp; " (~" &amp; TEXT((X62*100),"0.00") &amp; "%)"</f>
        <v>1 (~41.88%)</v>
      </c>
      <c r="AH62" s="1" t="s">
        <v>19</v>
      </c>
      <c r="AI62" s="113">
        <f>AN49</f>
        <v>0.46323158323158325</v>
      </c>
      <c r="AJ62" s="40" t="str">
        <f>RANK(AI62, $AI$62:$AI$66, 0) &amp; " (~" &amp; TEXT((AI62*100),"0.00") &amp; "%)"</f>
        <v>1 (~46.32%)</v>
      </c>
      <c r="AS62" s="1" t="s">
        <v>19</v>
      </c>
      <c r="AT62" s="104">
        <f>AY49</f>
        <v>0.28414451209568237</v>
      </c>
      <c r="AU62" s="40" t="str">
        <f>RANK(AT62, $AT$62:$AT$66, 0) &amp; " (~" &amp; TEXT((AT62*100),"0.00") &amp; "%)"</f>
        <v>1 (~28.41%)</v>
      </c>
      <c r="BD62" s="57" t="s">
        <v>19</v>
      </c>
      <c r="BE62" s="104">
        <f>BJ49</f>
        <v>4.6777985830450827E-2</v>
      </c>
      <c r="BF62" s="40" t="str">
        <f>RANK(BE62, $BE$62:$BE$66, 0) &amp; " (~" &amp; TEXT((BE62*100),"0.00") &amp; "%)"</f>
        <v>5 (~4.68%)</v>
      </c>
      <c r="BO62" s="1" t="s">
        <v>19</v>
      </c>
      <c r="BP62" s="104">
        <f>BU49</f>
        <v>5.7475482814079791E-2</v>
      </c>
      <c r="BQ62" s="40" t="str">
        <f>RANK(BP62, $BP$62:$BP$66, 0) &amp; " (~" &amp; TEXT((BP62*100),"0.00") &amp; "%)"</f>
        <v>5 (~5.75%)</v>
      </c>
    </row>
    <row r="63" spans="1:75" ht="18" thickTop="1" thickBot="1" x14ac:dyDescent="0.35">
      <c r="A63" s="91" t="s">
        <v>29</v>
      </c>
      <c r="B63" s="112">
        <f>B62/(1.24)</f>
        <v>9.6391692463003817E-2</v>
      </c>
      <c r="C63" s="8" t="s">
        <v>30</v>
      </c>
      <c r="M63" s="2" t="s">
        <v>20</v>
      </c>
      <c r="N63" s="104">
        <f t="shared" ref="N63:N66" si="144">S50</f>
        <v>0.24918490205446728</v>
      </c>
      <c r="O63" s="40" t="str">
        <f t="shared" ref="O63:O66" si="145">RANK(N63, $N$62:$N$66, 0) &amp; " (~" &amp; TEXT((N63*100),"0.00") &amp; "%)"</f>
        <v>2 (~24.92%)</v>
      </c>
      <c r="W63" s="2" t="s">
        <v>20</v>
      </c>
      <c r="X63" s="104">
        <f t="shared" ref="X63:X66" si="146">AC50</f>
        <v>0.28326134413090936</v>
      </c>
      <c r="Y63" s="40" t="str">
        <f t="shared" ref="Y63:Y66" si="147">RANK(X63, $X$62:$X$66, 0) &amp; " (~" &amp; TEXT((X63*100),"0.00") &amp; "%)"</f>
        <v>2 (~28.33%)</v>
      </c>
      <c r="AH63" s="2" t="s">
        <v>20</v>
      </c>
      <c r="AI63" s="113">
        <f t="shared" ref="AI63:AI66" si="148">AN50</f>
        <v>0.24555962555962552</v>
      </c>
      <c r="AJ63" s="40" t="str">
        <f t="shared" ref="AJ63:AJ66" si="149">RANK(AI63, $AI$62:$AI$66, 0) &amp; " (~" &amp; TEXT((AI63*100),"0.00") &amp; "%)"</f>
        <v>2 (~24.56%)</v>
      </c>
      <c r="AS63" s="2" t="s">
        <v>20</v>
      </c>
      <c r="AT63" s="104">
        <f t="shared" ref="AT63:AT66" si="150">AY50</f>
        <v>0.16141671883754335</v>
      </c>
      <c r="AU63" s="40" t="str">
        <f t="shared" ref="AU63:AU66" si="151">RANK(AT63, $AT$62:$AT$66, 0) &amp; " (~" &amp; TEXT((AT63*100),"0.00") &amp; "%)"</f>
        <v>5 (~16.14%)</v>
      </c>
      <c r="BD63" s="58" t="s">
        <v>20</v>
      </c>
      <c r="BE63" s="104">
        <f t="shared" ref="BE63:BE66" si="152">BJ50</f>
        <v>0.14659688187219574</v>
      </c>
      <c r="BF63" s="40" t="str">
        <f t="shared" ref="BF63:BF66" si="153">RANK(BE63, $BE$62:$BE$66, 0) &amp; " (~" &amp; TEXT((BE63*100),"0.00") &amp; "%)"</f>
        <v>3 (~14.66%)</v>
      </c>
      <c r="BO63" s="2" t="s">
        <v>20</v>
      </c>
      <c r="BP63" s="104">
        <f t="shared" ref="BP63:BP66" si="154">BU50</f>
        <v>0.12618431403499042</v>
      </c>
      <c r="BQ63" s="40" t="str">
        <f t="shared" ref="BQ63:BQ66" si="155">RANK(BP63, $BP$62:$BP$66, 0) &amp; " (~" &amp; TEXT((BP63*100),"0.00") &amp; "%)"</f>
        <v>3 (~12.62%)</v>
      </c>
    </row>
    <row r="64" spans="1:75" ht="18" thickTop="1" thickBot="1" x14ac:dyDescent="0.35">
      <c r="M64" s="1" t="s">
        <v>21</v>
      </c>
      <c r="N64" s="104">
        <f t="shared" si="144"/>
        <v>0.18089918776875299</v>
      </c>
      <c r="O64" s="40" t="str">
        <f t="shared" si="145"/>
        <v>3 (~18.09%)</v>
      </c>
      <c r="W64" s="1" t="s">
        <v>21</v>
      </c>
      <c r="X64" s="104">
        <f t="shared" si="146"/>
        <v>0.15049708745360918</v>
      </c>
      <c r="Y64" s="40" t="str">
        <f t="shared" si="147"/>
        <v>3 (~15.05%)</v>
      </c>
      <c r="AH64" s="1" t="s">
        <v>21</v>
      </c>
      <c r="AI64" s="113">
        <f t="shared" si="148"/>
        <v>0.14744810744810743</v>
      </c>
      <c r="AJ64" s="40" t="str">
        <f t="shared" si="149"/>
        <v>3 (~14.74%)</v>
      </c>
      <c r="AS64" s="1" t="s">
        <v>21</v>
      </c>
      <c r="AT64" s="104">
        <f t="shared" si="150"/>
        <v>0.18791523480244265</v>
      </c>
      <c r="AU64" s="40" t="str">
        <f t="shared" si="151"/>
        <v>3 (~18.79%)</v>
      </c>
      <c r="BD64" s="57" t="s">
        <v>21</v>
      </c>
      <c r="BE64" s="104">
        <f t="shared" si="152"/>
        <v>0.24963435481872093</v>
      </c>
      <c r="BF64" s="40" t="str">
        <f t="shared" si="153"/>
        <v>2 (~24.96%)</v>
      </c>
      <c r="BO64" s="1" t="s">
        <v>21</v>
      </c>
      <c r="BP64" s="104">
        <f t="shared" si="154"/>
        <v>0.42116243115606611</v>
      </c>
      <c r="BQ64" s="40" t="str">
        <f t="shared" si="155"/>
        <v>1 (~42.12%)</v>
      </c>
    </row>
    <row r="65" spans="1:69" ht="17.399999999999999" thickBot="1" x14ac:dyDescent="0.35">
      <c r="M65" s="2" t="s">
        <v>22</v>
      </c>
      <c r="N65" s="104">
        <f t="shared" si="144"/>
        <v>9.5589106545628286E-2</v>
      </c>
      <c r="O65" s="40" t="str">
        <f t="shared" si="145"/>
        <v>4 (~9.56%)</v>
      </c>
      <c r="W65" s="2" t="s">
        <v>22</v>
      </c>
      <c r="X65" s="104">
        <f t="shared" si="146"/>
        <v>8.2303847521238815E-2</v>
      </c>
      <c r="Y65" s="40" t="str">
        <f t="shared" si="147"/>
        <v>4 (~8.23%)</v>
      </c>
      <c r="AH65" s="2" t="s">
        <v>22</v>
      </c>
      <c r="AI65" s="113">
        <f>AN52</f>
        <v>8.0162800162800169E-2</v>
      </c>
      <c r="AJ65" s="40" t="str">
        <f t="shared" si="149"/>
        <v>4 (~8.02%)</v>
      </c>
      <c r="AS65" s="2" t="s">
        <v>22</v>
      </c>
      <c r="AT65" s="104">
        <f t="shared" si="150"/>
        <v>0.19308697465781738</v>
      </c>
      <c r="AU65" s="40" t="str">
        <f t="shared" si="151"/>
        <v>2 (~19.31%)</v>
      </c>
      <c r="BD65" s="58" t="s">
        <v>22</v>
      </c>
      <c r="BE65" s="104">
        <f t="shared" si="152"/>
        <v>0.46107262863811088</v>
      </c>
      <c r="BF65" s="40" t="str">
        <f t="shared" si="153"/>
        <v>1 (~46.11%)</v>
      </c>
      <c r="BO65" s="2" t="s">
        <v>22</v>
      </c>
      <c r="BP65" s="104">
        <f t="shared" si="154"/>
        <v>0.32145605293357282</v>
      </c>
      <c r="BQ65" s="40" t="str">
        <f t="shared" si="155"/>
        <v>2 (~32.15%)</v>
      </c>
    </row>
    <row r="66" spans="1:69" ht="17.399999999999999" thickBot="1" x14ac:dyDescent="0.35">
      <c r="A66" s="3" t="s">
        <v>17</v>
      </c>
      <c r="M66" s="1" t="s">
        <v>23</v>
      </c>
      <c r="N66" s="104">
        <f t="shared" si="144"/>
        <v>7.1508838987099865E-2</v>
      </c>
      <c r="O66" s="60" t="str">
        <f t="shared" si="145"/>
        <v>5 (~7.15%)</v>
      </c>
      <c r="W66" s="1" t="s">
        <v>23</v>
      </c>
      <c r="X66" s="104">
        <f t="shared" si="146"/>
        <v>6.5156180373571668E-2</v>
      </c>
      <c r="Y66" s="60" t="str">
        <f t="shared" si="147"/>
        <v>5 (~6.52%)</v>
      </c>
      <c r="AH66" s="1" t="s">
        <v>23</v>
      </c>
      <c r="AI66" s="113">
        <f t="shared" si="148"/>
        <v>6.3597883597883598E-2</v>
      </c>
      <c r="AJ66" s="60" t="str">
        <f t="shared" si="149"/>
        <v>5 (~6.36%)</v>
      </c>
      <c r="AS66" s="1" t="s">
        <v>23</v>
      </c>
      <c r="AT66" s="104">
        <f t="shared" si="150"/>
        <v>0.17343655960651422</v>
      </c>
      <c r="AU66" s="60" t="str">
        <f t="shared" si="151"/>
        <v>4 (~17.34%)</v>
      </c>
      <c r="BD66" s="57" t="s">
        <v>23</v>
      </c>
      <c r="BE66" s="104">
        <f t="shared" si="152"/>
        <v>9.5918148840521564E-2</v>
      </c>
      <c r="BF66" s="60" t="str">
        <f t="shared" si="153"/>
        <v>4 (~9.59%)</v>
      </c>
      <c r="BO66" s="1" t="s">
        <v>23</v>
      </c>
      <c r="BP66" s="104">
        <f t="shared" si="154"/>
        <v>7.3721719061290839E-2</v>
      </c>
      <c r="BQ66" s="60" t="str">
        <f t="shared" si="155"/>
        <v>4 (~7.37%)</v>
      </c>
    </row>
    <row r="67" spans="1:69" ht="17.399999999999999" thickBot="1" x14ac:dyDescent="0.35">
      <c r="A67" s="6" t="s">
        <v>16</v>
      </c>
      <c r="B67" s="25" t="s">
        <v>12</v>
      </c>
      <c r="C67" s="32" t="s">
        <v>18</v>
      </c>
    </row>
    <row r="68" spans="1:69" ht="17.399999999999999" thickBot="1" x14ac:dyDescent="0.35">
      <c r="A68" s="1" t="s">
        <v>5</v>
      </c>
      <c r="B68" s="83">
        <f t="shared" ref="B68:B73" si="156">H34</f>
        <v>0.40938387794200598</v>
      </c>
      <c r="C68" s="40" t="str">
        <f>RANK(B68, $B$68:$B$73, 0) &amp; " (~" &amp; TEXT((B68*100),"0.00") &amp; "%)"</f>
        <v>1 (~40.94%)</v>
      </c>
    </row>
    <row r="69" spans="1:69" ht="17.399999999999999" thickBot="1" x14ac:dyDescent="0.35">
      <c r="A69" s="2" t="s">
        <v>0</v>
      </c>
      <c r="B69" s="83">
        <f t="shared" si="156"/>
        <v>0.23082360486348655</v>
      </c>
      <c r="C69" s="40" t="str">
        <f t="shared" ref="C69:C73" si="157">RANK(B69, $B$68:$B$73, 0) &amp; " (~" &amp; TEXT((B69*100),"0.00") &amp; "%)"</f>
        <v>2 (~23.08%)</v>
      </c>
    </row>
    <row r="70" spans="1:69" ht="17.399999999999999" thickBot="1" x14ac:dyDescent="0.35">
      <c r="A70" s="1" t="s">
        <v>3</v>
      </c>
      <c r="B70" s="83">
        <f t="shared" si="156"/>
        <v>0.14918567359387422</v>
      </c>
      <c r="C70" s="40" t="str">
        <f t="shared" si="157"/>
        <v>3 (~14.92%)</v>
      </c>
    </row>
    <row r="71" spans="1:69" ht="17.399999999999999" thickBot="1" x14ac:dyDescent="0.35">
      <c r="A71" s="2" t="s">
        <v>1</v>
      </c>
      <c r="B71" s="83">
        <f t="shared" si="156"/>
        <v>0.11012373557661596</v>
      </c>
      <c r="C71" s="40" t="str">
        <f t="shared" si="157"/>
        <v>4 (~11.01%)</v>
      </c>
    </row>
    <row r="72" spans="1:69" ht="17.399999999999999" thickBot="1" x14ac:dyDescent="0.35">
      <c r="A72" s="1" t="s">
        <v>4</v>
      </c>
      <c r="B72" s="83">
        <f t="shared" si="156"/>
        <v>6.6698844094370172E-2</v>
      </c>
      <c r="C72" s="40" t="str">
        <f t="shared" si="157"/>
        <v>5 (~6.67%)</v>
      </c>
    </row>
    <row r="73" spans="1:69" ht="17.399999999999999" thickBot="1" x14ac:dyDescent="0.35">
      <c r="A73" s="2" t="s">
        <v>2</v>
      </c>
      <c r="B73" s="84">
        <f t="shared" si="156"/>
        <v>3.3784263929647153E-2</v>
      </c>
      <c r="C73" s="60" t="str">
        <f t="shared" si="157"/>
        <v>6 (~3.38%)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Chí Hào</dc:creator>
  <cp:lastModifiedBy>Hiếu Nguyễn</cp:lastModifiedBy>
  <dcterms:created xsi:type="dcterms:W3CDTF">2025-03-21T00:20:15Z</dcterms:created>
  <dcterms:modified xsi:type="dcterms:W3CDTF">2025-04-15T02:38:04Z</dcterms:modified>
</cp:coreProperties>
</file>