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autoCompressPictures="0" defaultThemeVersion="164011"/>
  <bookViews>
    <workbookView xWindow="0" yWindow="0" windowWidth="21600" windowHeight="9630" activeTab="1"/>
  </bookViews>
  <sheets>
    <sheet name="Información General " sheetId="1" r:id="rId1"/>
    <sheet name="Casos de prueba" sheetId="3" r:id="rId2"/>
    <sheet name="Hoja1" sheetId="4" state="hidden" r:id="rId3"/>
  </sheets>
  <externalReferences>
    <externalReference r:id="rId4"/>
  </externalReferenc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B44" i="3" l="1"/>
  <c r="B43" i="3"/>
  <c r="H42" i="3"/>
  <c r="H41" i="3"/>
  <c r="H40" i="3"/>
  <c r="H39" i="3"/>
  <c r="G39" i="3"/>
  <c r="H38" i="3"/>
  <c r="H37" i="3"/>
  <c r="H36" i="3"/>
  <c r="H35" i="3"/>
  <c r="H34" i="3"/>
  <c r="H33" i="3"/>
  <c r="H31" i="3"/>
  <c r="H30" i="3"/>
  <c r="H29" i="3"/>
  <c r="H32" i="3"/>
  <c r="G35" i="3"/>
  <c r="G36" i="3" s="1"/>
  <c r="G34" i="3"/>
  <c r="H7" i="3"/>
  <c r="H20" i="3"/>
  <c r="G21" i="3"/>
  <c r="G22" i="3" s="1"/>
  <c r="G23" i="3" s="1"/>
  <c r="G24" i="3" s="1"/>
  <c r="G25" i="3" s="1"/>
  <c r="G26" i="3" s="1"/>
  <c r="G27" i="3" s="1"/>
  <c r="G28" i="3" s="1"/>
  <c r="G30" i="3"/>
  <c r="G31" i="3" s="1"/>
  <c r="G32" i="3" s="1"/>
  <c r="H19" i="3"/>
  <c r="H18" i="3"/>
  <c r="H17" i="3"/>
  <c r="G17" i="3"/>
  <c r="G18" i="3" s="1"/>
  <c r="G19" i="3" s="1"/>
  <c r="H16" i="3"/>
  <c r="G12" i="3"/>
  <c r="G13" i="3" s="1"/>
  <c r="H11" i="3"/>
  <c r="H10" i="3"/>
  <c r="H9" i="3"/>
  <c r="G9" i="3"/>
  <c r="G10" i="3" s="1"/>
  <c r="H8" i="3"/>
  <c r="H6" i="3"/>
  <c r="H5" i="3"/>
  <c r="H4" i="3"/>
  <c r="G4" i="3"/>
  <c r="G5" i="3" s="1"/>
  <c r="G6" i="3" s="1"/>
  <c r="G7" i="3" s="1"/>
  <c r="H3" i="3"/>
  <c r="G14" i="3" l="1"/>
  <c r="G15" i="3" s="1"/>
  <c r="G41" i="3"/>
  <c r="G42" i="3" s="1"/>
  <c r="B3" i="3"/>
  <c r="B8" i="3" s="1"/>
  <c r="B11" i="3" l="1"/>
  <c r="B16" i="3" s="1"/>
  <c r="B20" i="3" s="1"/>
  <c r="B29" i="3" s="1"/>
  <c r="B33" i="3" l="1"/>
  <c r="B37" i="3" s="1"/>
  <c r="B38" i="3" l="1"/>
  <c r="B40" i="3" s="1"/>
  <c r="B45" i="3" s="1"/>
</calcChain>
</file>

<file path=xl/sharedStrings.xml><?xml version="1.0" encoding="utf-8"?>
<sst xmlns="http://schemas.openxmlformats.org/spreadsheetml/2006/main" count="283" uniqueCount="166">
  <si>
    <t>Información General</t>
  </si>
  <si>
    <t>Periodo / Duración Estimado del Proyecto:</t>
  </si>
  <si>
    <t>Líder de Proyecto:</t>
  </si>
  <si>
    <t>Observaciones</t>
  </si>
  <si>
    <t>Proyecto:</t>
  </si>
  <si>
    <t xml:space="preserve">Descripción del Proyecto </t>
  </si>
  <si>
    <t>Ingeniero de Pruebas:</t>
  </si>
  <si>
    <t>Fecha de Entrega</t>
  </si>
  <si>
    <t>Versión Entregada</t>
  </si>
  <si>
    <t>Descripción de la Versión</t>
  </si>
  <si>
    <t>Nombre y Versión del Documento Utilizado</t>
  </si>
  <si>
    <t>Ambiente de Pruebas</t>
  </si>
  <si>
    <t>ID Prueba</t>
  </si>
  <si>
    <t>Caso de Prueba</t>
  </si>
  <si>
    <t>Descripción</t>
  </si>
  <si>
    <t>Resultado Esperado</t>
  </si>
  <si>
    <t>Datos de Entrada</t>
  </si>
  <si>
    <t xml:space="preserve">Prerrequisito </t>
  </si>
  <si>
    <t>Prioridad</t>
  </si>
  <si>
    <t>No aplica</t>
  </si>
  <si>
    <t>Alta</t>
  </si>
  <si>
    <t xml:space="preserve">Compatibilidad </t>
  </si>
  <si>
    <t>Verificar que el tiempo de carga sea lo suficientemente rapido como para no perder visitantes</t>
  </si>
  <si>
    <t>Responsive</t>
  </si>
  <si>
    <t>Validacion y comprobación de código</t>
  </si>
  <si>
    <t>Verificar si el codigo Html / css contiene errores</t>
  </si>
  <si>
    <t>No debe mostrar errores de html css o de otra indole</t>
  </si>
  <si>
    <t>0.1</t>
  </si>
  <si>
    <t>Beta</t>
  </si>
  <si>
    <t>Orden</t>
  </si>
  <si>
    <t>Paso (Step)</t>
  </si>
  <si>
    <t>Resultado de la prueba</t>
  </si>
  <si>
    <t>Comentarios</t>
  </si>
  <si>
    <t>Se entrega un prototipo funcional</t>
  </si>
  <si>
    <t>Documento de Análisis y Diseño, versión 0.1</t>
  </si>
  <si>
    <t>Cuatro meses</t>
  </si>
  <si>
    <t>Verificar que el usuario puede ingresar usando usuario y la clave</t>
  </si>
  <si>
    <t>usuario: ana.perez
clave: algo</t>
  </si>
  <si>
    <t>Correo: ana.perez@gmail.com</t>
  </si>
  <si>
    <t>Verificar que el usuario pueda recuperar su clave si la olvidó</t>
  </si>
  <si>
    <t>El servidor de correos del sitio debe estar funcionando</t>
  </si>
  <si>
    <t>usuario: pepitoperez
clave: cualquier cosa</t>
  </si>
  <si>
    <t>Debe quedarse en la pantalla de login y mostrar un mensaje de error indicando clave inválida</t>
  </si>
  <si>
    <t>Debe quedarse en la pantalla de login y mostrar un mensaje de error indicando usuario inválido</t>
  </si>
  <si>
    <t>Media</t>
  </si>
  <si>
    <t>Correo: pepitoperez@gmail.com</t>
  </si>
  <si>
    <t>Debe mantenerse en esa página</t>
  </si>
  <si>
    <t>Verificar que el sitio web cuente con las páginas internas solicitadas y los enlaces funcionen</t>
  </si>
  <si>
    <t>Baja</t>
  </si>
  <si>
    <t>Nombre: Maria Paula
Apellido: Herrero
Usuario:mpherrero
Correo: mpaulaherrero@gmail.com
clave: 1234</t>
  </si>
  <si>
    <t>En la pantalla debe indicarse con un mensaje que se envió un correo. 
Se debe recibir un correo con una contraseña generada por el sistema</t>
  </si>
  <si>
    <t>Se mostrará un mensaje indicando que el usuario fue creado y debe aparecer en el listado de usuarios</t>
  </si>
  <si>
    <t>Se mostrará un mensaje indicando que los campos Usuario, correo y clave son obligatorio
No se debe crear este usuario</t>
  </si>
  <si>
    <t xml:space="preserve">Nombre: 
Apellido: 
Usuario:
Correo: 
clave: </t>
  </si>
  <si>
    <t>Nombre: Norelva
Apellido: niño
Usuario: norelva.niño
Correo: norelvagmail.com
clave: 1234</t>
  </si>
  <si>
    <t>Se mostrará un mensaje indicando que el correo no tiene un formato correcto
No se debe crear este usuario</t>
  </si>
  <si>
    <t>Verificar que se pueda registrar un usuario de forma individual</t>
  </si>
  <si>
    <t>Debe Mostrar adecuadamente funcionamiento y lookandfeel de la aplicación en cada navegador</t>
  </si>
  <si>
    <t>Verificar la adecuación de la aplicación a diferentes tamaños de dispositivos moviles</t>
  </si>
  <si>
    <t>Probar con distintos dispositivos: tabletas, teléfonos inteligentes, computadores desktop y utilizar la herramienta: http://quirktools.com/screenfly/</t>
  </si>
  <si>
    <t>Se debe verificar la compatibilidad repitiendo las prueba 13</t>
  </si>
  <si>
    <t>Probar utilizando la herramienta: http://validator.w3.org/</t>
  </si>
  <si>
    <t>Se debe verificar el diseño responsive de la aplicación repitiendo la prueba 13</t>
  </si>
  <si>
    <t>Se debe verificar el html y css de la aplicación repitiendo la prueba 13</t>
  </si>
  <si>
    <t>Funcionalidad / Historia de Usuario</t>
  </si>
  <si>
    <t>Entrar al sitio web, usando un usuario y una clave, la clave puede ser válida como inválida, el usuario puede o no existir</t>
  </si>
  <si>
    <t>Entrar al sitio y buscar una opción que permita recuperar la clave usando una cuenta de correo si el usuario la olvidó. La cuenta puede ser de un usuario registrado como de uno no registrado</t>
  </si>
  <si>
    <t>Se debe salir del home y volver a la pantalla de login</t>
  </si>
  <si>
    <t>Correo: pepitoperez.gmail.com</t>
  </si>
  <si>
    <t>En la pantalla debe indicarse que el formato del correo esta mal</t>
  </si>
  <si>
    <t>En la pantalla debe indicarse que ese correo no existe, no pertenece a ningun usuario</t>
  </si>
  <si>
    <t>El sitio de prueba debe estar levantado y tener registrado en bd los usuarios de pruebas y los datos de horarios y uso de aulas debe estar precargada</t>
  </si>
  <si>
    <t>El usuario debe autenticar correctamente con una cuenta de jefe de departamento (caso de prueba 1.3)</t>
  </si>
  <si>
    <t>Verificar compatibilidad del sitio web con Chrome</t>
  </si>
  <si>
    <t>Probar con el navegador Chrome</t>
  </si>
  <si>
    <t>exitoso</t>
  </si>
  <si>
    <t>no hay mensaje de error</t>
  </si>
  <si>
    <t>usuario: heider
clave: 1234</t>
  </si>
  <si>
    <t>Debe entrar en el home y ver los datos de la usuario Heider en la esquina superior derecha</t>
  </si>
  <si>
    <t>Autenticar</t>
  </si>
  <si>
    <t xml:space="preserve"> Recuperar contraseña</t>
  </si>
  <si>
    <t>fallo</t>
  </si>
  <si>
    <t>el mensaje no se muestra y el usuario no recibe el correo.</t>
  </si>
  <si>
    <t>Navegabilidad de la página principal para usuario</t>
  </si>
  <si>
    <t xml:space="preserve">Las páginas internas del sitio web a comprobar son las siguientes: 
Home
Perfil de usuario
Rankings
Help
</t>
  </si>
  <si>
    <t>El usuario debe autenticar correctamente con la cuenta de usuario (caso de prueba 1.3)</t>
  </si>
  <si>
    <t>Debe aparecer la página principal, con las categorias de trivias, y tener acceso al menu con todas las opciones funcionando, asi como los iconos de la parte superior derecha. Las opciones son login,sing up,perfil.</t>
  </si>
  <si>
    <t>Exitoso</t>
  </si>
  <si>
    <t>Opcion profile no hace nada.</t>
  </si>
  <si>
    <t>Presionar 'Trivias' del Menu</t>
  </si>
  <si>
    <t>Presionar 'user Profile'</t>
  </si>
  <si>
    <t>Debe llevarte al perfil del usuario logueado</t>
  </si>
  <si>
    <t>Presionar 'Rankings'</t>
  </si>
  <si>
    <t>Debe llevarte al listado usuarios en el ranking</t>
  </si>
  <si>
    <t>Presionar 'Help'</t>
  </si>
  <si>
    <t>Debe llevarte a las intrucciones de ayuda y como jugar</t>
  </si>
  <si>
    <t>Jugar una Trivia</t>
  </si>
  <si>
    <t>Verificar que se pueda juagr a una trivia</t>
  </si>
  <si>
    <t>jugar una trivia y optener puntos</t>
  </si>
  <si>
    <t>El usuario debe autenticar correctamente con la cuenta de usuario  (caso de prueba 1.3)</t>
  </si>
  <si>
    <t xml:space="preserve">Debe cambiar de pagina y mostrar las Trivias de la categoria seleccionada </t>
  </si>
  <si>
    <t>Se debe marcar la opcion escogida</t>
  </si>
  <si>
    <t xml:space="preserve"> el sistema debe mostar un icono de respuesta correcta o incorrecta</t>
  </si>
  <si>
    <t>Debe mostrar el total de puntos acumulados y un boton para ir a escoger una nueva trivia</t>
  </si>
  <si>
    <t>operaciones CRUD sobre categorias</t>
  </si>
  <si>
    <t>Entrar y realizar operaciones CRUD sobre las categorias de trivias</t>
  </si>
  <si>
    <t>El usuario debe autenticar correctamente con una cuenta de administrador (caso de prueba 1.5)</t>
  </si>
  <si>
    <t>Se actualizara la lista de categorias en la parte superior de la pagina</t>
  </si>
  <si>
    <t xml:space="preserve">Categoria: comiquitas
</t>
  </si>
  <si>
    <t xml:space="preserve">Categoria: animes
Descripcion: animes de todos los tiempos
</t>
  </si>
  <si>
    <t>Navegabilidad de la página principal para administrador</t>
  </si>
  <si>
    <t>Debe aparecer la página principal, con las categorias de trivias.</t>
  </si>
  <si>
    <t>Las páginas internas del sitio web a comprobar son las siguientes: 
Trivias
Admin Profile
Gestionar roles
Help
Gestionar Trivia Gestionar Categoria Ganadores              Status Premios</t>
  </si>
  <si>
    <t>Presionar 'Admin Profile'</t>
  </si>
  <si>
    <t>Presionar 'Gestionar roles'</t>
  </si>
  <si>
    <t>Presionar 'Gestionar Trivia'</t>
  </si>
  <si>
    <t>Presionar 'Gestionar Categoria'</t>
  </si>
  <si>
    <t>Presionar 'Status Premios'</t>
  </si>
  <si>
    <t>Presionar 'Ganadores'</t>
  </si>
  <si>
    <t>Debe llevarte al lperfil del administrador</t>
  </si>
  <si>
    <t>Debe llevarte a las opciones de administrar roles</t>
  </si>
  <si>
    <t>Debe llevarte al la lista de como jugar que es modificable</t>
  </si>
  <si>
    <t>Debe llevarte a  Gestionar una trivia operaciones CRUD</t>
  </si>
  <si>
    <t>Debe llevarte a  Gestionar una categoria operaciones CRUD</t>
  </si>
  <si>
    <t>Debe llevarte a las lista de ganadores</t>
  </si>
  <si>
    <t>Debe llevarte a lista de premios y su status</t>
  </si>
  <si>
    <t>usuario: admin
clave: 1234</t>
  </si>
  <si>
    <t>Debe entrar en el home admin</t>
  </si>
  <si>
    <t>no hace login de admin</t>
  </si>
  <si>
    <t>Gestionar Trivia</t>
  </si>
  <si>
    <t>operaciones CRUD sobre Trivias</t>
  </si>
  <si>
    <t>El usuario debe autenticar correctamente con la cuenta de usuario (caso de prueba 1.5)</t>
  </si>
  <si>
    <t>Se actualizara la lista de trivias en la parte superior de la pagina</t>
  </si>
  <si>
    <t>Gestionar Categoria</t>
  </si>
  <si>
    <t xml:space="preserve">Categoria_ comiquitas
Descripcion: Comiquitas de todos los tiempis
</t>
  </si>
  <si>
    <t xml:space="preserve">Categoria: comiquitas
Descripcion: Comiquitas de todos los tiempos
</t>
  </si>
  <si>
    <t>Pregunta: test super
Respuesta: super 
a) opcion A     b) opcion B      c) opcion C      d) super</t>
  </si>
  <si>
    <t>Pregunta: test super
Respuesta: super  super
a) super super     b) opcion B   c) opcion C          d) super</t>
  </si>
  <si>
    <t>Se retorna a la pagina de gestionar categorias y se muestra la lista actualizada</t>
  </si>
  <si>
    <t>Se retorna a la pagina de gestionar trivias y se muestra la lista actualizada</t>
  </si>
  <si>
    <t xml:space="preserve">Pregunta: test super
</t>
  </si>
  <si>
    <t>ranking</t>
  </si>
  <si>
    <t>Verificar y buscar usuarios en el ranking</t>
  </si>
  <si>
    <t>Estando en la página de Ranking, ver los usuarios y buscar alguno particular por nombre</t>
  </si>
  <si>
    <t>Ayuda</t>
  </si>
  <si>
    <t>buscar: fernanda</t>
  </si>
  <si>
    <t>se mostrar la lista de usuarios que tiene el nombre ingresado</t>
  </si>
  <si>
    <t>Verificar que se puedan visualizar la ayuda</t>
  </si>
  <si>
    <t>el usuario debe poder visualizar las regls del juego</t>
  </si>
  <si>
    <t xml:space="preserve">Se mostrara en pantalla la ayuda de como jugar </t>
  </si>
  <si>
    <t>nueva instruccion de ayuda</t>
  </si>
  <si>
    <t>Se mostrara en pantalla la data ingresada actualizada</t>
  </si>
  <si>
    <t>varias paginas con errores de diseño responsive</t>
  </si>
  <si>
    <t>Estando en la seccion sing up, colocar los datos de uno nuevo y ver que lo registre</t>
  </si>
  <si>
    <t>El usuario debe autenticar correctamente con una cuenta de usuario(caso de prueba 1.3)</t>
  </si>
  <si>
    <t>el boton Get started no funciona</t>
  </si>
  <si>
    <t>Registrar usuario</t>
  </si>
  <si>
    <t>El usuario debe autenticar correctamente con una cuenta de usuario (caso de prueba 1.3)</t>
  </si>
  <si>
    <t>El usuario debe autenticar correctamente con una cuenta deadministrador (caso de prueba 1.5)</t>
  </si>
  <si>
    <t>el administrador debe poder modificar las reglas del juego</t>
  </si>
  <si>
    <t>Heider Delgado</t>
  </si>
  <si>
    <t xml:space="preserve">Katherine Colina
</t>
  </si>
  <si>
    <t>16/10/2019</t>
  </si>
  <si>
    <t>http://127.0.0.1:5000/</t>
  </si>
  <si>
    <t>aplicacion web de Trivias</t>
  </si>
  <si>
    <t>Aplicacion web de trivias en las cuales se puede jugar distintas trivias para ganar puntos y premios: permite administrar las trivias y categorias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</si>
</sst>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1"/>
      <color theme="0"/>
      <name val="Calibri"/>
      <family val="2"/>
      <scheme val="minor"/>
    </font>
    <font>
      <sz val="10"/>
      <name val="Arial"/>
      <family val="2"/>
    </font>
    <font>
      <b/>
      <sz val="10"/>
      <color theme="0"/>
      <name val="Arial"/>
      <family val="2"/>
    </font>
    <font>
      <sz val="10"/>
      <color indexed="8"/>
      <name val="Arial"/>
      <family val="2"/>
    </font>
    <font>
      <b/>
      <sz val="10"/>
      <color theme="1"/>
      <name val="Arial"/>
      <family val="2"/>
    </font>
    <font>
      <u/>
      <sz val="11"/>
      <color theme="10"/>
      <name val="Calibri"/>
      <family val="2"/>
      <scheme val="minor"/>
    </font>
    <font>
      <u/>
      <sz val="11"/>
      <color theme="11"/>
      <name val="Calibri"/>
      <family val="2"/>
      <scheme val="minor"/>
    </font>
  </fonts>
  <fills count="7">
    <fill>
      <patternFill patternType="none"/>
    </fill>
    <fill>
      <patternFill patternType="gray125"/>
    </fill>
    <fill>
      <patternFill patternType="solid">
        <fgColor theme="0" tint="-0.499984740745262"/>
        <bgColor indexed="64"/>
      </patternFill>
    </fill>
    <fill>
      <patternFill patternType="solid">
        <fgColor theme="0" tint="-0.14999847407452621"/>
        <bgColor indexed="64"/>
      </patternFill>
    </fill>
    <fill>
      <patternFill patternType="solid">
        <fgColor theme="5"/>
        <bgColor indexed="64"/>
      </patternFill>
    </fill>
    <fill>
      <patternFill patternType="solid">
        <fgColor theme="5"/>
        <bgColor theme="5"/>
      </patternFill>
    </fill>
    <fill>
      <patternFill patternType="solid">
        <fgColor theme="0"/>
        <bgColor indexed="64"/>
      </patternFill>
    </fill>
  </fills>
  <borders count="33">
    <border>
      <left/>
      <right/>
      <top/>
      <bottom/>
      <diagonal/>
    </border>
    <border>
      <left style="thin">
        <color theme="1" tint="0.249977111117893"/>
      </left>
      <right/>
      <top style="thin">
        <color theme="1" tint="0.249977111117893"/>
      </top>
      <bottom style="thin">
        <color theme="1" tint="0.249977111117893"/>
      </bottom>
      <diagonal/>
    </border>
    <border>
      <left/>
      <right style="thin">
        <color theme="1" tint="0.249977111117893"/>
      </right>
      <top style="thin">
        <color theme="1" tint="0.249977111117893"/>
      </top>
      <bottom style="thin">
        <color theme="1" tint="0.249977111117893"/>
      </bottom>
      <diagonal/>
    </border>
    <border>
      <left/>
      <right/>
      <top style="thin">
        <color theme="1" tint="0.249977111117893"/>
      </top>
      <bottom style="thin">
        <color theme="1" tint="0.249977111117893"/>
      </bottom>
      <diagonal/>
    </border>
    <border>
      <left style="thin">
        <color theme="1" tint="0.249977111117893"/>
      </left>
      <right/>
      <top style="thin">
        <color auto="1"/>
      </top>
      <bottom style="thin">
        <color theme="1" tint="0.249977111117893"/>
      </bottom>
      <diagonal/>
    </border>
    <border>
      <left/>
      <right/>
      <top style="thin">
        <color auto="1"/>
      </top>
      <bottom style="thin">
        <color theme="1" tint="0.249977111117893"/>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diagonal/>
    </border>
    <border>
      <left style="thin">
        <color auto="1"/>
      </left>
      <right style="medium">
        <color auto="1"/>
      </right>
      <top style="thin">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diagonal/>
    </border>
    <border>
      <left style="thin">
        <color auto="1"/>
      </left>
      <right style="thin">
        <color auto="1"/>
      </right>
      <top style="medium">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bottom/>
      <diagonal/>
    </border>
    <border>
      <left style="medium">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medium">
        <color auto="1"/>
      </right>
      <top/>
      <bottom style="thin">
        <color auto="1"/>
      </bottom>
      <diagonal/>
    </border>
    <border>
      <left/>
      <right style="thin">
        <color auto="1"/>
      </right>
      <top/>
      <bottom style="thin">
        <color auto="1"/>
      </bottom>
      <diagonal/>
    </border>
  </borders>
  <cellStyleXfs count="319">
    <xf numFmtId="0" fontId="0" fillId="0" borderId="0"/>
    <xf numFmtId="0" fontId="2"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cellStyleXfs>
  <cellXfs count="99">
    <xf numFmtId="0" fontId="0" fillId="0" borderId="0" xfId="0"/>
    <xf numFmtId="0" fontId="0" fillId="0" borderId="6" xfId="0" applyBorder="1" applyAlignment="1">
      <alignment horizontal="center" vertical="center" wrapText="1"/>
    </xf>
    <xf numFmtId="0" fontId="0" fillId="0" borderId="6" xfId="0" applyBorder="1"/>
    <xf numFmtId="0" fontId="0" fillId="0" borderId="6" xfId="0" applyBorder="1" applyAlignment="1">
      <alignment horizontal="left" vertical="center" wrapText="1"/>
    </xf>
    <xf numFmtId="14" fontId="0" fillId="0" borderId="6" xfId="0" applyNumberFormat="1" applyBorder="1"/>
    <xf numFmtId="0" fontId="0" fillId="0" borderId="6" xfId="0" applyBorder="1" applyAlignment="1">
      <alignment horizontal="center" vertical="top" wrapText="1"/>
    </xf>
    <xf numFmtId="0" fontId="0" fillId="0" borderId="6" xfId="0" applyBorder="1" applyAlignment="1">
      <alignment horizontal="left" vertical="top" wrapText="1"/>
    </xf>
    <xf numFmtId="0" fontId="0" fillId="0" borderId="7" xfId="0" applyBorder="1" applyAlignment="1">
      <alignment horizontal="center" vertical="top" wrapText="1"/>
    </xf>
    <xf numFmtId="0" fontId="0" fillId="0" borderId="7" xfId="0" applyBorder="1" applyAlignment="1">
      <alignment horizontal="left" vertical="top" wrapText="1"/>
    </xf>
    <xf numFmtId="0" fontId="0" fillId="0" borderId="12" xfId="0" applyBorder="1" applyAlignment="1">
      <alignment horizontal="left" vertical="top" wrapText="1"/>
    </xf>
    <xf numFmtId="0" fontId="0" fillId="0" borderId="12" xfId="0" applyBorder="1" applyAlignment="1">
      <alignment horizontal="center" vertical="top" wrapText="1"/>
    </xf>
    <xf numFmtId="0" fontId="0" fillId="0" borderId="13" xfId="0" applyBorder="1" applyAlignment="1">
      <alignment horizontal="left" vertical="top" wrapText="1"/>
    </xf>
    <xf numFmtId="0" fontId="0" fillId="0" borderId="15" xfId="0" applyBorder="1" applyAlignment="1">
      <alignment horizontal="left" vertical="top" wrapText="1"/>
    </xf>
    <xf numFmtId="0" fontId="0" fillId="0" borderId="18" xfId="0" applyBorder="1" applyAlignment="1">
      <alignment horizontal="left" vertical="top" wrapText="1"/>
    </xf>
    <xf numFmtId="0" fontId="0" fillId="0" borderId="18" xfId="0" applyBorder="1" applyAlignment="1">
      <alignment horizontal="center" vertical="top" wrapText="1"/>
    </xf>
    <xf numFmtId="0" fontId="0" fillId="0" borderId="20" xfId="0" applyBorder="1" applyAlignment="1">
      <alignment horizontal="left" vertical="top" wrapText="1"/>
    </xf>
    <xf numFmtId="0" fontId="0" fillId="0" borderId="23" xfId="0" applyBorder="1" applyAlignment="1">
      <alignment horizontal="left" vertical="top" wrapText="1"/>
    </xf>
    <xf numFmtId="0" fontId="1" fillId="5" borderId="27" xfId="0" applyFont="1" applyFill="1" applyBorder="1" applyAlignment="1">
      <alignment horizontal="center" vertical="top" wrapText="1"/>
    </xf>
    <xf numFmtId="0" fontId="1" fillId="5" borderId="21" xfId="0" applyFont="1" applyFill="1" applyBorder="1" applyAlignment="1">
      <alignment horizontal="center" vertical="top" wrapText="1"/>
    </xf>
    <xf numFmtId="0" fontId="1" fillId="5" borderId="26" xfId="0" applyFont="1" applyFill="1" applyBorder="1" applyAlignment="1">
      <alignment horizontal="center" vertical="top" wrapText="1"/>
    </xf>
    <xf numFmtId="0" fontId="0" fillId="0" borderId="0" xfId="0" applyAlignment="1">
      <alignment horizontal="left"/>
    </xf>
    <xf numFmtId="0" fontId="1" fillId="5" borderId="21" xfId="0" applyFont="1" applyFill="1" applyBorder="1" applyAlignment="1">
      <alignment horizontal="left" vertical="top" wrapText="1"/>
    </xf>
    <xf numFmtId="0" fontId="0" fillId="0" borderId="8" xfId="0" applyBorder="1" applyAlignment="1">
      <alignment horizontal="left" vertical="top" wrapText="1"/>
    </xf>
    <xf numFmtId="0" fontId="0" fillId="0" borderId="27" xfId="0" applyBorder="1" applyAlignment="1">
      <alignment horizontal="center" vertical="top" wrapText="1"/>
    </xf>
    <xf numFmtId="0" fontId="0" fillId="0" borderId="21" xfId="0" applyBorder="1" applyAlignment="1">
      <alignment horizontal="left" vertical="top" wrapText="1"/>
    </xf>
    <xf numFmtId="0" fontId="0" fillId="0" borderId="21" xfId="0" applyBorder="1" applyAlignment="1">
      <alignment horizontal="center" vertical="top" wrapText="1"/>
    </xf>
    <xf numFmtId="0" fontId="0" fillId="0" borderId="26" xfId="0" applyBorder="1" applyAlignment="1">
      <alignment horizontal="left" vertical="top" wrapText="1"/>
    </xf>
    <xf numFmtId="0" fontId="0" fillId="0" borderId="28" xfId="0" applyBorder="1" applyAlignment="1">
      <alignment horizontal="left" vertical="top" wrapText="1"/>
    </xf>
    <xf numFmtId="0" fontId="0" fillId="0" borderId="15" xfId="0" applyBorder="1"/>
    <xf numFmtId="0" fontId="0" fillId="0" borderId="6" xfId="0" applyBorder="1" applyAlignment="1">
      <alignment horizontal="left" vertical="top" wrapText="1"/>
    </xf>
    <xf numFmtId="0" fontId="0" fillId="0" borderId="18" xfId="0" applyBorder="1" applyAlignment="1">
      <alignment horizontal="left" vertical="top" wrapText="1"/>
    </xf>
    <xf numFmtId="0" fontId="0" fillId="0" borderId="29" xfId="0" applyBorder="1" applyAlignment="1">
      <alignment horizontal="center" vertical="top" wrapText="1"/>
    </xf>
    <xf numFmtId="0" fontId="0" fillId="0" borderId="12" xfId="0" applyBorder="1" applyAlignment="1">
      <alignment horizontal="left" vertical="top" wrapText="1"/>
    </xf>
    <xf numFmtId="0" fontId="0" fillId="0" borderId="6" xfId="0" applyBorder="1" applyAlignment="1">
      <alignment horizontal="left" vertical="top" wrapText="1"/>
    </xf>
    <xf numFmtId="0" fontId="0" fillId="0" borderId="14" xfId="0" applyBorder="1" applyAlignment="1">
      <alignment horizontal="center" vertical="top" wrapText="1"/>
    </xf>
    <xf numFmtId="0" fontId="0" fillId="0" borderId="11" xfId="0" applyBorder="1" applyAlignment="1">
      <alignment horizontal="left" vertical="top" wrapText="1"/>
    </xf>
    <xf numFmtId="0" fontId="0" fillId="0" borderId="9"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top" wrapText="1"/>
    </xf>
    <xf numFmtId="0" fontId="0" fillId="0" borderId="31" xfId="0" applyBorder="1"/>
    <xf numFmtId="0" fontId="0" fillId="0" borderId="32" xfId="0" applyBorder="1"/>
    <xf numFmtId="0" fontId="0" fillId="0" borderId="23" xfId="0" applyBorder="1" applyAlignment="1">
      <alignment horizontal="left" vertical="center" wrapText="1"/>
    </xf>
    <xf numFmtId="0" fontId="3" fillId="2" borderId="1" xfId="0" applyFont="1" applyFill="1" applyBorder="1" applyAlignment="1">
      <alignment horizontal="left" vertical="top" wrapText="1"/>
    </xf>
    <xf numFmtId="0" fontId="3" fillId="2" borderId="3" xfId="0" applyFont="1" applyFill="1" applyBorder="1" applyAlignment="1">
      <alignment horizontal="left" vertical="top" wrapText="1"/>
    </xf>
    <xf numFmtId="0" fontId="3" fillId="2" borderId="2" xfId="0" applyFont="1" applyFill="1" applyBorder="1" applyAlignment="1">
      <alignment horizontal="left" vertical="top" wrapText="1"/>
    </xf>
    <xf numFmtId="0" fontId="4" fillId="3" borderId="1" xfId="0" applyFont="1" applyFill="1" applyBorder="1" applyAlignment="1">
      <alignment horizontal="left" vertical="top" wrapText="1"/>
    </xf>
    <xf numFmtId="0" fontId="4" fillId="3" borderId="3" xfId="0" applyFont="1" applyFill="1" applyBorder="1" applyAlignment="1">
      <alignment horizontal="left" vertical="top" wrapText="1"/>
    </xf>
    <xf numFmtId="0" fontId="4" fillId="3" borderId="2" xfId="0" applyFont="1" applyFill="1" applyBorder="1" applyAlignment="1">
      <alignment horizontal="left" vertical="top" wrapText="1"/>
    </xf>
    <xf numFmtId="0" fontId="5" fillId="4" borderId="4" xfId="1" applyFont="1" applyFill="1" applyBorder="1" applyAlignment="1">
      <alignment horizontal="center" vertical="top" wrapText="1"/>
    </xf>
    <xf numFmtId="0" fontId="5" fillId="4" borderId="5" xfId="1" applyFont="1" applyFill="1" applyBorder="1" applyAlignment="1">
      <alignment horizontal="center" vertical="top" wrapText="1"/>
    </xf>
    <xf numFmtId="0" fontId="4" fillId="3" borderId="1" xfId="0" applyFont="1" applyFill="1" applyBorder="1" applyAlignment="1">
      <alignment horizontal="left" vertical="center" wrapText="1"/>
    </xf>
    <xf numFmtId="0" fontId="4" fillId="3" borderId="3" xfId="0" applyFont="1" applyFill="1" applyBorder="1" applyAlignment="1">
      <alignment horizontal="left" vertical="center" wrapText="1"/>
    </xf>
    <xf numFmtId="0" fontId="4" fillId="3" borderId="2" xfId="0" applyFont="1" applyFill="1" applyBorder="1" applyAlignment="1">
      <alignment horizontal="left" vertical="center" wrapText="1"/>
    </xf>
    <xf numFmtId="0" fontId="0" fillId="0" borderId="10" xfId="0" applyBorder="1" applyAlignment="1">
      <alignment horizontal="center" vertical="top" wrapText="1"/>
    </xf>
    <xf numFmtId="0" fontId="0" fillId="0" borderId="14" xfId="0" applyBorder="1" applyAlignment="1">
      <alignment horizontal="center" vertical="top" wrapText="1"/>
    </xf>
    <xf numFmtId="0" fontId="0" fillId="0" borderId="16" xfId="0" applyBorder="1" applyAlignment="1">
      <alignment horizontal="center" vertical="top" wrapText="1"/>
    </xf>
    <xf numFmtId="0" fontId="0" fillId="0" borderId="11" xfId="0" applyBorder="1" applyAlignment="1">
      <alignment horizontal="left" vertical="top" wrapText="1"/>
    </xf>
    <xf numFmtId="0" fontId="0" fillId="0" borderId="9" xfId="0" applyBorder="1" applyAlignment="1">
      <alignment horizontal="left" vertical="top" wrapText="1"/>
    </xf>
    <xf numFmtId="0" fontId="0" fillId="0" borderId="17" xfId="0" applyBorder="1" applyAlignment="1">
      <alignment horizontal="left" vertical="top" wrapText="1"/>
    </xf>
    <xf numFmtId="0" fontId="0" fillId="0" borderId="30" xfId="0" applyFont="1" applyBorder="1" applyAlignment="1">
      <alignment horizontal="left" vertical="top" wrapText="1"/>
    </xf>
    <xf numFmtId="0" fontId="0" fillId="0" borderId="11" xfId="0" applyFont="1" applyBorder="1" applyAlignment="1">
      <alignment horizontal="left" vertical="top" wrapText="1"/>
    </xf>
    <xf numFmtId="0" fontId="0" fillId="0" borderId="12" xfId="0" applyFont="1" applyBorder="1" applyAlignment="1">
      <alignment horizontal="left" vertical="top" wrapText="1"/>
    </xf>
    <xf numFmtId="0" fontId="0" fillId="0" borderId="7" xfId="0" applyFont="1" applyBorder="1" applyAlignment="1">
      <alignment horizontal="left" vertical="top" wrapText="1"/>
    </xf>
    <xf numFmtId="0" fontId="0" fillId="0" borderId="7" xfId="0" applyFont="1" applyBorder="1" applyAlignment="1">
      <alignment horizontal="center" vertical="top" wrapText="1"/>
    </xf>
    <xf numFmtId="0" fontId="0" fillId="0" borderId="13" xfId="0" applyFont="1" applyBorder="1" applyAlignment="1">
      <alignment horizontal="left" vertical="top" wrapText="1"/>
    </xf>
    <xf numFmtId="0" fontId="0" fillId="0" borderId="9" xfId="0" applyFont="1" applyBorder="1" applyAlignment="1">
      <alignment horizontal="left" vertical="top" wrapText="1"/>
    </xf>
    <xf numFmtId="0" fontId="0" fillId="0" borderId="23" xfId="0" applyFont="1" applyBorder="1" applyAlignment="1">
      <alignment horizontal="left" vertical="top" wrapText="1"/>
    </xf>
    <xf numFmtId="0" fontId="0" fillId="0" borderId="6" xfId="0" applyFont="1" applyBorder="1" applyAlignment="1">
      <alignment horizontal="left" vertical="top" wrapText="1"/>
    </xf>
    <xf numFmtId="0" fontId="0" fillId="0" borderId="6" xfId="0" applyFont="1" applyBorder="1" applyAlignment="1">
      <alignment horizontal="center" vertical="top" wrapText="1"/>
    </xf>
    <xf numFmtId="0" fontId="0" fillId="0" borderId="25" xfId="0" applyFont="1" applyBorder="1" applyAlignment="1">
      <alignment horizontal="left" vertical="top" wrapText="1"/>
    </xf>
    <xf numFmtId="0" fontId="0" fillId="0" borderId="20" xfId="0" applyFont="1" applyBorder="1" applyAlignment="1">
      <alignment horizontal="left" vertical="top" wrapText="1"/>
    </xf>
    <xf numFmtId="0" fontId="0" fillId="0" borderId="8" xfId="0" applyFont="1" applyBorder="1" applyAlignment="1">
      <alignment horizontal="left" vertical="top" wrapText="1"/>
    </xf>
    <xf numFmtId="0" fontId="0" fillId="0" borderId="8" xfId="0" applyFont="1" applyBorder="1" applyAlignment="1">
      <alignment horizontal="center" vertical="top" wrapText="1"/>
    </xf>
    <xf numFmtId="0" fontId="0" fillId="6" borderId="11" xfId="0" applyFont="1" applyFill="1" applyBorder="1" applyAlignment="1">
      <alignment horizontal="left" vertical="top" wrapText="1"/>
    </xf>
    <xf numFmtId="0" fontId="0" fillId="6" borderId="9" xfId="0" applyFont="1" applyFill="1" applyBorder="1" applyAlignment="1">
      <alignment horizontal="left" vertical="top" wrapText="1"/>
    </xf>
    <xf numFmtId="0" fontId="0" fillId="6" borderId="11" xfId="0" applyFill="1" applyBorder="1" applyAlignment="1">
      <alignment horizontal="left" vertical="top" wrapText="1"/>
    </xf>
    <xf numFmtId="0" fontId="0" fillId="6" borderId="9" xfId="0" applyFill="1" applyBorder="1" applyAlignment="1">
      <alignment horizontal="left" vertical="top" wrapText="1"/>
    </xf>
    <xf numFmtId="0" fontId="0" fillId="0" borderId="11" xfId="0" applyFont="1" applyBorder="1" applyAlignment="1">
      <alignment vertical="top" wrapText="1"/>
    </xf>
    <xf numFmtId="0" fontId="0" fillId="0" borderId="11" xfId="0" applyFont="1" applyBorder="1" applyAlignment="1">
      <alignment horizontal="left" vertical="top" wrapText="1"/>
    </xf>
    <xf numFmtId="0" fontId="0" fillId="0" borderId="22" xfId="0" applyFont="1" applyBorder="1" applyAlignment="1">
      <alignment horizontal="left" vertical="top" wrapText="1"/>
    </xf>
    <xf numFmtId="0" fontId="0" fillId="0" borderId="12" xfId="0" applyFont="1" applyBorder="1" applyAlignment="1">
      <alignment horizontal="center" vertical="top" wrapText="1"/>
    </xf>
    <xf numFmtId="0" fontId="0" fillId="0" borderId="24" xfId="0" applyFont="1" applyBorder="1" applyAlignment="1">
      <alignment horizontal="left" vertical="top" wrapText="1"/>
    </xf>
    <xf numFmtId="0" fontId="0" fillId="0" borderId="9" xfId="0" applyFont="1" applyBorder="1" applyAlignment="1">
      <alignment vertical="top" wrapText="1"/>
    </xf>
    <xf numFmtId="0" fontId="0" fillId="0" borderId="15" xfId="0" applyFont="1" applyBorder="1" applyAlignment="1">
      <alignment horizontal="left" vertical="top" wrapText="1"/>
    </xf>
    <xf numFmtId="0" fontId="0" fillId="6" borderId="12" xfId="0" applyFill="1" applyBorder="1" applyAlignment="1">
      <alignment horizontal="left" vertical="top" wrapText="1"/>
    </xf>
    <xf numFmtId="0" fontId="0" fillId="6" borderId="12" xfId="0" applyFill="1" applyBorder="1" applyAlignment="1">
      <alignment horizontal="center" vertical="top" wrapText="1"/>
    </xf>
    <xf numFmtId="0" fontId="0" fillId="6" borderId="13" xfId="0" applyFill="1" applyBorder="1" applyAlignment="1">
      <alignment horizontal="left" vertical="top" wrapText="1"/>
    </xf>
    <xf numFmtId="0" fontId="0" fillId="6" borderId="6" xfId="0" applyFill="1" applyBorder="1" applyAlignment="1">
      <alignment horizontal="left" vertical="top" wrapText="1"/>
    </xf>
    <xf numFmtId="0" fontId="0" fillId="6" borderId="6" xfId="0" applyFill="1" applyBorder="1" applyAlignment="1">
      <alignment horizontal="center" vertical="top" wrapText="1"/>
    </xf>
    <xf numFmtId="0" fontId="0" fillId="6" borderId="15" xfId="0" applyFill="1" applyBorder="1" applyAlignment="1">
      <alignment horizontal="left" vertical="top" wrapText="1"/>
    </xf>
    <xf numFmtId="0" fontId="0" fillId="6" borderId="17" xfId="0" applyFill="1" applyBorder="1" applyAlignment="1">
      <alignment horizontal="left" vertical="top" wrapText="1"/>
    </xf>
    <xf numFmtId="0" fontId="0" fillId="6" borderId="18" xfId="0" applyFill="1" applyBorder="1" applyAlignment="1">
      <alignment horizontal="left" vertical="top" wrapText="1"/>
    </xf>
    <xf numFmtId="0" fontId="0" fillId="6" borderId="18" xfId="0" applyFill="1" applyBorder="1" applyAlignment="1">
      <alignment horizontal="center" vertical="top" wrapText="1"/>
    </xf>
    <xf numFmtId="0" fontId="0" fillId="6" borderId="19" xfId="0" applyFill="1" applyBorder="1" applyAlignment="1">
      <alignment horizontal="left" vertical="top" wrapText="1"/>
    </xf>
    <xf numFmtId="0" fontId="0" fillId="0" borderId="9" xfId="0" applyFont="1" applyBorder="1" applyAlignment="1">
      <alignment horizontal="left" vertical="top" wrapText="1"/>
    </xf>
    <xf numFmtId="0" fontId="0" fillId="6" borderId="9" xfId="0" applyFont="1" applyFill="1" applyBorder="1" applyAlignment="1">
      <alignment horizontal="left" vertical="top" wrapText="1"/>
    </xf>
    <xf numFmtId="0" fontId="0" fillId="0" borderId="11" xfId="0" applyBorder="1" applyAlignment="1">
      <alignment horizontal="center" vertical="top" wrapText="1"/>
    </xf>
    <xf numFmtId="0" fontId="0" fillId="0" borderId="17" xfId="0" applyBorder="1" applyAlignment="1">
      <alignment horizontal="center" vertical="top" wrapText="1"/>
    </xf>
    <xf numFmtId="0" fontId="6" fillId="0" borderId="0" xfId="318"/>
  </cellXfs>
  <cellStyles count="319">
    <cellStyle name="Hipervínculo" xfId="2" builtinId="8" hidden="1"/>
    <cellStyle name="Hipervínculo" xfId="4" builtinId="8" hidden="1"/>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xfId="224" builtinId="8" hidden="1"/>
    <cellStyle name="Hipervínculo" xfId="226" builtinId="8" hidden="1"/>
    <cellStyle name="Hipervínculo" xfId="228" builtinId="8" hidden="1"/>
    <cellStyle name="Hipervínculo" xfId="230" builtinId="8" hidden="1"/>
    <cellStyle name="Hipervínculo" xfId="232" builtinId="8" hidden="1"/>
    <cellStyle name="Hipervínculo" xfId="234" builtinId="8" hidden="1"/>
    <cellStyle name="Hipervínculo" xfId="236" builtinId="8" hidden="1"/>
    <cellStyle name="Hipervínculo" xfId="238" builtinId="8" hidden="1"/>
    <cellStyle name="Hipervínculo" xfId="240" builtinId="8" hidden="1"/>
    <cellStyle name="Hipervínculo" xfId="242" builtinId="8" hidden="1"/>
    <cellStyle name="Hipervínculo" xfId="244" builtinId="8" hidden="1"/>
    <cellStyle name="Hipervínculo" xfId="246" builtinId="8" hidden="1"/>
    <cellStyle name="Hipervínculo" xfId="248" builtinId="8" hidden="1"/>
    <cellStyle name="Hipervínculo" xfId="250" builtinId="8" hidden="1"/>
    <cellStyle name="Hipervínculo" xfId="252" builtinId="8" hidden="1"/>
    <cellStyle name="Hipervínculo" xfId="254" builtinId="8" hidden="1"/>
    <cellStyle name="Hipervínculo" xfId="256" builtinId="8" hidden="1"/>
    <cellStyle name="Hipervínculo" xfId="258" builtinId="8" hidden="1"/>
    <cellStyle name="Hipervínculo" xfId="260" builtinId="8" hidden="1"/>
    <cellStyle name="Hipervínculo" xfId="262" builtinId="8" hidden="1"/>
    <cellStyle name="Hipervínculo" xfId="264" builtinId="8" hidden="1"/>
    <cellStyle name="Hipervínculo" xfId="266" builtinId="8" hidden="1"/>
    <cellStyle name="Hipervínculo" xfId="268" builtinId="8" hidden="1"/>
    <cellStyle name="Hipervínculo" xfId="270" builtinId="8" hidden="1"/>
    <cellStyle name="Hipervínculo" xfId="272" builtinId="8" hidden="1"/>
    <cellStyle name="Hipervínculo" xfId="274" builtinId="8" hidden="1"/>
    <cellStyle name="Hipervínculo" xfId="276" builtinId="8" hidden="1"/>
    <cellStyle name="Hipervínculo" xfId="278" builtinId="8" hidden="1"/>
    <cellStyle name="Hipervínculo" xfId="280" builtinId="8" hidden="1"/>
    <cellStyle name="Hipervínculo" xfId="282" builtinId="8" hidden="1"/>
    <cellStyle name="Hipervínculo" xfId="284" builtinId="8" hidden="1"/>
    <cellStyle name="Hipervínculo" xfId="286" builtinId="8" hidden="1"/>
    <cellStyle name="Hipervínculo" xfId="288" builtinId="8" hidden="1"/>
    <cellStyle name="Hipervínculo" xfId="290" builtinId="8" hidden="1"/>
    <cellStyle name="Hipervínculo" xfId="292" builtinId="8" hidden="1"/>
    <cellStyle name="Hipervínculo" xfId="294" builtinId="8" hidden="1"/>
    <cellStyle name="Hipervínculo" xfId="296" builtinId="8" hidden="1"/>
    <cellStyle name="Hipervínculo" xfId="298" builtinId="8" hidden="1"/>
    <cellStyle name="Hipervínculo" xfId="300" builtinId="8" hidden="1"/>
    <cellStyle name="Hipervínculo" xfId="302" builtinId="8" hidden="1"/>
    <cellStyle name="Hipervínculo" xfId="304" builtinId="8" hidden="1"/>
    <cellStyle name="Hipervínculo" xfId="306" builtinId="8" hidden="1"/>
    <cellStyle name="Hipervínculo" xfId="308" builtinId="8" hidden="1"/>
    <cellStyle name="Hipervínculo" xfId="310" builtinId="8" hidden="1"/>
    <cellStyle name="Hipervínculo" xfId="312" builtinId="8" hidden="1"/>
    <cellStyle name="Hipervínculo" xfId="314" builtinId="8" hidden="1"/>
    <cellStyle name="Hipervínculo" xfId="316" builtinId="8" hidden="1"/>
    <cellStyle name="Hipervínculo" xfId="318" builtinId="8"/>
    <cellStyle name="Hipervínculo visitado" xfId="3" builtinId="9" hidden="1"/>
    <cellStyle name="Hipervínculo visitado" xfId="5" builtinId="9"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Hipervínculo visitado" xfId="225" builtinId="9" hidden="1"/>
    <cellStyle name="Hipervínculo visitado" xfId="227" builtinId="9" hidden="1"/>
    <cellStyle name="Hipervínculo visitado" xfId="229" builtinId="9" hidden="1"/>
    <cellStyle name="Hipervínculo visitado" xfId="231" builtinId="9" hidden="1"/>
    <cellStyle name="Hipervínculo visitado" xfId="233" builtinId="9" hidden="1"/>
    <cellStyle name="Hipervínculo visitado" xfId="235" builtinId="9" hidden="1"/>
    <cellStyle name="Hipervínculo visitado" xfId="237" builtinId="9" hidden="1"/>
    <cellStyle name="Hipervínculo visitado" xfId="239" builtinId="9" hidden="1"/>
    <cellStyle name="Hipervínculo visitado" xfId="241" builtinId="9" hidden="1"/>
    <cellStyle name="Hipervínculo visitado" xfId="243" builtinId="9" hidden="1"/>
    <cellStyle name="Hipervínculo visitado" xfId="245" builtinId="9" hidden="1"/>
    <cellStyle name="Hipervínculo visitado" xfId="247" builtinId="9" hidden="1"/>
    <cellStyle name="Hipervínculo visitado" xfId="249" builtinId="9" hidden="1"/>
    <cellStyle name="Hipervínculo visitado" xfId="251" builtinId="9" hidden="1"/>
    <cellStyle name="Hipervínculo visitado" xfId="253" builtinId="9" hidden="1"/>
    <cellStyle name="Hipervínculo visitado" xfId="255" builtinId="9" hidden="1"/>
    <cellStyle name="Hipervínculo visitado" xfId="257" builtinId="9" hidden="1"/>
    <cellStyle name="Hipervínculo visitado" xfId="259" builtinId="9" hidden="1"/>
    <cellStyle name="Hipervínculo visitado" xfId="261" builtinId="9" hidden="1"/>
    <cellStyle name="Hipervínculo visitado" xfId="263" builtinId="9" hidden="1"/>
    <cellStyle name="Hipervínculo visitado" xfId="265" builtinId="9" hidden="1"/>
    <cellStyle name="Hipervínculo visitado" xfId="267" builtinId="9" hidden="1"/>
    <cellStyle name="Hipervínculo visitado" xfId="269" builtinId="9" hidden="1"/>
    <cellStyle name="Hipervínculo visitado" xfId="271" builtinId="9" hidden="1"/>
    <cellStyle name="Hipervínculo visitado" xfId="273" builtinId="9" hidden="1"/>
    <cellStyle name="Hipervínculo visitado" xfId="275" builtinId="9" hidden="1"/>
    <cellStyle name="Hipervínculo visitado" xfId="277" builtinId="9" hidden="1"/>
    <cellStyle name="Hipervínculo visitado" xfId="279" builtinId="9" hidden="1"/>
    <cellStyle name="Hipervínculo visitado" xfId="281" builtinId="9" hidden="1"/>
    <cellStyle name="Hipervínculo visitado" xfId="283" builtinId="9" hidden="1"/>
    <cellStyle name="Hipervínculo visitado" xfId="285" builtinId="9" hidden="1"/>
    <cellStyle name="Hipervínculo visitado" xfId="287" builtinId="9" hidden="1"/>
    <cellStyle name="Hipervínculo visitado" xfId="289" builtinId="9" hidden="1"/>
    <cellStyle name="Hipervínculo visitado" xfId="291" builtinId="9" hidden="1"/>
    <cellStyle name="Hipervínculo visitado" xfId="293" builtinId="9" hidden="1"/>
    <cellStyle name="Hipervínculo visitado" xfId="295" builtinId="9" hidden="1"/>
    <cellStyle name="Hipervínculo visitado" xfId="297" builtinId="9" hidden="1"/>
    <cellStyle name="Hipervínculo visitado" xfId="299" builtinId="9" hidden="1"/>
    <cellStyle name="Hipervínculo visitado" xfId="301" builtinId="9" hidden="1"/>
    <cellStyle name="Hipervínculo visitado" xfId="303" builtinId="9" hidden="1"/>
    <cellStyle name="Hipervínculo visitado" xfId="305" builtinId="9" hidden="1"/>
    <cellStyle name="Hipervínculo visitado" xfId="307" builtinId="9" hidden="1"/>
    <cellStyle name="Hipervínculo visitado" xfId="309" builtinId="9" hidden="1"/>
    <cellStyle name="Hipervínculo visitado" xfId="311" builtinId="9" hidden="1"/>
    <cellStyle name="Hipervínculo visitado" xfId="313" builtinId="9" hidden="1"/>
    <cellStyle name="Hipervínculo visitado" xfId="315" builtinId="9" hidden="1"/>
    <cellStyle name="Hipervínculo visitado" xfId="317" builtinId="9" hidden="1"/>
    <cellStyle name="Normal" xfId="0" builtinId="0"/>
    <cellStyle name="Normal 2" xfId="1"/>
  </cellStyles>
  <dxfs count="6">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133350</xdr:rowOff>
    </xdr:from>
    <xdr:to>
      <xdr:col>7</xdr:col>
      <xdr:colOff>481516</xdr:colOff>
      <xdr:row>3</xdr:row>
      <xdr:rowOff>24435</xdr:rowOff>
    </xdr:to>
    <xdr:sp macro="" textlink="">
      <xdr:nvSpPr>
        <xdr:cNvPr id="2" name="CuadroTexto 1">
          <a:extLst>
            <a:ext uri="{FF2B5EF4-FFF2-40B4-BE49-F238E27FC236}">
              <a16:creationId xmlns:a16="http://schemas.microsoft.com/office/drawing/2014/main" id="{00000000-0008-0000-0000-000002000000}"/>
            </a:ext>
          </a:extLst>
        </xdr:cNvPr>
        <xdr:cNvSpPr txBox="1"/>
      </xdr:nvSpPr>
      <xdr:spPr>
        <a:xfrm>
          <a:off x="676275" y="323850"/>
          <a:ext cx="4072441" cy="272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s-VE" sz="1400" b="1">
              <a:solidFill>
                <a:schemeClr val="tx1">
                  <a:lumMod val="50000"/>
                  <a:lumOff val="50000"/>
                </a:schemeClr>
              </a:solidFill>
              <a:latin typeface="+mn-lt"/>
              <a:ea typeface="+mn-ea"/>
              <a:cs typeface="+mn-cs"/>
            </a:rPr>
            <a:t>Pruebas y Control de Calidad</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athy\Downloads\Matriz%20de%20Pruebas%20sga%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ción General "/>
      <sheetName val="Casos de prueba"/>
    </sheetNames>
    <sheetDataSet>
      <sheetData sheetId="0"/>
      <sheetData sheetId="1"/>
    </sheetDataSet>
  </externalBook>
</externalLink>
</file>

<file path=xl/tables/table1.xml><?xml version="1.0" encoding="utf-8"?>
<table xmlns="http://schemas.openxmlformats.org/spreadsheetml/2006/main" id="3" name="Tabla3" displayName="Tabla3" ref="B12:G13" totalsRowShown="0" headerRowDxfId="5">
  <autoFilter ref="B12:G13"/>
  <tableColumns count="6">
    <tableColumn id="1" name="Fecha de Entrega" dataDxfId="4"/>
    <tableColumn id="2" name="Versión Entregada" dataDxfId="3"/>
    <tableColumn id="3" name="Descripción de la Versión" dataDxfId="2"/>
    <tableColumn id="4" name="Observaciones" dataDxfId="1"/>
    <tableColumn id="5" name="Nombre y Versión del Documento Utilizado" dataDxfId="0"/>
    <tableColumn id="6" name="Ambiente de Pruebas" dataCellStyle="Hipervínculo"/>
  </tableColumns>
  <tableStyleInfo name="TableStyleLight10"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hyperlink" Target="http://127.0.0.1:50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J21"/>
  <sheetViews>
    <sheetView showGridLines="0" workbookViewId="0">
      <selection activeCell="G13" sqref="G13"/>
    </sheetView>
  </sheetViews>
  <sheetFormatPr baseColWidth="10" defaultColWidth="9.140625" defaultRowHeight="15" x14ac:dyDescent="0.25"/>
  <cols>
    <col min="2" max="3" width="12" customWidth="1"/>
    <col min="4" max="4" width="13.140625" customWidth="1"/>
    <col min="5" max="5" width="28.140625" customWidth="1"/>
    <col min="6" max="6" width="45.140625" customWidth="1"/>
    <col min="7" max="7" width="36.28515625" customWidth="1"/>
    <col min="8" max="10" width="9.140625" customWidth="1"/>
  </cols>
  <sheetData>
    <row r="5" spans="2:10" x14ac:dyDescent="0.25">
      <c r="B5" s="48" t="s">
        <v>0</v>
      </c>
      <c r="C5" s="49"/>
      <c r="D5" s="49"/>
      <c r="E5" s="49"/>
      <c r="F5" s="49"/>
      <c r="G5" s="49"/>
      <c r="H5" s="49"/>
      <c r="I5" s="49"/>
      <c r="J5" s="49"/>
    </row>
    <row r="6" spans="2:10" x14ac:dyDescent="0.25">
      <c r="B6" s="42" t="s">
        <v>4</v>
      </c>
      <c r="C6" s="43"/>
      <c r="D6" s="44"/>
      <c r="E6" s="45" t="s">
        <v>164</v>
      </c>
      <c r="F6" s="46"/>
      <c r="G6" s="46"/>
      <c r="H6" s="46"/>
      <c r="I6" s="46"/>
      <c r="J6" s="47"/>
    </row>
    <row r="7" spans="2:10" ht="30" customHeight="1" x14ac:dyDescent="0.25">
      <c r="B7" s="42" t="s">
        <v>5</v>
      </c>
      <c r="C7" s="43"/>
      <c r="D7" s="44"/>
      <c r="E7" s="50" t="s">
        <v>165</v>
      </c>
      <c r="F7" s="51"/>
      <c r="G7" s="51"/>
      <c r="H7" s="51"/>
      <c r="I7" s="51"/>
      <c r="J7" s="52"/>
    </row>
    <row r="8" spans="2:10" x14ac:dyDescent="0.25">
      <c r="B8" s="42" t="s">
        <v>1</v>
      </c>
      <c r="C8" s="43"/>
      <c r="D8" s="44"/>
      <c r="E8" s="45" t="s">
        <v>35</v>
      </c>
      <c r="F8" s="46"/>
      <c r="G8" s="46"/>
      <c r="H8" s="46"/>
      <c r="I8" s="46"/>
      <c r="J8" s="47"/>
    </row>
    <row r="9" spans="2:10" x14ac:dyDescent="0.25">
      <c r="B9" s="42" t="s">
        <v>2</v>
      </c>
      <c r="C9" s="43"/>
      <c r="D9" s="44"/>
      <c r="E9" s="45" t="s">
        <v>160</v>
      </c>
      <c r="F9" s="46"/>
      <c r="G9" s="46"/>
      <c r="H9" s="46"/>
      <c r="I9" s="46"/>
      <c r="J9" s="47"/>
    </row>
    <row r="10" spans="2:10" ht="65.099999999999994" customHeight="1" x14ac:dyDescent="0.25">
      <c r="B10" s="42" t="s">
        <v>6</v>
      </c>
      <c r="C10" s="43"/>
      <c r="D10" s="44"/>
      <c r="E10" s="45" t="s">
        <v>161</v>
      </c>
      <c r="F10" s="46"/>
      <c r="G10" s="46"/>
      <c r="H10" s="46"/>
      <c r="I10" s="46"/>
      <c r="J10" s="47"/>
    </row>
    <row r="12" spans="2:10" ht="30" x14ac:dyDescent="0.25">
      <c r="B12" s="1" t="s">
        <v>7</v>
      </c>
      <c r="C12" s="1" t="s">
        <v>8</v>
      </c>
      <c r="D12" s="1" t="s">
        <v>9</v>
      </c>
      <c r="E12" s="1" t="s">
        <v>3</v>
      </c>
      <c r="F12" s="1" t="s">
        <v>10</v>
      </c>
      <c r="G12" s="1" t="s">
        <v>11</v>
      </c>
    </row>
    <row r="13" spans="2:10" x14ac:dyDescent="0.25">
      <c r="B13" s="4" t="s">
        <v>162</v>
      </c>
      <c r="C13" s="2" t="s">
        <v>27</v>
      </c>
      <c r="D13" s="2" t="s">
        <v>28</v>
      </c>
      <c r="E13" s="2" t="s">
        <v>33</v>
      </c>
      <c r="F13" s="2" t="s">
        <v>34</v>
      </c>
      <c r="G13" s="98" t="s">
        <v>163</v>
      </c>
    </row>
    <row r="14" spans="2:10" x14ac:dyDescent="0.25">
      <c r="B14" s="2"/>
      <c r="C14" s="2"/>
      <c r="D14" s="2"/>
      <c r="E14" s="2"/>
      <c r="F14" s="2"/>
      <c r="G14" s="2"/>
    </row>
    <row r="15" spans="2:10" x14ac:dyDescent="0.25">
      <c r="B15" s="2"/>
      <c r="C15" s="2"/>
      <c r="D15" s="2"/>
      <c r="E15" s="2"/>
      <c r="F15" s="2"/>
      <c r="G15" s="2"/>
    </row>
    <row r="16" spans="2:10" x14ac:dyDescent="0.25">
      <c r="B16" s="2"/>
      <c r="C16" s="2"/>
      <c r="D16" s="2"/>
      <c r="E16" s="2"/>
      <c r="F16" s="2"/>
      <c r="G16" s="2"/>
    </row>
    <row r="17" spans="2:7" x14ac:dyDescent="0.25">
      <c r="B17" s="2"/>
      <c r="C17" s="2"/>
      <c r="D17" s="2"/>
      <c r="E17" s="2"/>
      <c r="F17" s="2"/>
      <c r="G17" s="2"/>
    </row>
    <row r="18" spans="2:7" x14ac:dyDescent="0.25">
      <c r="B18" s="2"/>
      <c r="C18" s="2"/>
      <c r="D18" s="2"/>
      <c r="E18" s="2"/>
      <c r="F18" s="2"/>
      <c r="G18" s="2"/>
    </row>
    <row r="19" spans="2:7" x14ac:dyDescent="0.25">
      <c r="B19" s="2"/>
      <c r="C19" s="2"/>
      <c r="D19" s="2"/>
      <c r="E19" s="2"/>
      <c r="F19" s="2"/>
      <c r="G19" s="2"/>
    </row>
    <row r="20" spans="2:7" x14ac:dyDescent="0.25">
      <c r="B20" s="2"/>
      <c r="C20" s="2"/>
      <c r="D20" s="2"/>
      <c r="E20" s="2"/>
      <c r="F20" s="2"/>
      <c r="G20" s="2"/>
    </row>
    <row r="21" spans="2:7" x14ac:dyDescent="0.25">
      <c r="B21" s="2"/>
      <c r="C21" s="2"/>
      <c r="D21" s="2"/>
      <c r="E21" s="2"/>
      <c r="F21" s="2"/>
      <c r="G21" s="2"/>
    </row>
  </sheetData>
  <mergeCells count="11">
    <mergeCell ref="B9:D9"/>
    <mergeCell ref="E9:J9"/>
    <mergeCell ref="B10:D10"/>
    <mergeCell ref="E10:J10"/>
    <mergeCell ref="B5:J5"/>
    <mergeCell ref="B6:D6"/>
    <mergeCell ref="E6:J6"/>
    <mergeCell ref="B7:D7"/>
    <mergeCell ref="E7:J7"/>
    <mergeCell ref="B8:D8"/>
    <mergeCell ref="E8:J8"/>
  </mergeCells>
  <hyperlinks>
    <hyperlink ref="G13" r:id="rId1"/>
  </hyperlinks>
  <pageMargins left="0.7" right="0.7" top="0.75" bottom="0.75" header="0.3" footer="0.3"/>
  <pageSetup paperSize="9" orientation="portrait"/>
  <drawing r:id="rId2"/>
  <tableParts count="1">
    <tablePart r:id="rId3"/>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5"/>
  <sheetViews>
    <sheetView tabSelected="1" zoomScale="70" zoomScaleNormal="70" workbookViewId="0">
      <pane xSplit="2" ySplit="2" topLeftCell="C3" activePane="bottomRight" state="frozen"/>
      <selection pane="topRight" activeCell="C1" sqref="C1"/>
      <selection pane="bottomLeft" activeCell="A3" sqref="A3"/>
      <selection pane="bottomRight" activeCell="M3" sqref="M3"/>
    </sheetView>
  </sheetViews>
  <sheetFormatPr baseColWidth="10" defaultRowHeight="15" x14ac:dyDescent="0.25"/>
  <cols>
    <col min="2" max="2" width="9.7109375" customWidth="1"/>
    <col min="3" max="3" width="16.28515625" style="20" customWidth="1"/>
    <col min="4" max="4" width="14.85546875" customWidth="1"/>
    <col min="5" max="5" width="21.7109375" customWidth="1"/>
    <col min="6" max="6" width="17" customWidth="1"/>
    <col min="7" max="7" width="12" customWidth="1"/>
    <col min="8" max="8" width="33.7109375" customWidth="1"/>
    <col min="9" max="9" width="29.28515625" customWidth="1"/>
    <col min="10" max="10" width="31.28515625" customWidth="1"/>
    <col min="11" max="12" width="15.7109375" customWidth="1"/>
    <col min="13" max="13" width="21.42578125" customWidth="1"/>
  </cols>
  <sheetData>
    <row r="1" spans="2:13" ht="15.75" thickBot="1" x14ac:dyDescent="0.3"/>
    <row r="2" spans="2:13" ht="45.75" thickBot="1" x14ac:dyDescent="0.3">
      <c r="B2" s="17" t="s">
        <v>12</v>
      </c>
      <c r="C2" s="21" t="s">
        <v>64</v>
      </c>
      <c r="D2" s="18" t="s">
        <v>13</v>
      </c>
      <c r="E2" s="18" t="s">
        <v>14</v>
      </c>
      <c r="F2" s="18" t="s">
        <v>17</v>
      </c>
      <c r="G2" s="18" t="s">
        <v>29</v>
      </c>
      <c r="H2" s="18" t="s">
        <v>30</v>
      </c>
      <c r="I2" s="18" t="s">
        <v>16</v>
      </c>
      <c r="J2" s="18" t="s">
        <v>15</v>
      </c>
      <c r="K2" s="18" t="s">
        <v>18</v>
      </c>
      <c r="L2" s="18" t="s">
        <v>31</v>
      </c>
      <c r="M2" s="19" t="s">
        <v>32</v>
      </c>
    </row>
    <row r="3" spans="2:13" ht="105.95" customHeight="1" thickBot="1" x14ac:dyDescent="0.3">
      <c r="B3" s="53">
        <f>0+1</f>
        <v>1</v>
      </c>
      <c r="C3" s="73" t="s">
        <v>79</v>
      </c>
      <c r="D3" s="60" t="s">
        <v>36</v>
      </c>
      <c r="E3" s="60" t="s">
        <v>65</v>
      </c>
      <c r="F3" s="60" t="s">
        <v>71</v>
      </c>
      <c r="G3" s="61">
        <v>1</v>
      </c>
      <c r="H3" s="62" t="str">
        <f>CONCATENATE("Ir al sitio Web: ", [1]!Tabla3[Ambiente de Pruebas], "
Llenar los datos 
Presionar 'entrar'")</f>
        <v>Ir al sitio Web: http://127.0.0.1:5000/
Llenar los datos 
Presionar 'entrar'</v>
      </c>
      <c r="I3" s="62" t="s">
        <v>37</v>
      </c>
      <c r="J3" s="62" t="s">
        <v>42</v>
      </c>
      <c r="K3" s="63" t="s">
        <v>20</v>
      </c>
      <c r="L3" s="61" t="s">
        <v>75</v>
      </c>
      <c r="M3" s="64" t="s">
        <v>76</v>
      </c>
    </row>
    <row r="4" spans="2:13" ht="60" x14ac:dyDescent="0.25">
      <c r="B4" s="54"/>
      <c r="C4" s="74"/>
      <c r="D4" s="65"/>
      <c r="E4" s="65"/>
      <c r="F4" s="65"/>
      <c r="G4" s="66">
        <f>G3+1</f>
        <v>2</v>
      </c>
      <c r="H4" s="67" t="str">
        <f>CONCATENATE("Ir al sitio Web: ", [1]!Tabla3[Ambiente de Pruebas], "
Llenar los datos 
Presionar 'entrar'")</f>
        <v>Ir al sitio Web: http://127.0.0.1:5000/
Llenar los datos 
Presionar 'entrar'</v>
      </c>
      <c r="I4" s="67" t="s">
        <v>41</v>
      </c>
      <c r="J4" s="67" t="s">
        <v>43</v>
      </c>
      <c r="K4" s="68" t="s">
        <v>20</v>
      </c>
      <c r="L4" s="69" t="s">
        <v>75</v>
      </c>
      <c r="M4" s="64" t="s">
        <v>76</v>
      </c>
    </row>
    <row r="5" spans="2:13" ht="60" x14ac:dyDescent="0.25">
      <c r="B5" s="54"/>
      <c r="C5" s="74"/>
      <c r="D5" s="65"/>
      <c r="E5" s="65"/>
      <c r="F5" s="65"/>
      <c r="G5" s="66">
        <f>G4+1</f>
        <v>3</v>
      </c>
      <c r="H5" s="67" t="str">
        <f>CONCATENATE("Ir al sitio Web: ", [1]!Tabla3[Ambiente de Pruebas], "
Llenar los datos 
Presionar 'entrar'")</f>
        <v>Ir al sitio Web: http://127.0.0.1:5000/
Llenar los datos 
Presionar 'entrar'</v>
      </c>
      <c r="I5" s="67" t="s">
        <v>77</v>
      </c>
      <c r="J5" s="67" t="s">
        <v>78</v>
      </c>
      <c r="K5" s="68" t="s">
        <v>20</v>
      </c>
      <c r="L5" s="59" t="s">
        <v>75</v>
      </c>
      <c r="M5" s="70"/>
    </row>
    <row r="6" spans="2:13" ht="45" x14ac:dyDescent="0.25">
      <c r="B6" s="54"/>
      <c r="C6" s="74"/>
      <c r="D6" s="65"/>
      <c r="E6" s="65"/>
      <c r="F6" s="65"/>
      <c r="G6" s="66">
        <f>G5+1</f>
        <v>4</v>
      </c>
      <c r="H6" s="71" t="str">
        <f>CONCATENATE("Dentro del sitio Web: ", [1]!Tabla3[Ambiente de Pruebas], "
y hacer logout")</f>
        <v>Dentro del sitio Web: http://127.0.0.1:5000/
y hacer logout</v>
      </c>
      <c r="I6" s="71"/>
      <c r="J6" s="71" t="s">
        <v>67</v>
      </c>
      <c r="K6" s="72" t="s">
        <v>20</v>
      </c>
      <c r="L6" s="59" t="s">
        <v>75</v>
      </c>
      <c r="M6" s="70"/>
    </row>
    <row r="7" spans="2:13" ht="60.75" thickBot="1" x14ac:dyDescent="0.3">
      <c r="B7" s="34"/>
      <c r="C7" s="95"/>
      <c r="D7" s="94"/>
      <c r="E7" s="94"/>
      <c r="F7" s="94"/>
      <c r="G7" s="66">
        <f>G6+1</f>
        <v>5</v>
      </c>
      <c r="H7" s="67" t="str">
        <f>CONCATENATE("Ir al sitio Web: ", [1]!Tabla3[Ambiente de Pruebas], "
Llenar los datos 
Presionar 'entrar'")</f>
        <v>Ir al sitio Web: http://127.0.0.1:5000/
Llenar los datos 
Presionar 'entrar'</v>
      </c>
      <c r="I7" s="67" t="s">
        <v>126</v>
      </c>
      <c r="J7" s="67" t="s">
        <v>127</v>
      </c>
      <c r="K7" s="68" t="s">
        <v>20</v>
      </c>
      <c r="L7" s="59" t="s">
        <v>81</v>
      </c>
      <c r="M7" s="70" t="s">
        <v>128</v>
      </c>
    </row>
    <row r="8" spans="2:13" ht="111.95" customHeight="1" x14ac:dyDescent="0.25">
      <c r="B8" s="53">
        <f>B3+1</f>
        <v>2</v>
      </c>
      <c r="C8" s="75" t="s">
        <v>80</v>
      </c>
      <c r="D8" s="56" t="s">
        <v>39</v>
      </c>
      <c r="E8" s="56" t="s">
        <v>66</v>
      </c>
      <c r="F8" s="56" t="s">
        <v>40</v>
      </c>
      <c r="G8" s="32">
        <v>1</v>
      </c>
      <c r="H8" s="32" t="str">
        <f>CONCATENATE("Ir al sitio Web: ", [1]!Tabla3[Ambiente de Pruebas], "
Presionar el link '¿olvidó su clave?'
Llenar los datos
Presionar 'Recuperar Clave'")</f>
        <v>Ir al sitio Web: http://127.0.0.1:5000/
Presionar el link '¿olvidó su clave?'
Llenar los datos
Presionar 'Recuperar Clave'</v>
      </c>
      <c r="I8" s="32" t="s">
        <v>38</v>
      </c>
      <c r="J8" s="32" t="s">
        <v>50</v>
      </c>
      <c r="K8" s="10" t="s">
        <v>44</v>
      </c>
      <c r="L8" s="32" t="s">
        <v>81</v>
      </c>
      <c r="M8" s="11" t="s">
        <v>82</v>
      </c>
    </row>
    <row r="9" spans="2:13" ht="111.95" customHeight="1" thickBot="1" x14ac:dyDescent="0.3">
      <c r="B9" s="54"/>
      <c r="C9" s="76"/>
      <c r="D9" s="57"/>
      <c r="E9" s="57"/>
      <c r="F9" s="57"/>
      <c r="G9" s="38">
        <f>G8+1</f>
        <v>2</v>
      </c>
      <c r="H9" s="30" t="str">
        <f>CONCATENATE("Ir al sitio Web: ", [1]!Tabla3[Ambiente de Pruebas], "
Presionar el link '¿olvidó su clave?'
Llenar los datos
Presionar 'Recuperar Clave'")</f>
        <v>Ir al sitio Web: http://127.0.0.1:5000/
Presionar el link '¿olvidó su clave?'
Llenar los datos
Presionar 'Recuperar Clave'</v>
      </c>
      <c r="I9" s="38" t="s">
        <v>45</v>
      </c>
      <c r="J9" s="38" t="s">
        <v>70</v>
      </c>
      <c r="K9" s="7" t="s">
        <v>44</v>
      </c>
      <c r="L9" s="36" t="s">
        <v>81</v>
      </c>
      <c r="M9" s="27" t="s">
        <v>76</v>
      </c>
    </row>
    <row r="10" spans="2:13" ht="75.75" thickBot="1" x14ac:dyDescent="0.3">
      <c r="B10" s="54"/>
      <c r="C10" s="76"/>
      <c r="D10" s="57"/>
      <c r="E10" s="57"/>
      <c r="F10" s="57"/>
      <c r="G10" s="38">
        <f>G9+1</f>
        <v>3</v>
      </c>
      <c r="H10" s="30" t="str">
        <f>CONCATENATE("Ir al sitio Web: ", [1]!Tabla3[Ambiente de Pruebas], "
Presionar el link '¿olvidó su clave?'
Llenar los datos
Presionar 'Recuperar Clave'")</f>
        <v>Ir al sitio Web: http://127.0.0.1:5000/
Presionar el link '¿olvidó su clave?'
Llenar los datos
Presionar 'Recuperar Clave'</v>
      </c>
      <c r="I10" s="38" t="s">
        <v>68</v>
      </c>
      <c r="J10" s="38" t="s">
        <v>69</v>
      </c>
      <c r="K10" s="7" t="s">
        <v>44</v>
      </c>
      <c r="L10" s="38" t="s">
        <v>81</v>
      </c>
      <c r="M10" s="15" t="s">
        <v>76</v>
      </c>
    </row>
    <row r="11" spans="2:13" ht="182.1" customHeight="1" x14ac:dyDescent="0.25">
      <c r="B11" s="53">
        <f>B8+1</f>
        <v>3</v>
      </c>
      <c r="C11" s="73" t="s">
        <v>83</v>
      </c>
      <c r="D11" s="77" t="s">
        <v>47</v>
      </c>
      <c r="E11" s="60" t="s">
        <v>84</v>
      </c>
      <c r="F11" s="60" t="s">
        <v>85</v>
      </c>
      <c r="G11" s="78">
        <v>1</v>
      </c>
      <c r="H11" s="78" t="str">
        <f>CONCATENATE("Estar en: ", [1]!Tabla3[Ambiente de Pruebas])</f>
        <v>Estar en: http://127.0.0.1:5000/</v>
      </c>
      <c r="I11" s="78" t="s">
        <v>19</v>
      </c>
      <c r="J11" s="79" t="s">
        <v>86</v>
      </c>
      <c r="K11" s="80" t="s">
        <v>20</v>
      </c>
      <c r="L11" s="81" t="s">
        <v>87</v>
      </c>
      <c r="M11" s="64" t="s">
        <v>88</v>
      </c>
    </row>
    <row r="12" spans="2:13" x14ac:dyDescent="0.25">
      <c r="B12" s="54"/>
      <c r="C12" s="74"/>
      <c r="D12" s="82"/>
      <c r="E12" s="65"/>
      <c r="F12" s="65"/>
      <c r="G12" s="67">
        <f t="shared" ref="G12:G15" si="0">G11+1</f>
        <v>2</v>
      </c>
      <c r="H12" s="67" t="s">
        <v>89</v>
      </c>
      <c r="I12" s="67" t="s">
        <v>19</v>
      </c>
      <c r="J12" s="66" t="s">
        <v>46</v>
      </c>
      <c r="K12" s="68" t="s">
        <v>20</v>
      </c>
      <c r="L12" s="69" t="s">
        <v>75</v>
      </c>
      <c r="M12" s="83"/>
    </row>
    <row r="13" spans="2:13" ht="30" x14ac:dyDescent="0.25">
      <c r="B13" s="54"/>
      <c r="C13" s="74"/>
      <c r="D13" s="82"/>
      <c r="E13" s="65"/>
      <c r="F13" s="65"/>
      <c r="G13" s="67">
        <f>G12+1</f>
        <v>3</v>
      </c>
      <c r="H13" s="67" t="s">
        <v>90</v>
      </c>
      <c r="I13" s="67" t="s">
        <v>19</v>
      </c>
      <c r="J13" s="66" t="s">
        <v>91</v>
      </c>
      <c r="K13" s="68" t="s">
        <v>20</v>
      </c>
      <c r="L13" s="69" t="s">
        <v>75</v>
      </c>
      <c r="M13" s="83"/>
    </row>
    <row r="14" spans="2:13" ht="30" x14ac:dyDescent="0.25">
      <c r="B14" s="54"/>
      <c r="C14" s="74"/>
      <c r="D14" s="82"/>
      <c r="E14" s="65"/>
      <c r="F14" s="65"/>
      <c r="G14" s="67">
        <f t="shared" si="0"/>
        <v>4</v>
      </c>
      <c r="H14" s="67" t="s">
        <v>92</v>
      </c>
      <c r="I14" s="67" t="s">
        <v>19</v>
      </c>
      <c r="J14" s="66" t="s">
        <v>93</v>
      </c>
      <c r="K14" s="68" t="s">
        <v>20</v>
      </c>
      <c r="L14" s="69" t="s">
        <v>75</v>
      </c>
      <c r="M14" s="83"/>
    </row>
    <row r="15" spans="2:13" ht="30.75" thickBot="1" x14ac:dyDescent="0.3">
      <c r="B15" s="55"/>
      <c r="C15" s="74"/>
      <c r="D15" s="82"/>
      <c r="E15" s="65"/>
      <c r="F15" s="65"/>
      <c r="G15" s="67">
        <f t="shared" si="0"/>
        <v>5</v>
      </c>
      <c r="H15" s="67" t="s">
        <v>94</v>
      </c>
      <c r="I15" s="67" t="s">
        <v>19</v>
      </c>
      <c r="J15" s="66" t="s">
        <v>95</v>
      </c>
      <c r="K15" s="68" t="s">
        <v>20</v>
      </c>
      <c r="L15" s="69" t="s">
        <v>75</v>
      </c>
      <c r="M15" s="83"/>
    </row>
    <row r="16" spans="2:13" ht="95.1" customHeight="1" x14ac:dyDescent="0.25">
      <c r="B16" s="53">
        <f>B11+1</f>
        <v>4</v>
      </c>
      <c r="C16" s="75" t="s">
        <v>96</v>
      </c>
      <c r="D16" s="75" t="s">
        <v>97</v>
      </c>
      <c r="E16" s="75" t="s">
        <v>98</v>
      </c>
      <c r="F16" s="75" t="s">
        <v>99</v>
      </c>
      <c r="G16" s="84">
        <v>1</v>
      </c>
      <c r="H16" s="84" t="str">
        <f>CONCATENATE("Estar en: ", [1]!Tabla3[Ambiente de Pruebas], "trivias1
Presionar el botón 'Go Trivia', en la siguiente pagina Presionar el botón 'Go Trivia' nuevamente ")</f>
        <v xml:space="preserve">Estar en: http://127.0.0.1:5000/trivias1
Presionar el botón 'Go Trivia', en la siguiente pagina Presionar el botón 'Go Trivia' nuevamente </v>
      </c>
      <c r="I16" s="84" t="s">
        <v>19</v>
      </c>
      <c r="J16" s="84" t="s">
        <v>100</v>
      </c>
      <c r="K16" s="85" t="s">
        <v>20</v>
      </c>
      <c r="L16" s="84" t="s">
        <v>75</v>
      </c>
      <c r="M16" s="86"/>
    </row>
    <row r="17" spans="2:13" ht="45" x14ac:dyDescent="0.25">
      <c r="B17" s="54"/>
      <c r="C17" s="76"/>
      <c r="D17" s="76"/>
      <c r="E17" s="76"/>
      <c r="F17" s="76"/>
      <c r="G17" s="87">
        <f>G16+1</f>
        <v>2</v>
      </c>
      <c r="H17" s="87" t="str">
        <f>CONCATENATE("Estar en: ", [1]!Tabla3[Ambiente de Pruebas], "jugar seleccionar una respuesta a la pregunta'")</f>
        <v>Estar en: http://127.0.0.1:5000/jugar seleccionar una respuesta a la pregunta'</v>
      </c>
      <c r="I17" s="87" t="s">
        <v>19</v>
      </c>
      <c r="J17" s="87" t="s">
        <v>101</v>
      </c>
      <c r="K17" s="88" t="s">
        <v>20</v>
      </c>
      <c r="L17" s="87" t="s">
        <v>75</v>
      </c>
      <c r="M17" s="89"/>
    </row>
    <row r="18" spans="2:13" ht="45" x14ac:dyDescent="0.25">
      <c r="B18" s="54"/>
      <c r="C18" s="76"/>
      <c r="D18" s="76"/>
      <c r="E18" s="76"/>
      <c r="F18" s="76"/>
      <c r="G18" s="87">
        <f>G17+1</f>
        <v>3</v>
      </c>
      <c r="H18" s="87" t="str">
        <f>CONCATENATE("Estar en: ", [1]!Tabla3[Ambiente de Pruebas],"jugar luego de seleccionar la respuesta, presionar le botón 'Siguiente' ")</f>
        <v xml:space="preserve">Estar en: http://127.0.0.1:5000/jugar luego de seleccionar la respuesta, presionar le botón 'Siguiente' </v>
      </c>
      <c r="I18" s="87" t="s">
        <v>19</v>
      </c>
      <c r="J18" s="87" t="s">
        <v>102</v>
      </c>
      <c r="K18" s="88" t="s">
        <v>20</v>
      </c>
      <c r="L18" s="87" t="s">
        <v>75</v>
      </c>
      <c r="M18" s="89"/>
    </row>
    <row r="19" spans="2:13" ht="45.75" thickBot="1" x14ac:dyDescent="0.3">
      <c r="B19" s="55"/>
      <c r="C19" s="90"/>
      <c r="D19" s="90"/>
      <c r="E19" s="90"/>
      <c r="F19" s="90"/>
      <c r="G19" s="91">
        <f>G18+1</f>
        <v>4</v>
      </c>
      <c r="H19" s="91" t="str">
        <f>CONCATENATE("Estar en: ", [1]!Tabla3[Ambiente de Pruebas], "jugar
presionar el botón siguiente en ultima pregunta de la trivia'")</f>
        <v>Estar en: http://127.0.0.1:5000/jugar
presionar el botón siguiente en ultima pregunta de la trivia'</v>
      </c>
      <c r="I19" s="91" t="s">
        <v>19</v>
      </c>
      <c r="J19" s="91" t="s">
        <v>103</v>
      </c>
      <c r="K19" s="92" t="s">
        <v>20</v>
      </c>
      <c r="L19" s="91" t="s">
        <v>75</v>
      </c>
      <c r="M19" s="93"/>
    </row>
    <row r="20" spans="2:13" ht="138.94999999999999" customHeight="1" x14ac:dyDescent="0.25">
      <c r="B20" s="53">
        <f>B16+1</f>
        <v>5</v>
      </c>
      <c r="C20" s="56" t="s">
        <v>110</v>
      </c>
      <c r="D20" s="56" t="s">
        <v>47</v>
      </c>
      <c r="E20" s="56" t="s">
        <v>112</v>
      </c>
      <c r="F20" s="60" t="s">
        <v>131</v>
      </c>
      <c r="G20" s="78">
        <v>1</v>
      </c>
      <c r="H20" s="78" t="str">
        <f>CONCATENATE("Estar en: ", [1]!Tabla3[Ambiente de Pruebas],"admin")</f>
        <v>Estar en: http://127.0.0.1:5000/admin</v>
      </c>
      <c r="I20" s="78" t="s">
        <v>19</v>
      </c>
      <c r="J20" s="79" t="s">
        <v>111</v>
      </c>
      <c r="K20" s="80" t="s">
        <v>20</v>
      </c>
      <c r="L20" s="81" t="s">
        <v>87</v>
      </c>
      <c r="M20" s="64" t="s">
        <v>88</v>
      </c>
    </row>
    <row r="21" spans="2:13" x14ac:dyDescent="0.25">
      <c r="B21" s="54"/>
      <c r="C21" s="57"/>
      <c r="D21" s="57"/>
      <c r="E21" s="57"/>
      <c r="F21" s="65"/>
      <c r="G21" s="67">
        <f t="shared" ref="G21:G24" si="1">G20+1</f>
        <v>2</v>
      </c>
      <c r="H21" s="67" t="s">
        <v>89</v>
      </c>
      <c r="I21" s="67" t="s">
        <v>19</v>
      </c>
      <c r="J21" s="66" t="s">
        <v>46</v>
      </c>
      <c r="K21" s="68" t="s">
        <v>20</v>
      </c>
      <c r="L21" s="69" t="s">
        <v>75</v>
      </c>
      <c r="M21" s="83"/>
    </row>
    <row r="22" spans="2:13" ht="30" x14ac:dyDescent="0.25">
      <c r="B22" s="54"/>
      <c r="C22" s="57"/>
      <c r="D22" s="57"/>
      <c r="E22" s="57"/>
      <c r="F22" s="65"/>
      <c r="G22" s="67">
        <f t="shared" si="1"/>
        <v>3</v>
      </c>
      <c r="H22" s="67" t="s">
        <v>113</v>
      </c>
      <c r="I22" s="67" t="s">
        <v>19</v>
      </c>
      <c r="J22" s="66" t="s">
        <v>119</v>
      </c>
      <c r="K22" s="68" t="s">
        <v>20</v>
      </c>
      <c r="L22" s="69" t="s">
        <v>75</v>
      </c>
      <c r="M22" s="83"/>
    </row>
    <row r="23" spans="2:13" ht="30" x14ac:dyDescent="0.25">
      <c r="B23" s="54"/>
      <c r="C23" s="57"/>
      <c r="D23" s="57"/>
      <c r="E23" s="57"/>
      <c r="F23" s="65"/>
      <c r="G23" s="67">
        <f t="shared" si="1"/>
        <v>4</v>
      </c>
      <c r="H23" s="67" t="s">
        <v>114</v>
      </c>
      <c r="I23" s="67" t="s">
        <v>19</v>
      </c>
      <c r="J23" s="66" t="s">
        <v>120</v>
      </c>
      <c r="K23" s="68" t="s">
        <v>20</v>
      </c>
      <c r="L23" s="69" t="s">
        <v>75</v>
      </c>
      <c r="M23" s="83"/>
    </row>
    <row r="24" spans="2:13" ht="30" x14ac:dyDescent="0.25">
      <c r="B24" s="54"/>
      <c r="C24" s="57"/>
      <c r="D24" s="57"/>
      <c r="E24" s="57"/>
      <c r="F24" s="65"/>
      <c r="G24" s="67">
        <f t="shared" si="1"/>
        <v>5</v>
      </c>
      <c r="H24" s="67" t="s">
        <v>94</v>
      </c>
      <c r="I24" s="67" t="s">
        <v>19</v>
      </c>
      <c r="J24" s="66" t="s">
        <v>121</v>
      </c>
      <c r="K24" s="68" t="s">
        <v>20</v>
      </c>
      <c r="L24" s="69" t="s">
        <v>75</v>
      </c>
      <c r="M24" s="83"/>
    </row>
    <row r="25" spans="2:13" ht="30" x14ac:dyDescent="0.25">
      <c r="B25" s="54"/>
      <c r="C25" s="57"/>
      <c r="D25" s="57"/>
      <c r="E25" s="57"/>
      <c r="F25" s="65"/>
      <c r="G25" s="67">
        <f>G24+1</f>
        <v>6</v>
      </c>
      <c r="H25" s="67" t="s">
        <v>115</v>
      </c>
      <c r="I25" s="67" t="s">
        <v>19</v>
      </c>
      <c r="J25" s="66" t="s">
        <v>122</v>
      </c>
      <c r="K25" s="68" t="s">
        <v>20</v>
      </c>
      <c r="L25" s="69" t="s">
        <v>75</v>
      </c>
      <c r="M25" s="83"/>
    </row>
    <row r="26" spans="2:13" ht="30" x14ac:dyDescent="0.25">
      <c r="B26" s="34"/>
      <c r="C26" s="36"/>
      <c r="D26" s="36"/>
      <c r="E26" s="36"/>
      <c r="F26" s="94"/>
      <c r="G26" s="67">
        <f>G25+1</f>
        <v>7</v>
      </c>
      <c r="H26" s="67" t="s">
        <v>116</v>
      </c>
      <c r="I26" s="67" t="s">
        <v>19</v>
      </c>
      <c r="J26" s="66" t="s">
        <v>123</v>
      </c>
      <c r="K26" s="68" t="s">
        <v>20</v>
      </c>
      <c r="L26" s="69" t="s">
        <v>75</v>
      </c>
      <c r="M26" s="83"/>
    </row>
    <row r="27" spans="2:13" ht="30" x14ac:dyDescent="0.25">
      <c r="B27" s="34"/>
      <c r="C27" s="36"/>
      <c r="D27" s="36"/>
      <c r="E27" s="36"/>
      <c r="F27" s="94"/>
      <c r="G27" s="67">
        <f>G26+1</f>
        <v>8</v>
      </c>
      <c r="H27" s="67" t="s">
        <v>118</v>
      </c>
      <c r="I27" s="67" t="s">
        <v>19</v>
      </c>
      <c r="J27" s="66" t="s">
        <v>124</v>
      </c>
      <c r="K27" s="68" t="s">
        <v>20</v>
      </c>
      <c r="L27" s="69" t="s">
        <v>75</v>
      </c>
      <c r="M27" s="83"/>
    </row>
    <row r="28" spans="2:13" ht="30.75" thickBot="1" x14ac:dyDescent="0.3">
      <c r="B28" s="34"/>
      <c r="C28" s="36"/>
      <c r="D28" s="36"/>
      <c r="E28" s="36"/>
      <c r="F28" s="94"/>
      <c r="G28" s="67">
        <f>G27+1</f>
        <v>9</v>
      </c>
      <c r="H28" s="67" t="s">
        <v>117</v>
      </c>
      <c r="I28" s="67" t="s">
        <v>19</v>
      </c>
      <c r="J28" s="66" t="s">
        <v>125</v>
      </c>
      <c r="K28" s="68" t="s">
        <v>20</v>
      </c>
      <c r="L28" s="69" t="s">
        <v>75</v>
      </c>
      <c r="M28" s="83"/>
    </row>
    <row r="29" spans="2:13" ht="113.1" customHeight="1" x14ac:dyDescent="0.25">
      <c r="B29" s="53">
        <f>B20+1</f>
        <v>6</v>
      </c>
      <c r="C29" s="56" t="s">
        <v>133</v>
      </c>
      <c r="D29" s="56" t="s">
        <v>104</v>
      </c>
      <c r="E29" s="56" t="s">
        <v>105</v>
      </c>
      <c r="F29" s="56" t="s">
        <v>106</v>
      </c>
      <c r="G29" s="33">
        <v>1</v>
      </c>
      <c r="H29" s="37" t="str">
        <f>CONCATENATE("Estar en: ", [1]!Tabla3[Ambiente de Pruebas], "CrearCategoria.html
ingresar los datos y Presionar el botón 'Crear Categoria'")</f>
        <v>Estar en: http://127.0.0.1:5000/CrearCategoria.html
ingresar los datos y Presionar el botón 'Crear Categoria'</v>
      </c>
      <c r="I29" s="37" t="s">
        <v>134</v>
      </c>
      <c r="J29" s="33" t="s">
        <v>107</v>
      </c>
      <c r="K29" s="5" t="s">
        <v>20</v>
      </c>
      <c r="L29" s="33" t="s">
        <v>75</v>
      </c>
      <c r="M29" s="12"/>
    </row>
    <row r="30" spans="2:13" ht="113.1" customHeight="1" x14ac:dyDescent="0.25">
      <c r="B30" s="54"/>
      <c r="C30" s="57"/>
      <c r="D30" s="57"/>
      <c r="E30" s="57"/>
      <c r="F30" s="57"/>
      <c r="G30" s="33">
        <f t="shared" ref="G30:G36" si="2">G29+1</f>
        <v>2</v>
      </c>
      <c r="H30" s="37" t="str">
        <f>CONCATENATE("Estar en: ", [1]!Tabla3[Ambiente de Pruebas], "CrearCategorias.html
ingresar los datos y Presionar el botón 'Eliminar '")</f>
        <v>Estar en: http://127.0.0.1:5000/CrearCategorias.html
ingresar los datos y Presionar el botón 'Eliminar '</v>
      </c>
      <c r="I30" s="37" t="s">
        <v>108</v>
      </c>
      <c r="J30" s="33" t="s">
        <v>107</v>
      </c>
      <c r="K30" s="5" t="s">
        <v>20</v>
      </c>
      <c r="L30" s="33" t="s">
        <v>75</v>
      </c>
      <c r="M30" s="12"/>
    </row>
    <row r="31" spans="2:13" ht="113.1" customHeight="1" x14ac:dyDescent="0.25">
      <c r="B31" s="54"/>
      <c r="C31" s="57"/>
      <c r="D31" s="57"/>
      <c r="E31" s="57"/>
      <c r="F31" s="57"/>
      <c r="G31" s="33">
        <f t="shared" si="2"/>
        <v>3</v>
      </c>
      <c r="H31" s="37" t="str">
        <f>CONCATENATE("Estar en: ", [1]!Tabla3[Ambiente de Pruebas], "CrearCategorias.html
ingresar los datos y Presionar el botón modificar '")</f>
        <v>Estar en: http://127.0.0.1:5000/CrearCategorias.html
ingresar los datos y Presionar el botón modificar '</v>
      </c>
      <c r="I31" s="37" t="s">
        <v>109</v>
      </c>
      <c r="J31" s="33" t="s">
        <v>138</v>
      </c>
      <c r="K31" s="5" t="s">
        <v>20</v>
      </c>
      <c r="L31" s="33" t="s">
        <v>75</v>
      </c>
      <c r="M31" s="12"/>
    </row>
    <row r="32" spans="2:13" ht="113.1" customHeight="1" thickBot="1" x14ac:dyDescent="0.3">
      <c r="B32" s="54"/>
      <c r="C32" s="57"/>
      <c r="D32" s="57"/>
      <c r="E32" s="57"/>
      <c r="F32" s="57"/>
      <c r="G32" s="33">
        <f t="shared" si="2"/>
        <v>4</v>
      </c>
      <c r="H32" s="37" t="str">
        <f>CONCATENATE("Estar en: ", [1]!Tabla3[Ambiente de Pruebas], "CrearTrivia.html
ingresar los datos y Presionar el botón 'Cancelar'")</f>
        <v>Estar en: http://127.0.0.1:5000/CrearTrivia.html
ingresar los datos y Presionar el botón 'Cancelar'</v>
      </c>
      <c r="I32" s="37" t="s">
        <v>135</v>
      </c>
      <c r="J32" s="16" t="s">
        <v>46</v>
      </c>
      <c r="K32" s="5" t="s">
        <v>20</v>
      </c>
      <c r="L32" s="33" t="s">
        <v>75</v>
      </c>
      <c r="M32" s="12"/>
    </row>
    <row r="33" spans="2:13" ht="75" customHeight="1" x14ac:dyDescent="0.25">
      <c r="B33" s="53">
        <f>B29+1</f>
        <v>7</v>
      </c>
      <c r="C33" s="56" t="s">
        <v>129</v>
      </c>
      <c r="D33" s="56" t="s">
        <v>130</v>
      </c>
      <c r="E33" s="56" t="s">
        <v>105</v>
      </c>
      <c r="F33" s="56" t="s">
        <v>106</v>
      </c>
      <c r="G33" s="33">
        <v>1</v>
      </c>
      <c r="H33" s="37" t="str">
        <f>CONCATENATE("Estar en: ", [1]!Tabla3[Ambiente de Pruebas], "CrearTrivias.html
ingresar los datos y Presionar el botón 'Crear Trivia '")</f>
        <v>Estar en: http://127.0.0.1:5000/CrearTrivias.html
ingresar los datos y Presionar el botón 'Crear Trivia '</v>
      </c>
      <c r="I33" s="37" t="s">
        <v>136</v>
      </c>
      <c r="J33" s="33" t="s">
        <v>132</v>
      </c>
      <c r="K33" s="5" t="s">
        <v>20</v>
      </c>
      <c r="L33" s="33" t="s">
        <v>75</v>
      </c>
      <c r="M33" s="12"/>
    </row>
    <row r="34" spans="2:13" ht="75" x14ac:dyDescent="0.25">
      <c r="B34" s="54"/>
      <c r="C34" s="57"/>
      <c r="D34" s="57"/>
      <c r="E34" s="57"/>
      <c r="F34" s="57"/>
      <c r="G34" s="33">
        <f t="shared" si="2"/>
        <v>2</v>
      </c>
      <c r="H34" s="37" t="str">
        <f>CONCATENATE("Estar en: ", [1]!Tabla3[Ambiente de Pruebas], "CrearTrivia.html
ingresar los datos y Presionar el botón 'Eliminar '")</f>
        <v>Estar en: http://127.0.0.1:5000/CrearTrivia.html
ingresar los datos y Presionar el botón 'Eliminar '</v>
      </c>
      <c r="I34" s="37" t="s">
        <v>140</v>
      </c>
      <c r="J34" s="33" t="s">
        <v>132</v>
      </c>
      <c r="K34" s="5" t="s">
        <v>20</v>
      </c>
      <c r="L34" s="33" t="s">
        <v>75</v>
      </c>
      <c r="M34" s="12"/>
    </row>
    <row r="35" spans="2:13" ht="75" x14ac:dyDescent="0.25">
      <c r="B35" s="54"/>
      <c r="C35" s="57"/>
      <c r="D35" s="57"/>
      <c r="E35" s="57"/>
      <c r="F35" s="57"/>
      <c r="G35" s="33">
        <f t="shared" si="2"/>
        <v>3</v>
      </c>
      <c r="H35" s="37" t="str">
        <f>CONCATENATE("Estar en: ", [1]!Tabla3[Ambiente de Pruebas], "CrearTrivia.html
ingresar los datos y Presionar el botón modificar '")</f>
        <v>Estar en: http://127.0.0.1:5000/CrearTrivia.html
ingresar los datos y Presionar el botón modificar '</v>
      </c>
      <c r="I35" s="37" t="s">
        <v>137</v>
      </c>
      <c r="J35" s="33" t="s">
        <v>139</v>
      </c>
      <c r="K35" s="5" t="s">
        <v>20</v>
      </c>
      <c r="L35" s="33" t="s">
        <v>75</v>
      </c>
      <c r="M35" s="12"/>
    </row>
    <row r="36" spans="2:13" ht="75.75" thickBot="1" x14ac:dyDescent="0.3">
      <c r="B36" s="55"/>
      <c r="C36" s="58"/>
      <c r="D36" s="58"/>
      <c r="E36" s="58"/>
      <c r="F36" s="58"/>
      <c r="G36" s="33">
        <f t="shared" si="2"/>
        <v>4</v>
      </c>
      <c r="H36" s="37" t="str">
        <f>CONCATENATE("Estar en: ", [1]!Tabla3[Ambiente de Pruebas], "CrearTrivia.html
ingresar los datos y Presionar el botón 'Cancelar'")</f>
        <v>Estar en: http://127.0.0.1:5000/CrearTrivia.html
ingresar los datos y Presionar el botón 'Cancelar'</v>
      </c>
      <c r="I36" s="37" t="s">
        <v>136</v>
      </c>
      <c r="J36" s="16" t="s">
        <v>46</v>
      </c>
      <c r="K36" s="5" t="s">
        <v>20</v>
      </c>
      <c r="L36" s="33" t="s">
        <v>75</v>
      </c>
      <c r="M36" s="12"/>
    </row>
    <row r="37" spans="2:13" ht="120.75" thickBot="1" x14ac:dyDescent="0.3">
      <c r="B37" s="23">
        <f>B33+1</f>
        <v>8</v>
      </c>
      <c r="C37" s="24" t="s">
        <v>141</v>
      </c>
      <c r="D37" s="24" t="s">
        <v>142</v>
      </c>
      <c r="E37" s="24" t="s">
        <v>143</v>
      </c>
      <c r="F37" s="24" t="s">
        <v>72</v>
      </c>
      <c r="G37" s="24">
        <v>1</v>
      </c>
      <c r="H37" s="24" t="str">
        <f>CONCATENATE("Estar en: ", Tabla3[Ambiente de Pruebas], "rankings
ingresar los datos'")</f>
        <v>Estar en: http://127.0.0.1:5000/rankings
ingresar los datos'</v>
      </c>
      <c r="I37" s="32" t="s">
        <v>145</v>
      </c>
      <c r="J37" s="24" t="s">
        <v>146</v>
      </c>
      <c r="K37" s="25" t="s">
        <v>20</v>
      </c>
      <c r="L37" s="24" t="s">
        <v>75</v>
      </c>
      <c r="M37" s="26"/>
    </row>
    <row r="38" spans="2:13" ht="90.75" thickBot="1" x14ac:dyDescent="0.3">
      <c r="B38" s="53">
        <f>B37+1</f>
        <v>9</v>
      </c>
      <c r="C38" s="96" t="s">
        <v>144</v>
      </c>
      <c r="D38" s="24" t="s">
        <v>147</v>
      </c>
      <c r="E38" s="24" t="s">
        <v>148</v>
      </c>
      <c r="F38" s="24" t="s">
        <v>157</v>
      </c>
      <c r="G38" s="24">
        <v>1</v>
      </c>
      <c r="H38" s="24" t="str">
        <f>CONCATENATE("Estar en: ", Tabla3[Ambiente de Pruebas], "help'")</f>
        <v>Estar en: http://127.0.0.1:5000/help'</v>
      </c>
      <c r="I38" s="30" t="s">
        <v>19</v>
      </c>
      <c r="J38" s="24" t="s">
        <v>149</v>
      </c>
      <c r="K38" s="25" t="s">
        <v>20</v>
      </c>
      <c r="L38" s="24" t="s">
        <v>75</v>
      </c>
      <c r="M38" s="26"/>
    </row>
    <row r="39" spans="2:13" ht="105.75" thickBot="1" x14ac:dyDescent="0.3">
      <c r="B39" s="55"/>
      <c r="C39" s="97"/>
      <c r="D39" s="35"/>
      <c r="E39" s="35" t="s">
        <v>159</v>
      </c>
      <c r="F39" s="24" t="s">
        <v>158</v>
      </c>
      <c r="G39" s="24">
        <f>G38+1</f>
        <v>2</v>
      </c>
      <c r="H39" s="24" t="str">
        <f>CONCATENATE("Estar en: ", Tabla3[Ambiente de Pruebas], "helpAdmin'")</f>
        <v>Estar en: http://127.0.0.1:5000/helpAdmin'</v>
      </c>
      <c r="I39" s="30" t="s">
        <v>150</v>
      </c>
      <c r="J39" s="24" t="s">
        <v>151</v>
      </c>
      <c r="K39" s="25" t="s">
        <v>20</v>
      </c>
      <c r="L39" s="24" t="s">
        <v>75</v>
      </c>
      <c r="M39" s="26"/>
    </row>
    <row r="40" spans="2:13" ht="90.75" thickBot="1" x14ac:dyDescent="0.3">
      <c r="B40" s="53">
        <f>B38+1</f>
        <v>10</v>
      </c>
      <c r="C40" s="56" t="s">
        <v>156</v>
      </c>
      <c r="D40" s="56" t="s">
        <v>56</v>
      </c>
      <c r="E40" s="56" t="s">
        <v>153</v>
      </c>
      <c r="F40" s="56" t="s">
        <v>154</v>
      </c>
      <c r="G40" s="9">
        <v>1</v>
      </c>
      <c r="H40" s="9" t="str">
        <f>CONCATENATE("Estar en: ", Tabla3[Ambiente de Pruebas], "home
Llenar los campos
Presionar el botón 'Get started'")</f>
        <v>Estar en: http://127.0.0.1:5000/home
Llenar los campos
Presionar el botón 'Get started'</v>
      </c>
      <c r="I40" s="9" t="s">
        <v>49</v>
      </c>
      <c r="J40" s="9" t="s">
        <v>51</v>
      </c>
      <c r="K40" s="10" t="s">
        <v>44</v>
      </c>
      <c r="L40" s="9" t="s">
        <v>81</v>
      </c>
      <c r="M40" s="11" t="s">
        <v>155</v>
      </c>
    </row>
    <row r="41" spans="2:13" ht="75.75" thickBot="1" x14ac:dyDescent="0.3">
      <c r="B41" s="54"/>
      <c r="C41" s="57"/>
      <c r="D41" s="57"/>
      <c r="E41" s="57"/>
      <c r="F41" s="57"/>
      <c r="G41" s="6">
        <f>G40+1</f>
        <v>2</v>
      </c>
      <c r="H41" s="6" t="str">
        <f>CONCATENATE("Estar en: ", Tabla3[Ambiente de Pruebas], "home
Llenar los campos
Presionar el botón 'Get started'")</f>
        <v>Estar en: http://127.0.0.1:5000/home
Llenar los campos
Presionar el botón 'Get started'</v>
      </c>
      <c r="I41" s="6" t="s">
        <v>54</v>
      </c>
      <c r="J41" s="6" t="s">
        <v>55</v>
      </c>
      <c r="K41" s="10" t="s">
        <v>44</v>
      </c>
      <c r="L41" s="8" t="s">
        <v>81</v>
      </c>
      <c r="M41" s="11" t="s">
        <v>155</v>
      </c>
    </row>
    <row r="42" spans="2:13" ht="75.75" thickBot="1" x14ac:dyDescent="0.3">
      <c r="B42" s="55"/>
      <c r="C42" s="58"/>
      <c r="D42" s="58"/>
      <c r="E42" s="58"/>
      <c r="F42" s="58"/>
      <c r="G42" s="13">
        <f>G41+1</f>
        <v>3</v>
      </c>
      <c r="H42" s="13" t="str">
        <f>CONCATENATE("Estar en: ", Tabla3[Ambiente de Pruebas], "home
Llenar los campos
Presionar el botón 'Get started'")</f>
        <v>Estar en: http://127.0.0.1:5000/home
Llenar los campos
Presionar el botón 'Get started'</v>
      </c>
      <c r="I42" s="13" t="s">
        <v>53</v>
      </c>
      <c r="J42" s="13" t="s">
        <v>52</v>
      </c>
      <c r="K42" s="14" t="s">
        <v>44</v>
      </c>
      <c r="L42" s="13" t="s">
        <v>81</v>
      </c>
      <c r="M42" s="11" t="s">
        <v>155</v>
      </c>
    </row>
    <row r="43" spans="2:13" ht="60" x14ac:dyDescent="0.25">
      <c r="B43" s="31">
        <f>B40+1</f>
        <v>11</v>
      </c>
      <c r="C43" s="29" t="s">
        <v>21</v>
      </c>
      <c r="D43" s="29" t="s">
        <v>73</v>
      </c>
      <c r="E43" s="29" t="s">
        <v>60</v>
      </c>
      <c r="F43" s="29"/>
      <c r="G43" s="29">
        <v>1</v>
      </c>
      <c r="H43" s="29" t="s">
        <v>74</v>
      </c>
      <c r="I43" s="29" t="s">
        <v>19</v>
      </c>
      <c r="J43" s="41" t="s">
        <v>57</v>
      </c>
      <c r="K43" s="5" t="s">
        <v>48</v>
      </c>
      <c r="L43" s="40" t="s">
        <v>75</v>
      </c>
      <c r="M43" s="39"/>
    </row>
    <row r="44" spans="2:13" ht="105" x14ac:dyDescent="0.25">
      <c r="B44" s="31">
        <f>B43+1</f>
        <v>12</v>
      </c>
      <c r="C44" s="29" t="s">
        <v>23</v>
      </c>
      <c r="D44" s="29" t="s">
        <v>58</v>
      </c>
      <c r="E44" s="29" t="s">
        <v>62</v>
      </c>
      <c r="F44" s="22"/>
      <c r="G44" s="29">
        <v>1</v>
      </c>
      <c r="H44" s="29" t="s">
        <v>59</v>
      </c>
      <c r="I44" s="29" t="s">
        <v>19</v>
      </c>
      <c r="J44" s="3" t="s">
        <v>22</v>
      </c>
      <c r="K44" s="5" t="s">
        <v>48</v>
      </c>
      <c r="L44" s="2" t="s">
        <v>81</v>
      </c>
      <c r="M44" s="28" t="s">
        <v>152</v>
      </c>
    </row>
    <row r="45" spans="2:13" ht="60" x14ac:dyDescent="0.25">
      <c r="B45" s="31">
        <f t="shared" ref="B45" si="3">B44+1</f>
        <v>13</v>
      </c>
      <c r="C45" s="29" t="s">
        <v>24</v>
      </c>
      <c r="D45" s="29" t="s">
        <v>25</v>
      </c>
      <c r="E45" s="29" t="s">
        <v>63</v>
      </c>
      <c r="F45" s="22"/>
      <c r="G45" s="29">
        <v>1</v>
      </c>
      <c r="H45" s="29" t="s">
        <v>61</v>
      </c>
      <c r="I45" s="29" t="s">
        <v>19</v>
      </c>
      <c r="J45" s="3" t="s">
        <v>26</v>
      </c>
      <c r="K45" s="5" t="s">
        <v>48</v>
      </c>
      <c r="L45" s="2"/>
      <c r="M45" s="28"/>
    </row>
  </sheetData>
  <mergeCells count="42">
    <mergeCell ref="C38:C39"/>
    <mergeCell ref="B38:B39"/>
    <mergeCell ref="B40:B42"/>
    <mergeCell ref="C40:C42"/>
    <mergeCell ref="D40:D42"/>
    <mergeCell ref="E40:E42"/>
    <mergeCell ref="F40:F42"/>
    <mergeCell ref="B29:B32"/>
    <mergeCell ref="C29:C32"/>
    <mergeCell ref="D29:D32"/>
    <mergeCell ref="E29:E32"/>
    <mergeCell ref="F29:F32"/>
    <mergeCell ref="C33:C36"/>
    <mergeCell ref="D33:D36"/>
    <mergeCell ref="E33:E36"/>
    <mergeCell ref="F33:F36"/>
    <mergeCell ref="B33:B36"/>
    <mergeCell ref="B8:B10"/>
    <mergeCell ref="C8:C10"/>
    <mergeCell ref="D8:D10"/>
    <mergeCell ref="E8:E10"/>
    <mergeCell ref="F8:F10"/>
    <mergeCell ref="B3:B6"/>
    <mergeCell ref="C3:C6"/>
    <mergeCell ref="D3:D6"/>
    <mergeCell ref="E3:E6"/>
    <mergeCell ref="F3:F6"/>
    <mergeCell ref="B16:B19"/>
    <mergeCell ref="C16:C19"/>
    <mergeCell ref="D16:D19"/>
    <mergeCell ref="E16:E19"/>
    <mergeCell ref="F16:F19"/>
    <mergeCell ref="B11:B15"/>
    <mergeCell ref="C11:C15"/>
    <mergeCell ref="D11:D15"/>
    <mergeCell ref="E11:E15"/>
    <mergeCell ref="F11:F15"/>
    <mergeCell ref="B20:B25"/>
    <mergeCell ref="C20:C25"/>
    <mergeCell ref="D20:D25"/>
    <mergeCell ref="E20:E25"/>
    <mergeCell ref="F20:F25"/>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2" sqref="D12"/>
    </sheetView>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Información General </vt:lpstr>
      <vt:lpstr>Casos de prueba</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2019-10-16T05:55:15Z</dcterms:modified>
</cp:coreProperties>
</file>