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Cog\"/>
    </mc:Choice>
  </mc:AlternateContent>
  <xr:revisionPtr revIDLastSave="0" documentId="13_ncr:1_{5ADB30B5-85C3-4E7D-9466-9C951082DF65}" xr6:coauthVersionLast="45" xr6:coauthVersionMax="45" xr10:uidLastSave="{00000000-0000-0000-0000-000000000000}"/>
  <bookViews>
    <workbookView xWindow="-110" yWindow="-110" windowWidth="38620" windowHeight="21220" xr2:uid="{262B2709-DD1D-48CB-ABA6-E417142083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F27" i="1" s="1"/>
  <c r="L27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" i="1"/>
  <c r="H25" i="1"/>
  <c r="F34" i="1" s="1"/>
  <c r="F25" i="1"/>
  <c r="C35" i="1" s="1"/>
  <c r="C30" i="1"/>
  <c r="C31" i="1"/>
  <c r="F28" i="1" l="1"/>
  <c r="I28" i="1" s="1"/>
  <c r="J25" i="1"/>
  <c r="C32" i="1"/>
  <c r="C33" i="1" s="1"/>
  <c r="C36" i="1" l="1"/>
  <c r="C37" i="1"/>
  <c r="F29" i="1"/>
  <c r="I29" i="1" s="1"/>
  <c r="I27" i="1" s="1"/>
  <c r="F33" i="1" s="1"/>
  <c r="F32" i="1" l="1"/>
  <c r="F35" i="1"/>
</calcChain>
</file>

<file path=xl/sharedStrings.xml><?xml version="1.0" encoding="utf-8"?>
<sst xmlns="http://schemas.openxmlformats.org/spreadsheetml/2006/main" count="48" uniqueCount="40">
  <si>
    <t>Current Date</t>
  </si>
  <si>
    <t>Milestone Start</t>
  </si>
  <si>
    <t>Milestone End</t>
  </si>
  <si>
    <t>Hours per workday</t>
  </si>
  <si>
    <t>Hours per weekday</t>
  </si>
  <si>
    <t>Estimated Hours</t>
  </si>
  <si>
    <t>Remaining Hours</t>
  </si>
  <si>
    <t>Comment</t>
  </si>
  <si>
    <t>SUM</t>
  </si>
  <si>
    <t>Feature</t>
  </si>
  <si>
    <t>#</t>
  </si>
  <si>
    <t>Completion</t>
  </si>
  <si>
    <t>Scope vs Capacity</t>
  </si>
  <si>
    <t>It works</t>
  </si>
  <si>
    <t>Capacity</t>
  </si>
  <si>
    <t>Scope</t>
  </si>
  <si>
    <t>hours</t>
  </si>
  <si>
    <t>Weekend days</t>
  </si>
  <si>
    <t>Hours per week</t>
  </si>
  <si>
    <t>Total days</t>
  </si>
  <si>
    <t>Workdays</t>
  </si>
  <si>
    <t>Total hours (capacity)</t>
  </si>
  <si>
    <t>Expired Days</t>
  </si>
  <si>
    <t>Expired Workdays</t>
  </si>
  <si>
    <t>Expired Weekend Days</t>
  </si>
  <si>
    <t>Expired hours</t>
  </si>
  <si>
    <t>Expired workday hours</t>
  </si>
  <si>
    <t>Expired weekend hours</t>
  </si>
  <si>
    <t>Expected remaining hours</t>
  </si>
  <si>
    <t>Actual remaining hours</t>
  </si>
  <si>
    <t>Hours behind</t>
  </si>
  <si>
    <t>Worked hours</t>
  </si>
  <si>
    <t>Prebuild Milestone</t>
  </si>
  <si>
    <t>Make milestone spreadsheet</t>
  </si>
  <si>
    <t>Generate VS files for every project in config</t>
  </si>
  <si>
    <t>Generate typelist from header tool</t>
  </si>
  <si>
    <t>Includes specializations</t>
  </si>
  <si>
    <t>Generated header file and GENERATED_BODY</t>
  </si>
  <si>
    <t>Should check for .generated.h includes for files with COGTYPEs</t>
  </si>
  <si>
    <t>HeaderTool generate projects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</si>
</sst>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0" borderId="0" xfId="0" applyNumberFormat="1"/>
    <xf numFmtId="9" fontId="0" fillId="0" borderId="0" xfId="0" applyNumberFormat="1"/>
    <xf numFmtId="0" fontId="0" fillId="0" borderId="0" xfId="0" applyAlignment="1"/>
    <xf numFmtId="0" fontId="0" fillId="0" borderId="2" xfId="0" applyBorder="1"/>
    <xf numFmtId="0" fontId="0" fillId="0" borderId="2" xfId="0" applyBorder="1" applyAlignment="1"/>
    <xf numFmtId="0" fontId="0" fillId="0" borderId="0" xfId="0" applyNumberFormat="1" applyAlignment="1"/>
    <xf numFmtId="9" fontId="0" fillId="0" borderId="2" xfId="0" applyNumberFormat="1" applyFill="1" applyBorder="1" applyAlignment="1"/>
    <xf numFmtId="14" fontId="0" fillId="0" borderId="0" xfId="0" applyNumberFormat="1" applyAlignment="1"/>
    <xf numFmtId="14" fontId="1" fillId="2" borderId="1" xfId="1" applyNumberFormat="1" applyAlignment="1"/>
    <xf numFmtId="9" fontId="0" fillId="0" borderId="2" xfId="0" applyNumberFormat="1" applyBorder="1" applyAlignment="1">
      <alignment horizontal="left"/>
    </xf>
    <xf numFmtId="0" fontId="1" fillId="2" borderId="1" xfId="1" applyAlignment="1"/>
    <xf numFmtId="0" fontId="0" fillId="0" borderId="0" xfId="0" applyFill="1" applyBorder="1" applyAlignment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Input" xfId="1" builtinId="2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5B9A-C088-441A-9165-86F021ED0476}">
  <sheetPr codeName="Sheet1"/>
  <dimension ref="B2:P38"/>
  <sheetViews>
    <sheetView tabSelected="1" zoomScale="115" zoomScaleNormal="115" workbookViewId="0">
      <selection activeCell="H8" sqref="H8:I8"/>
    </sheetView>
  </sheetViews>
  <sheetFormatPr defaultRowHeight="14.5" x14ac:dyDescent="0.35"/>
  <cols>
    <col min="2" max="2" width="18.90625" bestFit="1" customWidth="1"/>
    <col min="3" max="3" width="14.6328125" bestFit="1" customWidth="1"/>
    <col min="5" max="5" width="20.08984375" bestFit="1" customWidth="1"/>
    <col min="6" max="6" width="10.08984375" bestFit="1" customWidth="1"/>
    <col min="8" max="8" width="20.54296875" bestFit="1" customWidth="1"/>
    <col min="10" max="10" width="10.453125" bestFit="1" customWidth="1"/>
    <col min="11" max="11" width="17.08984375" bestFit="1" customWidth="1"/>
  </cols>
  <sheetData>
    <row r="2" spans="2:16" x14ac:dyDescent="0.35">
      <c r="B2" t="s">
        <v>32</v>
      </c>
    </row>
    <row r="4" spans="2:16" x14ac:dyDescent="0.35">
      <c r="B4" s="4" t="s">
        <v>10</v>
      </c>
      <c r="C4" s="16" t="s">
        <v>9</v>
      </c>
      <c r="D4" s="17"/>
      <c r="E4" s="18"/>
      <c r="F4" s="16" t="s">
        <v>5</v>
      </c>
      <c r="G4" s="18"/>
      <c r="H4" s="16" t="s">
        <v>6</v>
      </c>
      <c r="I4" s="18"/>
      <c r="J4" s="4" t="s">
        <v>11</v>
      </c>
      <c r="K4" s="16" t="s">
        <v>7</v>
      </c>
      <c r="L4" s="17"/>
      <c r="M4" s="17"/>
      <c r="N4" s="17"/>
      <c r="O4" s="17"/>
      <c r="P4" s="18"/>
    </row>
    <row r="5" spans="2:16" x14ac:dyDescent="0.35">
      <c r="B5" s="4">
        <v>1</v>
      </c>
      <c r="C5" s="13" t="s">
        <v>33</v>
      </c>
      <c r="D5" s="14"/>
      <c r="E5" s="15"/>
      <c r="F5" s="13">
        <v>4</v>
      </c>
      <c r="G5" s="15"/>
      <c r="H5" s="13">
        <v>0</v>
      </c>
      <c r="I5" s="15"/>
      <c r="J5" s="10">
        <f>IF(F5, 1-H5/F5,"")</f>
        <v>1</v>
      </c>
      <c r="K5" s="13"/>
      <c r="L5" s="14"/>
      <c r="M5" s="14"/>
      <c r="N5" s="14"/>
      <c r="O5" s="14"/>
      <c r="P5" s="15"/>
    </row>
    <row r="6" spans="2:16" x14ac:dyDescent="0.35">
      <c r="B6" s="4">
        <v>2</v>
      </c>
      <c r="C6" s="13" t="s">
        <v>39</v>
      </c>
      <c r="D6" s="14"/>
      <c r="E6" s="15"/>
      <c r="F6" s="13">
        <v>4</v>
      </c>
      <c r="G6" s="15"/>
      <c r="H6" s="13">
        <v>0</v>
      </c>
      <c r="I6" s="15"/>
      <c r="J6" s="10">
        <f>IF(F6, 1-H6/F6,"")</f>
        <v>1</v>
      </c>
      <c r="K6" s="13" t="s">
        <v>34</v>
      </c>
      <c r="L6" s="14"/>
      <c r="M6" s="14"/>
      <c r="N6" s="14"/>
      <c r="O6" s="14"/>
      <c r="P6" s="15"/>
    </row>
    <row r="7" spans="2:16" x14ac:dyDescent="0.35">
      <c r="B7" s="4">
        <v>3</v>
      </c>
      <c r="C7" s="13" t="s">
        <v>35</v>
      </c>
      <c r="D7" s="14"/>
      <c r="E7" s="15"/>
      <c r="F7" s="13">
        <v>3</v>
      </c>
      <c r="G7" s="15"/>
      <c r="H7" s="13">
        <v>0</v>
      </c>
      <c r="I7" s="15"/>
      <c r="J7" s="10">
        <f t="shared" ref="J7:J24" si="0">IF(F7, 1-H7/F7,"")</f>
        <v>1</v>
      </c>
      <c r="K7" s="13" t="s">
        <v>36</v>
      </c>
      <c r="L7" s="14"/>
      <c r="M7" s="14"/>
      <c r="N7" s="14"/>
      <c r="O7" s="14"/>
      <c r="P7" s="15"/>
    </row>
    <row r="8" spans="2:16" x14ac:dyDescent="0.35">
      <c r="B8" s="4">
        <v>4</v>
      </c>
      <c r="C8" s="13" t="s">
        <v>37</v>
      </c>
      <c r="D8" s="14"/>
      <c r="E8" s="15"/>
      <c r="F8" s="13">
        <v>4</v>
      </c>
      <c r="G8" s="15"/>
      <c r="H8" s="13">
        <v>0</v>
      </c>
      <c r="I8" s="15"/>
      <c r="J8" s="10">
        <f t="shared" si="0"/>
        <v>1</v>
      </c>
      <c r="K8" s="13" t="s">
        <v>38</v>
      </c>
      <c r="L8" s="14"/>
      <c r="M8" s="14"/>
      <c r="N8" s="14"/>
      <c r="O8" s="14"/>
      <c r="P8" s="15"/>
    </row>
    <row r="9" spans="2:16" x14ac:dyDescent="0.35">
      <c r="B9" s="4">
        <v>5</v>
      </c>
      <c r="C9" s="13"/>
      <c r="D9" s="14"/>
      <c r="E9" s="15"/>
      <c r="F9" s="13"/>
      <c r="G9" s="15"/>
      <c r="H9" s="13"/>
      <c r="I9" s="15"/>
      <c r="J9" s="10" t="str">
        <f t="shared" si="0"/>
        <v/>
      </c>
      <c r="K9" s="13"/>
      <c r="L9" s="14"/>
      <c r="M9" s="14"/>
      <c r="N9" s="14"/>
      <c r="O9" s="14"/>
      <c r="P9" s="15"/>
    </row>
    <row r="10" spans="2:16" x14ac:dyDescent="0.35">
      <c r="B10" s="4">
        <v>6</v>
      </c>
      <c r="C10" s="13"/>
      <c r="D10" s="14"/>
      <c r="E10" s="15"/>
      <c r="F10" s="13"/>
      <c r="G10" s="15"/>
      <c r="H10" s="13"/>
      <c r="I10" s="15"/>
      <c r="J10" s="10" t="str">
        <f t="shared" si="0"/>
        <v/>
      </c>
      <c r="K10" s="13"/>
      <c r="L10" s="14"/>
      <c r="M10" s="14"/>
      <c r="N10" s="14"/>
      <c r="O10" s="14"/>
      <c r="P10" s="15"/>
    </row>
    <row r="11" spans="2:16" x14ac:dyDescent="0.35">
      <c r="B11" s="4">
        <v>7</v>
      </c>
      <c r="C11" s="13"/>
      <c r="D11" s="14"/>
      <c r="E11" s="15"/>
      <c r="F11" s="13"/>
      <c r="G11" s="15"/>
      <c r="H11" s="13"/>
      <c r="I11" s="15"/>
      <c r="J11" s="10" t="str">
        <f t="shared" si="0"/>
        <v/>
      </c>
      <c r="K11" s="13"/>
      <c r="L11" s="14"/>
      <c r="M11" s="14"/>
      <c r="N11" s="14"/>
      <c r="O11" s="14"/>
      <c r="P11" s="15"/>
    </row>
    <row r="12" spans="2:16" x14ac:dyDescent="0.35">
      <c r="B12" s="5">
        <v>8</v>
      </c>
      <c r="C12" s="13"/>
      <c r="D12" s="14"/>
      <c r="E12" s="15"/>
      <c r="F12" s="13"/>
      <c r="G12" s="15"/>
      <c r="H12" s="13"/>
      <c r="I12" s="15"/>
      <c r="J12" s="10" t="str">
        <f t="shared" si="0"/>
        <v/>
      </c>
      <c r="K12" s="13"/>
      <c r="L12" s="14"/>
      <c r="M12" s="14"/>
      <c r="N12" s="14"/>
      <c r="O12" s="14"/>
      <c r="P12" s="15"/>
    </row>
    <row r="13" spans="2:16" x14ac:dyDescent="0.35">
      <c r="B13" s="5">
        <v>9</v>
      </c>
      <c r="C13" s="13"/>
      <c r="D13" s="14"/>
      <c r="E13" s="15"/>
      <c r="F13" s="13"/>
      <c r="G13" s="15"/>
      <c r="H13" s="13"/>
      <c r="I13" s="15"/>
      <c r="J13" s="10" t="str">
        <f t="shared" si="0"/>
        <v/>
      </c>
      <c r="K13" s="13"/>
      <c r="L13" s="14"/>
      <c r="M13" s="14"/>
      <c r="N13" s="14"/>
      <c r="O13" s="14"/>
      <c r="P13" s="15"/>
    </row>
    <row r="14" spans="2:16" x14ac:dyDescent="0.35">
      <c r="B14" s="5">
        <v>10</v>
      </c>
      <c r="C14" s="13"/>
      <c r="D14" s="14"/>
      <c r="E14" s="15"/>
      <c r="F14" s="13"/>
      <c r="G14" s="15"/>
      <c r="H14" s="13"/>
      <c r="I14" s="15"/>
      <c r="J14" s="10" t="str">
        <f t="shared" si="0"/>
        <v/>
      </c>
      <c r="K14" s="13"/>
      <c r="L14" s="14"/>
      <c r="M14" s="14"/>
      <c r="N14" s="14"/>
      <c r="O14" s="14"/>
      <c r="P14" s="15"/>
    </row>
    <row r="15" spans="2:16" x14ac:dyDescent="0.35">
      <c r="B15" s="5">
        <v>11</v>
      </c>
      <c r="C15" s="13"/>
      <c r="D15" s="14"/>
      <c r="E15" s="15"/>
      <c r="F15" s="13"/>
      <c r="G15" s="15"/>
      <c r="H15" s="13"/>
      <c r="I15" s="15"/>
      <c r="J15" s="10" t="str">
        <f t="shared" si="0"/>
        <v/>
      </c>
      <c r="K15" s="13"/>
      <c r="L15" s="14"/>
      <c r="M15" s="14"/>
      <c r="N15" s="14"/>
      <c r="O15" s="14"/>
      <c r="P15" s="15"/>
    </row>
    <row r="16" spans="2:16" x14ac:dyDescent="0.35">
      <c r="B16" s="5">
        <v>12</v>
      </c>
      <c r="C16" s="13"/>
      <c r="D16" s="14"/>
      <c r="E16" s="15"/>
      <c r="F16" s="13"/>
      <c r="G16" s="15"/>
      <c r="H16" s="13"/>
      <c r="I16" s="15"/>
      <c r="J16" s="10" t="str">
        <f t="shared" si="0"/>
        <v/>
      </c>
      <c r="K16" s="13"/>
      <c r="L16" s="14"/>
      <c r="M16" s="14"/>
      <c r="N16" s="14"/>
      <c r="O16" s="14"/>
      <c r="P16" s="15"/>
    </row>
    <row r="17" spans="2:16" x14ac:dyDescent="0.35">
      <c r="B17" s="5">
        <v>13</v>
      </c>
      <c r="C17" s="13"/>
      <c r="D17" s="14"/>
      <c r="E17" s="15"/>
      <c r="F17" s="13"/>
      <c r="G17" s="15"/>
      <c r="H17" s="13"/>
      <c r="I17" s="15"/>
      <c r="J17" s="10" t="str">
        <f t="shared" si="0"/>
        <v/>
      </c>
      <c r="K17" s="13"/>
      <c r="L17" s="14"/>
      <c r="M17" s="14"/>
      <c r="N17" s="14"/>
      <c r="O17" s="14"/>
      <c r="P17" s="15"/>
    </row>
    <row r="18" spans="2:16" x14ac:dyDescent="0.35">
      <c r="B18" s="5">
        <v>14</v>
      </c>
      <c r="C18" s="13"/>
      <c r="D18" s="14"/>
      <c r="E18" s="15"/>
      <c r="F18" s="13"/>
      <c r="G18" s="15"/>
      <c r="H18" s="13"/>
      <c r="I18" s="15"/>
      <c r="J18" s="10" t="str">
        <f t="shared" si="0"/>
        <v/>
      </c>
      <c r="K18" s="13"/>
      <c r="L18" s="14"/>
      <c r="M18" s="14"/>
      <c r="N18" s="14"/>
      <c r="O18" s="14"/>
      <c r="P18" s="15"/>
    </row>
    <row r="19" spans="2:16" x14ac:dyDescent="0.35">
      <c r="B19" s="5">
        <v>15</v>
      </c>
      <c r="C19" s="13"/>
      <c r="D19" s="14"/>
      <c r="E19" s="15"/>
      <c r="F19" s="13"/>
      <c r="G19" s="15"/>
      <c r="H19" s="13"/>
      <c r="I19" s="15"/>
      <c r="J19" s="10" t="str">
        <f t="shared" si="0"/>
        <v/>
      </c>
      <c r="K19" s="13"/>
      <c r="L19" s="14"/>
      <c r="M19" s="14"/>
      <c r="N19" s="14"/>
      <c r="O19" s="14"/>
      <c r="P19" s="15"/>
    </row>
    <row r="20" spans="2:16" x14ac:dyDescent="0.35">
      <c r="B20" s="5">
        <v>16</v>
      </c>
      <c r="C20" s="13"/>
      <c r="D20" s="14"/>
      <c r="E20" s="15"/>
      <c r="F20" s="13"/>
      <c r="G20" s="15"/>
      <c r="H20" s="13"/>
      <c r="I20" s="15"/>
      <c r="J20" s="10" t="str">
        <f t="shared" si="0"/>
        <v/>
      </c>
      <c r="K20" s="13"/>
      <c r="L20" s="14"/>
      <c r="M20" s="14"/>
      <c r="N20" s="14"/>
      <c r="O20" s="14"/>
      <c r="P20" s="15"/>
    </row>
    <row r="21" spans="2:16" x14ac:dyDescent="0.35">
      <c r="B21" s="5">
        <v>17</v>
      </c>
      <c r="C21" s="13"/>
      <c r="D21" s="14"/>
      <c r="E21" s="15"/>
      <c r="F21" s="13"/>
      <c r="G21" s="15"/>
      <c r="H21" s="13"/>
      <c r="I21" s="15"/>
      <c r="J21" s="10" t="str">
        <f t="shared" si="0"/>
        <v/>
      </c>
      <c r="K21" s="13"/>
      <c r="L21" s="14"/>
      <c r="M21" s="14"/>
      <c r="N21" s="14"/>
      <c r="O21" s="14"/>
      <c r="P21" s="15"/>
    </row>
    <row r="22" spans="2:16" x14ac:dyDescent="0.35">
      <c r="B22" s="5">
        <v>18</v>
      </c>
      <c r="C22" s="13"/>
      <c r="D22" s="14"/>
      <c r="E22" s="15"/>
      <c r="F22" s="13"/>
      <c r="G22" s="15"/>
      <c r="H22" s="13"/>
      <c r="I22" s="15"/>
      <c r="J22" s="10" t="str">
        <f t="shared" si="0"/>
        <v/>
      </c>
      <c r="K22" s="13"/>
      <c r="L22" s="14"/>
      <c r="M22" s="14"/>
      <c r="N22" s="14"/>
      <c r="O22" s="14"/>
      <c r="P22" s="15"/>
    </row>
    <row r="23" spans="2:16" x14ac:dyDescent="0.35">
      <c r="B23" s="5">
        <v>19</v>
      </c>
      <c r="C23" s="13"/>
      <c r="D23" s="14"/>
      <c r="E23" s="15"/>
      <c r="F23" s="13"/>
      <c r="G23" s="15"/>
      <c r="H23" s="13"/>
      <c r="I23" s="15"/>
      <c r="J23" s="10" t="str">
        <f t="shared" si="0"/>
        <v/>
      </c>
      <c r="K23" s="13"/>
      <c r="L23" s="14"/>
      <c r="M23" s="14"/>
      <c r="N23" s="14"/>
      <c r="O23" s="14"/>
      <c r="P23" s="15"/>
    </row>
    <row r="24" spans="2:16" x14ac:dyDescent="0.35">
      <c r="B24" s="5">
        <v>20</v>
      </c>
      <c r="C24" s="13"/>
      <c r="D24" s="14"/>
      <c r="E24" s="15"/>
      <c r="F24" s="13"/>
      <c r="G24" s="15"/>
      <c r="H24" s="13"/>
      <c r="I24" s="15"/>
      <c r="J24" s="10" t="str">
        <f t="shared" si="0"/>
        <v/>
      </c>
      <c r="K24" s="13"/>
      <c r="L24" s="14"/>
      <c r="M24" s="14"/>
      <c r="N24" s="14"/>
      <c r="O24" s="14"/>
      <c r="P24" s="15"/>
    </row>
    <row r="25" spans="2:16" x14ac:dyDescent="0.35">
      <c r="B25" s="5" t="s">
        <v>8</v>
      </c>
      <c r="C25" s="13"/>
      <c r="D25" s="14"/>
      <c r="E25" s="15"/>
      <c r="F25" s="16">
        <f>SUM(F5:F24)</f>
        <v>15</v>
      </c>
      <c r="G25" s="18"/>
      <c r="H25" s="16">
        <f>SUM(H5:H24)</f>
        <v>0</v>
      </c>
      <c r="I25" s="18"/>
      <c r="J25" s="7">
        <f>1-H25/F25</f>
        <v>1</v>
      </c>
      <c r="K25" s="13"/>
      <c r="L25" s="14"/>
      <c r="M25" s="14"/>
      <c r="N25" s="14"/>
      <c r="O25" s="14"/>
      <c r="P25" s="15"/>
    </row>
    <row r="26" spans="2:1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x14ac:dyDescent="0.35">
      <c r="B27" s="3" t="s">
        <v>0</v>
      </c>
      <c r="C27" s="8">
        <f ca="1">NOW()</f>
        <v>43784.951040046297</v>
      </c>
      <c r="D27" s="3"/>
      <c r="E27" s="3" t="s">
        <v>22</v>
      </c>
      <c r="F27" s="3">
        <f ca="1">_xlfn.DAYS(C27,C28)</f>
        <v>11</v>
      </c>
      <c r="G27" s="3"/>
      <c r="H27" s="3" t="s">
        <v>25</v>
      </c>
      <c r="I27" s="3">
        <f ca="1">I28+I29</f>
        <v>15</v>
      </c>
      <c r="J27" s="3" t="s">
        <v>16</v>
      </c>
      <c r="K27" s="3" t="s">
        <v>18</v>
      </c>
      <c r="L27" s="3">
        <f>L28*5+L29*2</f>
        <v>11</v>
      </c>
      <c r="M27" s="3"/>
      <c r="N27" s="3"/>
      <c r="O27" s="3"/>
      <c r="P27" s="3"/>
    </row>
    <row r="28" spans="2:16" x14ac:dyDescent="0.35">
      <c r="B28" s="3" t="s">
        <v>1</v>
      </c>
      <c r="C28" s="9">
        <v>43773</v>
      </c>
      <c r="D28" s="3"/>
      <c r="E28" s="3" t="s">
        <v>23</v>
      </c>
      <c r="F28" s="6">
        <f ca="1">MIN(C31, MAX(0, NETWORKDAYS(C28,C27)-1))</f>
        <v>9</v>
      </c>
      <c r="G28" s="3"/>
      <c r="H28" s="3" t="s">
        <v>26</v>
      </c>
      <c r="I28" s="3">
        <f ca="1">F28*L28</f>
        <v>9</v>
      </c>
      <c r="J28" s="3" t="s">
        <v>16</v>
      </c>
      <c r="K28" s="3" t="s">
        <v>3</v>
      </c>
      <c r="L28" s="11">
        <v>1</v>
      </c>
      <c r="M28" s="3"/>
      <c r="N28" s="3"/>
      <c r="O28" s="3"/>
      <c r="P28" s="3"/>
    </row>
    <row r="29" spans="2:16" x14ac:dyDescent="0.35">
      <c r="B29" s="3" t="s">
        <v>2</v>
      </c>
      <c r="C29" s="9">
        <v>43786</v>
      </c>
      <c r="D29" s="3"/>
      <c r="E29" s="3" t="s">
        <v>24</v>
      </c>
      <c r="F29" s="6">
        <f ca="1">F27-F28</f>
        <v>2</v>
      </c>
      <c r="G29" s="3"/>
      <c r="H29" t="s">
        <v>27</v>
      </c>
      <c r="I29">
        <f ca="1">F29*L29</f>
        <v>6</v>
      </c>
      <c r="J29" s="3" t="s">
        <v>16</v>
      </c>
      <c r="K29" s="3" t="s">
        <v>4</v>
      </c>
      <c r="L29" s="11">
        <v>3</v>
      </c>
      <c r="M29" s="3"/>
      <c r="N29" s="3"/>
      <c r="O29" s="3"/>
    </row>
    <row r="30" spans="2:16" x14ac:dyDescent="0.35">
      <c r="B30" t="s">
        <v>19</v>
      </c>
      <c r="C30">
        <f>C29-C28+1</f>
        <v>14</v>
      </c>
      <c r="J30" s="3"/>
      <c r="K30" s="12"/>
      <c r="L30" s="3"/>
      <c r="M30" s="3"/>
      <c r="N30" s="3"/>
      <c r="O30" s="3"/>
    </row>
    <row r="31" spans="2:16" x14ac:dyDescent="0.35">
      <c r="B31" s="3" t="s">
        <v>20</v>
      </c>
      <c r="C31" s="3">
        <f>NETWORKDAYS(C28,C29)</f>
        <v>10</v>
      </c>
      <c r="J31" s="3"/>
      <c r="K31" s="12"/>
      <c r="L31" s="12"/>
      <c r="M31" s="3"/>
      <c r="N31" s="3"/>
      <c r="O31" s="3"/>
    </row>
    <row r="32" spans="2:16" x14ac:dyDescent="0.35">
      <c r="B32" s="3" t="s">
        <v>17</v>
      </c>
      <c r="C32" s="3">
        <f>C30-C31</f>
        <v>4</v>
      </c>
      <c r="E32" t="s">
        <v>31</v>
      </c>
      <c r="F32">
        <f ca="1">I27</f>
        <v>15</v>
      </c>
      <c r="G32" t="s">
        <v>16</v>
      </c>
      <c r="J32" s="3"/>
      <c r="K32" s="3"/>
      <c r="L32" s="3"/>
      <c r="M32" s="3"/>
      <c r="N32" s="3"/>
      <c r="O32" s="3"/>
    </row>
    <row r="33" spans="2:7" x14ac:dyDescent="0.35">
      <c r="B33" s="12" t="s">
        <v>21</v>
      </c>
      <c r="C33">
        <f>C31*L28+C32*L29</f>
        <v>22</v>
      </c>
      <c r="E33" t="s">
        <v>28</v>
      </c>
      <c r="F33" s="1">
        <f ca="1">MAX(0, F25-I27)</f>
        <v>0</v>
      </c>
      <c r="G33" s="1" t="s">
        <v>16</v>
      </c>
    </row>
    <row r="34" spans="2:7" x14ac:dyDescent="0.35">
      <c r="E34" t="s">
        <v>29</v>
      </c>
      <c r="F34">
        <f>H25</f>
        <v>0</v>
      </c>
      <c r="G34" t="s">
        <v>16</v>
      </c>
    </row>
    <row r="35" spans="2:7" x14ac:dyDescent="0.35">
      <c r="B35" s="3" t="s">
        <v>15</v>
      </c>
      <c r="C35" s="3">
        <f>F25</f>
        <v>15</v>
      </c>
      <c r="D35" s="3" t="s">
        <v>16</v>
      </c>
      <c r="E35" t="s">
        <v>30</v>
      </c>
      <c r="F35" s="1">
        <f ca="1">F34-F33</f>
        <v>0</v>
      </c>
      <c r="G35" s="1" t="s">
        <v>16</v>
      </c>
    </row>
    <row r="36" spans="2:7" x14ac:dyDescent="0.35">
      <c r="B36" s="3" t="s">
        <v>14</v>
      </c>
      <c r="C36" s="3">
        <f>C33</f>
        <v>22</v>
      </c>
      <c r="D36" s="3" t="s">
        <v>16</v>
      </c>
    </row>
    <row r="37" spans="2:7" x14ac:dyDescent="0.35">
      <c r="B37" t="s">
        <v>12</v>
      </c>
      <c r="C37" s="2">
        <f>C35/C33</f>
        <v>0.68181818181818177</v>
      </c>
    </row>
    <row r="38" spans="2:7" x14ac:dyDescent="0.35">
      <c r="C38" s="2"/>
    </row>
  </sheetData>
  <mergeCells count="88">
    <mergeCell ref="F10:G10"/>
    <mergeCell ref="F11:G11"/>
    <mergeCell ref="F12:G12"/>
    <mergeCell ref="F13:G13"/>
    <mergeCell ref="F14:G14"/>
    <mergeCell ref="F15:G15"/>
    <mergeCell ref="F16:G16"/>
    <mergeCell ref="F22:G22"/>
    <mergeCell ref="F24:G24"/>
    <mergeCell ref="F20:G20"/>
    <mergeCell ref="F21:G21"/>
    <mergeCell ref="F17:G17"/>
    <mergeCell ref="F18:G18"/>
    <mergeCell ref="F19:G19"/>
    <mergeCell ref="K19:P19"/>
    <mergeCell ref="K20:P20"/>
    <mergeCell ref="K24:P24"/>
    <mergeCell ref="F23:G23"/>
    <mergeCell ref="K25:P25"/>
    <mergeCell ref="H20:I20"/>
    <mergeCell ref="H21:I21"/>
    <mergeCell ref="H22:I22"/>
    <mergeCell ref="K21:P21"/>
    <mergeCell ref="K22:P22"/>
    <mergeCell ref="K23:P23"/>
    <mergeCell ref="H23:I23"/>
    <mergeCell ref="H24:I24"/>
    <mergeCell ref="F25:G25"/>
    <mergeCell ref="H25:I25"/>
    <mergeCell ref="H19:I19"/>
    <mergeCell ref="C4:E4"/>
    <mergeCell ref="C6:E6"/>
    <mergeCell ref="C21:E21"/>
    <mergeCell ref="C22:E22"/>
    <mergeCell ref="C7:E7"/>
    <mergeCell ref="C8:E8"/>
    <mergeCell ref="C9:E9"/>
    <mergeCell ref="C5:E5"/>
    <mergeCell ref="C20:E20"/>
    <mergeCell ref="C17:E17"/>
    <mergeCell ref="C18:E18"/>
    <mergeCell ref="C19:E19"/>
    <mergeCell ref="C24:E24"/>
    <mergeCell ref="C25:E25"/>
    <mergeCell ref="C10:E10"/>
    <mergeCell ref="C11:E11"/>
    <mergeCell ref="C12:E12"/>
    <mergeCell ref="C13:E13"/>
    <mergeCell ref="C14:E14"/>
    <mergeCell ref="C15:E15"/>
    <mergeCell ref="C16:E16"/>
    <mergeCell ref="C23:E23"/>
    <mergeCell ref="H10:I10"/>
    <mergeCell ref="K7:P7"/>
    <mergeCell ref="K8:P8"/>
    <mergeCell ref="K9:P9"/>
    <mergeCell ref="K10:P10"/>
    <mergeCell ref="H9:I9"/>
    <mergeCell ref="F9:G9"/>
    <mergeCell ref="K4:P4"/>
    <mergeCell ref="K5:P5"/>
    <mergeCell ref="K6:P6"/>
    <mergeCell ref="F4:G4"/>
    <mergeCell ref="F5:G5"/>
    <mergeCell ref="F6:G6"/>
    <mergeCell ref="F7:G7"/>
    <mergeCell ref="F8:G8"/>
    <mergeCell ref="H4:I4"/>
    <mergeCell ref="H5:I5"/>
    <mergeCell ref="H6:I6"/>
    <mergeCell ref="H7:I7"/>
    <mergeCell ref="H8:I8"/>
    <mergeCell ref="K11:P11"/>
    <mergeCell ref="K12:P12"/>
    <mergeCell ref="H16:I16"/>
    <mergeCell ref="H17:I17"/>
    <mergeCell ref="H18:I18"/>
    <mergeCell ref="H12:I12"/>
    <mergeCell ref="H13:I13"/>
    <mergeCell ref="H14:I14"/>
    <mergeCell ref="H15:I15"/>
    <mergeCell ref="K13:P13"/>
    <mergeCell ref="K14:P14"/>
    <mergeCell ref="K15:P15"/>
    <mergeCell ref="H11:I11"/>
    <mergeCell ref="K16:P16"/>
    <mergeCell ref="K17:P17"/>
    <mergeCell ref="K18:P18"/>
  </mergeCells>
  <conditionalFormatting sqref="F35">
    <cfRule type="cellIs" dxfId="1" priority="2" operator="lessThan">
      <formula>1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EE37-718E-47FE-844E-E6DCABE2F1F8}">
  <sheetPr codeName="Sheet2"/>
  <dimension ref="B2"/>
  <sheetViews>
    <sheetView workbookViewId="0">
      <selection activeCell="B3" sqref="B3"/>
    </sheetView>
  </sheetViews>
  <sheetFormatPr defaultRowHeight="14.5" x14ac:dyDescent="0.35"/>
  <sheetData>
    <row r="2" spans="2:2" x14ac:dyDescent="0.35">
      <c r="B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HighQuality</dc:creator>
  <cp:lastModifiedBy>HighQuality</cp:lastModifiedBy>
  <dcterms:created xsi:type="dcterms:W3CDTF">2019-11-04T17:43:41Z</dcterms:created>
  <dcterms:modified xsi:type="dcterms:W3CDTF">2019-11-15T21:49:31Z</dcterms:modified>
</cp:coreProperties>
</file>